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9670" windowHeight="8309" tabRatio="751" firstSheet="121" activeTab="126"/>
  </bookViews>
  <sheets>
    <sheet name="0626" sheetId="184" r:id="rId1"/>
    <sheet name="0629" sheetId="185" r:id="rId2"/>
    <sheet name="0630" sheetId="186" r:id="rId3"/>
    <sheet name="0701" sheetId="187" r:id="rId4"/>
    <sheet name="0702" sheetId="188" r:id="rId5"/>
    <sheet name="0703" sheetId="189" r:id="rId6"/>
    <sheet name="0706" sheetId="190" r:id="rId7"/>
    <sheet name="0707" sheetId="191" r:id="rId8"/>
    <sheet name="0708" sheetId="192" r:id="rId9"/>
    <sheet name="0709" sheetId="193" r:id="rId10"/>
    <sheet name="无工单" sheetId="194" r:id="rId11"/>
    <sheet name="0710" sheetId="195" r:id="rId12"/>
    <sheet name="0713" sheetId="196" r:id="rId13"/>
    <sheet name="0714" sheetId="197" r:id="rId14"/>
    <sheet name="0715" sheetId="198" r:id="rId15"/>
    <sheet name="0716" sheetId="199" r:id="rId16"/>
    <sheet name="0717" sheetId="200" r:id="rId17"/>
    <sheet name="0720" sheetId="201" r:id="rId18"/>
    <sheet name="0721" sheetId="202" r:id="rId19"/>
    <sheet name="0722" sheetId="203" r:id="rId20"/>
    <sheet name="0723" sheetId="204" r:id="rId21"/>
    <sheet name="0724" sheetId="205" r:id="rId22"/>
    <sheet name="0725" sheetId="206" r:id="rId23"/>
    <sheet name="0727" sheetId="207" r:id="rId24"/>
    <sheet name="0728" sheetId="208" r:id="rId25"/>
    <sheet name="0729" sheetId="209" r:id="rId26"/>
    <sheet name="0730" sheetId="210" r:id="rId27"/>
    <sheet name="0731" sheetId="211" r:id="rId28"/>
    <sheet name="0803" sheetId="212" r:id="rId29"/>
    <sheet name="0804" sheetId="213" r:id="rId30"/>
    <sheet name="0805" sheetId="214" r:id="rId31"/>
    <sheet name="0806" sheetId="215" r:id="rId32"/>
    <sheet name="0807" sheetId="216" r:id="rId33"/>
    <sheet name="0810" sheetId="217" r:id="rId34"/>
    <sheet name="0811" sheetId="218" r:id="rId35"/>
    <sheet name="0812" sheetId="219" r:id="rId36"/>
    <sheet name="0813" sheetId="220" r:id="rId37"/>
    <sheet name="0816" sheetId="221" r:id="rId38"/>
    <sheet name="0817" sheetId="222" r:id="rId39"/>
    <sheet name="0818" sheetId="223" r:id="rId40"/>
    <sheet name="0819" sheetId="224" r:id="rId41"/>
    <sheet name="0820" sheetId="225" r:id="rId42"/>
    <sheet name="0821" sheetId="226" r:id="rId43"/>
    <sheet name="0822" sheetId="227" r:id="rId44"/>
    <sheet name="0825" sheetId="228" r:id="rId45"/>
    <sheet name="0826" sheetId="229" r:id="rId46"/>
    <sheet name="0827" sheetId="230" r:id="rId47"/>
    <sheet name="0828" sheetId="232" r:id="rId48"/>
    <sheet name="0831" sheetId="233" r:id="rId49"/>
    <sheet name="0901" sheetId="235" r:id="rId50"/>
    <sheet name="0902" sheetId="236" r:id="rId51"/>
    <sheet name="0905" sheetId="237" r:id="rId52"/>
    <sheet name="0906" sheetId="238" r:id="rId53"/>
    <sheet name="0907" sheetId="239" r:id="rId54"/>
    <sheet name="0908" sheetId="240" r:id="rId55"/>
    <sheet name="0909" sheetId="241" r:id="rId56"/>
    <sheet name="0910" sheetId="242" r:id="rId57"/>
    <sheet name="0911" sheetId="243" r:id="rId58"/>
    <sheet name="0913" sheetId="244" r:id="rId59"/>
    <sheet name="0914" sheetId="245" r:id="rId60"/>
    <sheet name="0915" sheetId="246" r:id="rId61"/>
    <sheet name="0916" sheetId="247" r:id="rId62"/>
    <sheet name="0917" sheetId="249" r:id="rId63"/>
    <sheet name="0918" sheetId="250" r:id="rId64"/>
    <sheet name="0919" sheetId="251" r:id="rId65"/>
    <sheet name="0921" sheetId="252" r:id="rId66"/>
    <sheet name="0922" sheetId="253" r:id="rId67"/>
    <sheet name="0926" sheetId="255" r:id="rId68"/>
    <sheet name="0928" sheetId="256" r:id="rId69"/>
    <sheet name="0929" sheetId="257" r:id="rId70"/>
    <sheet name="1007" sheetId="258" r:id="rId71"/>
    <sheet name="1008" sheetId="259" r:id="rId72"/>
    <sheet name="1009" sheetId="260" r:id="rId73"/>
    <sheet name="1012" sheetId="261" r:id="rId74"/>
    <sheet name="1013" sheetId="262" r:id="rId75"/>
    <sheet name="1014" sheetId="263" r:id="rId76"/>
    <sheet name="1015" sheetId="264" r:id="rId77"/>
    <sheet name="1016" sheetId="265" r:id="rId78"/>
    <sheet name="1017" sheetId="266" r:id="rId79"/>
    <sheet name="1019" sheetId="267" r:id="rId80"/>
    <sheet name="1020" sheetId="268" r:id="rId81"/>
    <sheet name="1021" sheetId="269" r:id="rId82"/>
    <sheet name="1022" sheetId="270" r:id="rId83"/>
    <sheet name="1023" sheetId="271" r:id="rId84"/>
    <sheet name="1024" sheetId="272" r:id="rId85"/>
    <sheet name="1026" sheetId="273" r:id="rId86"/>
    <sheet name="1027" sheetId="274" r:id="rId87"/>
    <sheet name="1028" sheetId="275" r:id="rId88"/>
    <sheet name="1029" sheetId="276" r:id="rId89"/>
    <sheet name="1030" sheetId="277" r:id="rId90"/>
    <sheet name="1102" sheetId="278" r:id="rId91"/>
    <sheet name="1103" sheetId="279" r:id="rId92"/>
    <sheet name="1104" sheetId="280" r:id="rId93"/>
    <sheet name="1105" sheetId="281" r:id="rId94"/>
    <sheet name="1106" sheetId="282" r:id="rId95"/>
    <sheet name="1109" sheetId="283" r:id="rId96"/>
    <sheet name="1110" sheetId="284" r:id="rId97"/>
    <sheet name="1111" sheetId="285" r:id="rId98"/>
    <sheet name="1112" sheetId="286" r:id="rId99"/>
    <sheet name="1113" sheetId="287" r:id="rId100"/>
    <sheet name="1116" sheetId="288" r:id="rId101"/>
    <sheet name="1117" sheetId="290" r:id="rId102"/>
    <sheet name="1118" sheetId="291" r:id="rId103"/>
    <sheet name="1119" sheetId="292" r:id="rId104"/>
    <sheet name="1120" sheetId="293" r:id="rId105"/>
    <sheet name="1123" sheetId="294" r:id="rId106"/>
    <sheet name="1124" sheetId="295" r:id="rId107"/>
    <sheet name="1125" sheetId="296" r:id="rId108"/>
    <sheet name="1126" sheetId="297" r:id="rId109"/>
    <sheet name="1130" sheetId="298" r:id="rId110"/>
    <sheet name="1201" sheetId="299" r:id="rId111"/>
    <sheet name="1202" sheetId="300" r:id="rId112"/>
    <sheet name="1204" sheetId="301" r:id="rId113"/>
    <sheet name="1205" sheetId="302" r:id="rId114"/>
    <sheet name="1207" sheetId="303" r:id="rId115"/>
    <sheet name="1208" sheetId="305" r:id="rId116"/>
    <sheet name="1209" sheetId="306" r:id="rId117"/>
    <sheet name="1210" sheetId="307" r:id="rId118"/>
    <sheet name="1211" sheetId="308" r:id="rId119"/>
    <sheet name="1214" sheetId="309" r:id="rId120"/>
    <sheet name="1215" sheetId="310" r:id="rId121"/>
    <sheet name="1216" sheetId="311" r:id="rId122"/>
    <sheet name="1217" sheetId="312" r:id="rId123"/>
    <sheet name="1218" sheetId="313" r:id="rId124"/>
    <sheet name="1219" sheetId="314" r:id="rId125"/>
    <sheet name="1221" sheetId="315" r:id="rId126"/>
    <sheet name="1222" sheetId="316" r:id="rId127"/>
    <sheet name="COP控制柜" sheetId="91" r:id="rId128"/>
    <sheet name="控制柜排产" sheetId="108" r:id="rId129"/>
    <sheet name="工单汇总" sheetId="248" r:id="rId130"/>
    <sheet name="COP1" sheetId="106" r:id="rId131"/>
    <sheet name="COP2" sheetId="148" r:id="rId132"/>
    <sheet name="COP3" sheetId="231" r:id="rId133"/>
    <sheet name="确认异常" sheetId="136" r:id="rId134"/>
    <sheet name="门头排产" sheetId="128" r:id="rId135"/>
    <sheet name="COGI" sheetId="234" r:id="rId136"/>
  </sheets>
  <externalReferences>
    <externalReference r:id="rId137"/>
    <externalReference r:id="rId138"/>
  </externalReferences>
  <definedNames>
    <definedName name="_xlnm._FilterDatabase" localSheetId="0" hidden="1">'0626'!$A$2:$I$14</definedName>
    <definedName name="_xlnm._FilterDatabase" localSheetId="1" hidden="1">'0629'!$A$2:$I$14</definedName>
    <definedName name="_xlnm._FilterDatabase" localSheetId="2" hidden="1">'0630'!$A$2:$I$14</definedName>
    <definedName name="_xlnm._FilterDatabase" localSheetId="3" hidden="1">'0701'!$A$2:$I$14</definedName>
    <definedName name="_xlnm._FilterDatabase" localSheetId="4" hidden="1">'0702'!$A$2:$I$14</definedName>
    <definedName name="_xlnm._FilterDatabase" localSheetId="5" hidden="1">'0703'!$A$2:$I$14</definedName>
    <definedName name="_xlnm._FilterDatabase" localSheetId="6" hidden="1">'0706'!$A$2:$I$14</definedName>
    <definedName name="_xlnm._FilterDatabase" localSheetId="7" hidden="1">'0707'!$A$2:$I$14</definedName>
    <definedName name="_xlnm._FilterDatabase" localSheetId="8" hidden="1">'0708'!$A$2:$I$14</definedName>
    <definedName name="_xlnm._FilterDatabase" localSheetId="9" hidden="1">'0709'!$A$2:$I$14</definedName>
    <definedName name="_xlnm._FilterDatabase" localSheetId="11" hidden="1">'0710'!$A$2:$I$14</definedName>
    <definedName name="_xlnm._FilterDatabase" localSheetId="12" hidden="1">'0713'!$A$2:$I$14</definedName>
    <definedName name="_xlnm._FilterDatabase" localSheetId="13" hidden="1">'0714'!$A$2:$I$14</definedName>
    <definedName name="_xlnm._FilterDatabase" localSheetId="14" hidden="1">'0715'!$A$2:$I$14</definedName>
    <definedName name="_xlnm._FilterDatabase" localSheetId="15" hidden="1">'0716'!$A$2:$I$14</definedName>
    <definedName name="_xlnm._FilterDatabase" localSheetId="16" hidden="1">'0717'!$A$2:$I$14</definedName>
    <definedName name="_xlnm._FilterDatabase" localSheetId="17" hidden="1">'0720'!$A$2:$I$14</definedName>
    <definedName name="_xlnm._FilterDatabase" localSheetId="18" hidden="1">'0721'!$A$2:$I$14</definedName>
    <definedName name="_xlnm._FilterDatabase" localSheetId="19" hidden="1">'0722'!$A$2:$I$14</definedName>
    <definedName name="_xlnm._FilterDatabase" localSheetId="20" hidden="1">'0723'!$A$2:$I$14</definedName>
    <definedName name="_xlnm._FilterDatabase" localSheetId="21" hidden="1">'0724'!$A$2:$I$14</definedName>
    <definedName name="_xlnm._FilterDatabase" localSheetId="22" hidden="1">'0725'!$A$2:$I$14</definedName>
    <definedName name="_xlnm._FilterDatabase" localSheetId="23" hidden="1">'0727'!$A$2:$I$14</definedName>
    <definedName name="_xlnm._FilterDatabase" localSheetId="24" hidden="1">'0728'!$A$2:$I$14</definedName>
    <definedName name="_xlnm._FilterDatabase" localSheetId="25" hidden="1">'0729'!$A$2:$I$14</definedName>
    <definedName name="_xlnm._FilterDatabase" localSheetId="26" hidden="1">'0730'!$A$2:$I$14</definedName>
    <definedName name="_xlnm._FilterDatabase" localSheetId="27" hidden="1">'0731'!$A$2:$I$14</definedName>
    <definedName name="_xlnm._FilterDatabase" localSheetId="28" hidden="1">'0803'!$A$2:$I$14</definedName>
    <definedName name="_xlnm._FilterDatabase" localSheetId="29" hidden="1">'0804'!$A$2:$I$14</definedName>
    <definedName name="_xlnm._FilterDatabase" localSheetId="30" hidden="1">'0805'!$A$2:$I$14</definedName>
    <definedName name="_xlnm._FilterDatabase" localSheetId="31" hidden="1">'0806'!$A$2:$I$14</definedName>
    <definedName name="_xlnm._FilterDatabase" localSheetId="32" hidden="1">'0807'!$A$2:$I$14</definedName>
    <definedName name="_xlnm._FilterDatabase" localSheetId="33" hidden="1">'0810'!$A$2:$I$14</definedName>
    <definedName name="_xlnm._FilterDatabase" localSheetId="34" hidden="1">'0811'!$A$2:$I$14</definedName>
    <definedName name="_xlnm._FilterDatabase" localSheetId="35" hidden="1">'0812'!$A$2:$I$14</definedName>
    <definedName name="_xlnm._FilterDatabase" localSheetId="36" hidden="1">'0813'!$A$2:$I$14</definedName>
    <definedName name="_xlnm._FilterDatabase" localSheetId="37" hidden="1">'0816'!$A$2:$I$14</definedName>
    <definedName name="_xlnm._FilterDatabase" localSheetId="38" hidden="1">'0817'!$A$2:$I$14</definedName>
    <definedName name="_xlnm._FilterDatabase" localSheetId="39" hidden="1">'0818'!$A$2:$I$14</definedName>
    <definedName name="_xlnm._FilterDatabase" localSheetId="40" hidden="1">'0819'!$A$2:$I$14</definedName>
    <definedName name="_xlnm._FilterDatabase" localSheetId="41" hidden="1">'0820'!$A$2:$I$14</definedName>
    <definedName name="_xlnm._FilterDatabase" localSheetId="42" hidden="1">'0821'!$A$2:$I$14</definedName>
    <definedName name="_xlnm._FilterDatabase" localSheetId="43" hidden="1">'0822'!$A$2:$I$14</definedName>
    <definedName name="_xlnm._FilterDatabase" localSheetId="44" hidden="1">'0825'!$A$2:$I$14</definedName>
    <definedName name="_xlnm._FilterDatabase" localSheetId="45" hidden="1">'0826'!$A$2:$I$14</definedName>
    <definedName name="_xlnm._FilterDatabase" localSheetId="46" hidden="1">'0827'!$A$2:$I$14</definedName>
    <definedName name="_xlnm._FilterDatabase" localSheetId="47" hidden="1">'0828'!$A$2:$I$14</definedName>
    <definedName name="_xlnm._FilterDatabase" localSheetId="48" hidden="1">'0831'!$A$2:$I$14</definedName>
    <definedName name="_xlnm._FilterDatabase" localSheetId="49" hidden="1">'0901'!$A$2:$I$14</definedName>
    <definedName name="_xlnm._FilterDatabase" localSheetId="50" hidden="1">'0902'!$A$2:$I$14</definedName>
    <definedName name="_xlnm._FilterDatabase" localSheetId="51" hidden="1">'0905'!$A$2:$I$14</definedName>
    <definedName name="_xlnm._FilterDatabase" localSheetId="52" hidden="1">'0906'!$A$2:$I$14</definedName>
    <definedName name="_xlnm._FilterDatabase" localSheetId="53" hidden="1">'0907'!$A$2:$I$14</definedName>
    <definedName name="_xlnm._FilterDatabase" localSheetId="54" hidden="1">'0908'!$A$2:$I$14</definedName>
    <definedName name="_xlnm._FilterDatabase" localSheetId="55" hidden="1">'0909'!$A$2:$I$14</definedName>
    <definedName name="_xlnm._FilterDatabase" localSheetId="56" hidden="1">'0910'!$A$2:$I$14</definedName>
    <definedName name="_xlnm._FilterDatabase" localSheetId="57" hidden="1">'0911'!$A$2:$I$14</definedName>
    <definedName name="_xlnm._FilterDatabase" localSheetId="58" hidden="1">'0913'!$A$2:$I$14</definedName>
    <definedName name="_xlnm._FilterDatabase" localSheetId="59" hidden="1">'0914'!$A$2:$I$14</definedName>
    <definedName name="_xlnm._FilterDatabase" localSheetId="60" hidden="1">'0915'!$A$2:$I$14</definedName>
    <definedName name="_xlnm._FilterDatabase" localSheetId="61" hidden="1">'0916'!$A$2:$I$14</definedName>
    <definedName name="_xlnm._FilterDatabase" localSheetId="62" hidden="1">'0917'!$A$2:$I$14</definedName>
    <definedName name="_xlnm._FilterDatabase" localSheetId="63" hidden="1">'0918'!$A$2:$I$14</definedName>
    <definedName name="_xlnm._FilterDatabase" localSheetId="64" hidden="1">'0919'!$A$2:$I$14</definedName>
    <definedName name="_xlnm._FilterDatabase" localSheetId="65" hidden="1">'0921'!$A$2:$I$14</definedName>
    <definedName name="_xlnm._FilterDatabase" localSheetId="66" hidden="1">'0922'!$A$2:$I$14</definedName>
    <definedName name="_xlnm._FilterDatabase" localSheetId="67" hidden="1">'0926'!$A$2:$I$14</definedName>
    <definedName name="_xlnm._FilterDatabase" localSheetId="68" hidden="1">'0928'!$A$2:$I$14</definedName>
    <definedName name="_xlnm._FilterDatabase" localSheetId="69" hidden="1">'0929'!$A$2:$I$14</definedName>
    <definedName name="_xlnm._FilterDatabase" localSheetId="70" hidden="1">'1007'!$A$2:$I$14</definedName>
    <definedName name="_xlnm._FilterDatabase" localSheetId="71" hidden="1">'1008'!$A$2:$I$14</definedName>
    <definedName name="_xlnm._FilterDatabase" localSheetId="72" hidden="1">'1009'!$A$2:$I$14</definedName>
    <definedName name="_xlnm._FilterDatabase" localSheetId="73" hidden="1">'1012'!$A$2:$I$14</definedName>
    <definedName name="_xlnm._FilterDatabase" localSheetId="74" hidden="1">'1013'!$A$2:$I$14</definedName>
    <definedName name="_xlnm._FilterDatabase" localSheetId="75" hidden="1">'1014'!$A$2:$I$14</definedName>
    <definedName name="_xlnm._FilterDatabase" localSheetId="76" hidden="1">'1015'!$A$2:$I$14</definedName>
    <definedName name="_xlnm._FilterDatabase" localSheetId="77" hidden="1">'1016'!$A$2:$I$14</definedName>
    <definedName name="_xlnm._FilterDatabase" localSheetId="78" hidden="1">'1017'!$A$2:$I$14</definedName>
    <definedName name="_xlnm._FilterDatabase" localSheetId="79" hidden="1">'1019'!$A$2:$I$14</definedName>
    <definedName name="_xlnm._FilterDatabase" localSheetId="80" hidden="1">'1020'!$A$2:$I$14</definedName>
    <definedName name="_xlnm._FilterDatabase" localSheetId="81" hidden="1">'1021'!$A$2:$I$14</definedName>
    <definedName name="_xlnm._FilterDatabase" localSheetId="82" hidden="1">'1022'!$A$2:$I$14</definedName>
    <definedName name="_xlnm._FilterDatabase" localSheetId="83" hidden="1">'1023'!$A$2:$I$14</definedName>
    <definedName name="_xlnm._FilterDatabase" localSheetId="84" hidden="1">'1024'!$A$2:$I$14</definedName>
    <definedName name="_xlnm._FilterDatabase" localSheetId="85" hidden="1">'1026'!$A$2:$I$14</definedName>
    <definedName name="_xlnm._FilterDatabase" localSheetId="86" hidden="1">'1027'!$A$2:$I$14</definedName>
    <definedName name="_xlnm._FilterDatabase" localSheetId="87" hidden="1">'1028'!$A$2:$I$14</definedName>
    <definedName name="_xlnm._FilterDatabase" localSheetId="88" hidden="1">'1029'!$A$2:$I$14</definedName>
    <definedName name="_xlnm._FilterDatabase" localSheetId="89" hidden="1">'1030'!$A$2:$I$14</definedName>
    <definedName name="_xlnm._FilterDatabase" localSheetId="90" hidden="1">'1102'!$A$2:$I$14</definedName>
    <definedName name="_xlnm._FilterDatabase" localSheetId="91" hidden="1">'1103'!$A$2:$I$14</definedName>
    <definedName name="_xlnm._FilterDatabase" localSheetId="92" hidden="1">'1104'!$A$2:$I$14</definedName>
    <definedName name="_xlnm._FilterDatabase" localSheetId="93" hidden="1">'1105'!$A$2:$I$14</definedName>
    <definedName name="_xlnm._FilterDatabase" localSheetId="94" hidden="1">'1106'!$A$2:$I$14</definedName>
    <definedName name="_xlnm._FilterDatabase" localSheetId="95" hidden="1">'1109'!$A$2:$I$14</definedName>
    <definedName name="_xlnm._FilterDatabase" localSheetId="96" hidden="1">'1110'!$A$2:$I$14</definedName>
    <definedName name="_xlnm._FilterDatabase" localSheetId="97" hidden="1">'1111'!$A$2:$I$14</definedName>
    <definedName name="_xlnm._FilterDatabase" localSheetId="98" hidden="1">'1112'!$A$2:$I$14</definedName>
    <definedName name="_xlnm._FilterDatabase" localSheetId="99" hidden="1">'1113'!$A$2:$I$14</definedName>
    <definedName name="_xlnm._FilterDatabase" localSheetId="100" hidden="1">'1116'!$A$2:$I$14</definedName>
    <definedName name="_xlnm._FilterDatabase" localSheetId="101" hidden="1">'1117'!$A$2:$I$14</definedName>
    <definedName name="_xlnm._FilterDatabase" localSheetId="102" hidden="1">'1118'!$A$2:$I$14</definedName>
    <definedName name="_xlnm._FilterDatabase" localSheetId="103" hidden="1">'1119'!$A$2:$I$14</definedName>
    <definedName name="_xlnm._FilterDatabase" localSheetId="104" hidden="1">'1120'!$A$2:$I$14</definedName>
    <definedName name="_xlnm._FilterDatabase" localSheetId="105" hidden="1">'1123'!$A$2:$I$14</definedName>
    <definedName name="_xlnm._FilterDatabase" localSheetId="106" hidden="1">'1124'!$A$2:$I$14</definedName>
    <definedName name="_xlnm._FilterDatabase" localSheetId="107" hidden="1">'1125'!$A$2:$I$14</definedName>
    <definedName name="_xlnm._FilterDatabase" localSheetId="108" hidden="1">'1126'!$A$2:$I$14</definedName>
    <definedName name="_xlnm._FilterDatabase" localSheetId="109" hidden="1">'1130'!$A$2:$I$14</definedName>
    <definedName name="_xlnm._FilterDatabase" localSheetId="110" hidden="1">'1201'!$A$2:$I$14</definedName>
    <definedName name="_xlnm._FilterDatabase" localSheetId="111" hidden="1">'1202'!$A$2:$I$14</definedName>
    <definedName name="_xlnm._FilterDatabase" localSheetId="112" hidden="1">'1204'!$A$2:$I$14</definedName>
    <definedName name="_xlnm._FilterDatabase" localSheetId="113" hidden="1">'1205'!$A$2:$I$14</definedName>
    <definedName name="_xlnm._FilterDatabase" localSheetId="114" hidden="1">'1207'!$A$2:$I$14</definedName>
    <definedName name="_xlnm._FilterDatabase" localSheetId="115" hidden="1">'1208'!$A$2:$I$14</definedName>
    <definedName name="_xlnm._FilterDatabase" localSheetId="116" hidden="1">'1209'!$A$2:$I$14</definedName>
    <definedName name="_xlnm._FilterDatabase" localSheetId="117" hidden="1">'1210'!$A$2:$I$14</definedName>
    <definedName name="_xlnm._FilterDatabase" localSheetId="118" hidden="1">'1211'!$A$2:$I$14</definedName>
    <definedName name="_xlnm._FilterDatabase" localSheetId="119" hidden="1">'1214'!$A$2:$I$14</definedName>
    <definedName name="_xlnm._FilterDatabase" localSheetId="120" hidden="1">'1215'!$A$2:$I$14</definedName>
    <definedName name="_xlnm._FilterDatabase" localSheetId="121" hidden="1">'1216'!$A$2:$I$14</definedName>
    <definedName name="_xlnm._FilterDatabase" localSheetId="122" hidden="1">'1217'!$A$2:$I$14</definedName>
    <definedName name="_xlnm._FilterDatabase" localSheetId="123" hidden="1">'1218'!$A$2:$I$14</definedName>
    <definedName name="_xlnm._FilterDatabase" localSheetId="124" hidden="1">'1219'!$A$2:$I$14</definedName>
    <definedName name="_xlnm._FilterDatabase" localSheetId="125" hidden="1">'1221'!$A$2:$I$14</definedName>
    <definedName name="_xlnm._FilterDatabase" localSheetId="126" hidden="1">'1222'!$A$2:$I$14</definedName>
    <definedName name="_xlnm._FilterDatabase" localSheetId="130" hidden="1">'COP1'!$A$1:$P$34</definedName>
    <definedName name="_xlnm._FilterDatabase" localSheetId="131" hidden="1">'COP2'!$A$1:$P$77</definedName>
    <definedName name="_xlnm._FilterDatabase" localSheetId="132" hidden="1">'COP3'!$A$1:$P$51</definedName>
    <definedName name="_xlnm._FilterDatabase" localSheetId="127" hidden="1">COP控制柜!$A$2:$O$2</definedName>
    <definedName name="_xlnm._FilterDatabase" localSheetId="129" hidden="1">工单汇总!$A$1:$Q$2600</definedName>
    <definedName name="_xlnm._FilterDatabase" localSheetId="134" hidden="1">门头排产!$A$46:$L$56</definedName>
    <definedName name="_xlnm.Print_Area" localSheetId="0">'0626'!$A$1:$J$24</definedName>
    <definedName name="_xlnm.Print_Area" localSheetId="1">'0629'!$A$1:$J$24</definedName>
    <definedName name="_xlnm.Print_Area" localSheetId="2">'0630'!$A$1:$J$24</definedName>
    <definedName name="_xlnm.Print_Area" localSheetId="3">'0701'!$A$1:$J$24</definedName>
    <definedName name="_xlnm.Print_Area" localSheetId="4">'0702'!$A$1:$J$24</definedName>
    <definedName name="_xlnm.Print_Area" localSheetId="5">'0703'!$A$1:$J$24</definedName>
    <definedName name="_xlnm.Print_Area" localSheetId="6">'0706'!$A$1:$J$24</definedName>
    <definedName name="_xlnm.Print_Area" localSheetId="7">'0707'!$A$1:$J$24</definedName>
    <definedName name="_xlnm.Print_Area" localSheetId="8">'0708'!$A$1:$J$24</definedName>
    <definedName name="_xlnm.Print_Area" localSheetId="9">'0709'!$A$1:$J$24</definedName>
    <definedName name="_xlnm.Print_Area" localSheetId="11">'0710'!$A$1:$J$24</definedName>
    <definedName name="_xlnm.Print_Area" localSheetId="12">'0713'!$A$1:$J$24</definedName>
    <definedName name="_xlnm.Print_Area" localSheetId="13">'0714'!$A$1:$J$24</definedName>
    <definedName name="_xlnm.Print_Area" localSheetId="14">'0715'!$A$1:$J$24</definedName>
    <definedName name="_xlnm.Print_Area" localSheetId="15">'0716'!$A$1:$J$24</definedName>
    <definedName name="_xlnm.Print_Area" localSheetId="16">'0717'!$A$1:$J$24</definedName>
    <definedName name="_xlnm.Print_Area" localSheetId="17">'0720'!$A$1:$J$24</definedName>
    <definedName name="_xlnm.Print_Area" localSheetId="18">'0721'!$A$1:$J$24</definedName>
    <definedName name="_xlnm.Print_Area" localSheetId="19">'0722'!$A$1:$J$24</definedName>
    <definedName name="_xlnm.Print_Area" localSheetId="20">'0723'!$A$1:$J$24</definedName>
    <definedName name="_xlnm.Print_Area" localSheetId="21">'0724'!$A$1:$J$24</definedName>
    <definedName name="_xlnm.Print_Area" localSheetId="22">'0725'!$A$1:$J$24</definedName>
    <definedName name="_xlnm.Print_Area" localSheetId="23">'0727'!$A$1:$J$24</definedName>
    <definedName name="_xlnm.Print_Area" localSheetId="24">'0728'!$A$1:$J$24</definedName>
    <definedName name="_xlnm.Print_Area" localSheetId="25">'0729'!$A$1:$J$24</definedName>
    <definedName name="_xlnm.Print_Area" localSheetId="26">'0730'!$A$1:$J$24</definedName>
    <definedName name="_xlnm.Print_Area" localSheetId="27">'0731'!$A$1:$J$24</definedName>
    <definedName name="_xlnm.Print_Area" localSheetId="28">'0803'!$A$1:$J$24</definedName>
    <definedName name="_xlnm.Print_Area" localSheetId="29">'0804'!$A$1:$J$24</definedName>
    <definedName name="_xlnm.Print_Area" localSheetId="30">'0805'!$A$1:$J$24</definedName>
    <definedName name="_xlnm.Print_Area" localSheetId="31">'0806'!$A$1:$J$24</definedName>
    <definedName name="_xlnm.Print_Area" localSheetId="32">'0807'!$A$1:$J$24</definedName>
    <definedName name="_xlnm.Print_Area" localSheetId="33">'0810'!$A$1:$J$24</definedName>
    <definedName name="_xlnm.Print_Area" localSheetId="34">'0811'!$A$1:$J$24</definedName>
    <definedName name="_xlnm.Print_Area" localSheetId="35">'0812'!$A$1:$J$24</definedName>
    <definedName name="_xlnm.Print_Area" localSheetId="36">'0813'!$A$1:$J$24</definedName>
    <definedName name="_xlnm.Print_Area" localSheetId="37">'0816'!$A$1:$J$24</definedName>
    <definedName name="_xlnm.Print_Area" localSheetId="38">'0817'!$A$1:$J$24</definedName>
    <definedName name="_xlnm.Print_Area" localSheetId="39">'0818'!$A$1:$J$24</definedName>
    <definedName name="_xlnm.Print_Area" localSheetId="40">'0819'!$A$1:$J$24</definedName>
    <definedName name="_xlnm.Print_Area" localSheetId="41">'0820'!$A$1:$J$24</definedName>
    <definedName name="_xlnm.Print_Area" localSheetId="42">'0821'!$A$1:$J$24</definedName>
    <definedName name="_xlnm.Print_Area" localSheetId="43">'0822'!$A$1:$J$24</definedName>
    <definedName name="_xlnm.Print_Area" localSheetId="44">'0825'!$A$1:$J$24</definedName>
    <definedName name="_xlnm.Print_Area" localSheetId="45">'0826'!$A$1:$J$24</definedName>
    <definedName name="_xlnm.Print_Area" localSheetId="46">'0827'!$A$1:$J$24</definedName>
    <definedName name="_xlnm.Print_Area" localSheetId="47">'0828'!$A$1:$J$24</definedName>
    <definedName name="_xlnm.Print_Area" localSheetId="48">'0831'!$A$1:$J$24</definedName>
    <definedName name="_xlnm.Print_Area" localSheetId="49">'0901'!$A$1:$J$24</definedName>
    <definedName name="_xlnm.Print_Area" localSheetId="50">'0902'!$A$1:$J$24</definedName>
    <definedName name="_xlnm.Print_Area" localSheetId="51">'0905'!$A$1:$J$24</definedName>
    <definedName name="_xlnm.Print_Area" localSheetId="52">'0906'!$A$1:$J$24</definedName>
    <definedName name="_xlnm.Print_Area" localSheetId="53">'0907'!$A$1:$J$24</definedName>
    <definedName name="_xlnm.Print_Area" localSheetId="54">'0908'!$A$1:$J$24</definedName>
    <definedName name="_xlnm.Print_Area" localSheetId="55">'0909'!$A$1:$J$24</definedName>
    <definedName name="_xlnm.Print_Area" localSheetId="56">'0910'!$A$1:$J$24</definedName>
    <definedName name="_xlnm.Print_Area" localSheetId="57">'0911'!$A$1:$J$24</definedName>
    <definedName name="_xlnm.Print_Area" localSheetId="58">'0913'!$A$1:$J$24</definedName>
    <definedName name="_xlnm.Print_Area" localSheetId="59">'0914'!$A$1:$J$24</definedName>
    <definedName name="_xlnm.Print_Area" localSheetId="60">'0915'!$A$1:$J$24</definedName>
    <definedName name="_xlnm.Print_Area" localSheetId="61">'0916'!$A$1:$J$24</definedName>
    <definedName name="_xlnm.Print_Area" localSheetId="62">'0917'!$A$1:$J$24</definedName>
    <definedName name="_xlnm.Print_Area" localSheetId="63">'0918'!$A$1:$J$24</definedName>
    <definedName name="_xlnm.Print_Area" localSheetId="64">'0919'!$A$1:$J$24</definedName>
    <definedName name="_xlnm.Print_Area" localSheetId="65">'0921'!$A$1:$J$24</definedName>
    <definedName name="_xlnm.Print_Area" localSheetId="66">'0922'!$A$1:$J$24</definedName>
    <definedName name="_xlnm.Print_Area" localSheetId="67">'0926'!$A$1:$J$24</definedName>
    <definedName name="_xlnm.Print_Area" localSheetId="68">'0928'!$A$1:$J$24</definedName>
    <definedName name="_xlnm.Print_Area" localSheetId="69">'0929'!$A$1:$J$25</definedName>
    <definedName name="_xlnm.Print_Area" localSheetId="70">'1007'!$A$1:$J$25</definedName>
    <definedName name="_xlnm.Print_Area" localSheetId="71">'1008'!$A$1:$J$25</definedName>
    <definedName name="_xlnm.Print_Area" localSheetId="72">'1009'!$A$1:$J$25</definedName>
    <definedName name="_xlnm.Print_Area" localSheetId="73">'1012'!$A$1:$J$25</definedName>
    <definedName name="_xlnm.Print_Area" localSheetId="74">'1013'!$A$1:$J$25</definedName>
    <definedName name="_xlnm.Print_Area" localSheetId="75">'1014'!$A$1:$J$25</definedName>
    <definedName name="_xlnm.Print_Area" localSheetId="76">'1015'!$A$1:$J$25</definedName>
    <definedName name="_xlnm.Print_Area" localSheetId="77">'1016'!$A$1:$J$25</definedName>
    <definedName name="_xlnm.Print_Area" localSheetId="78">'1017'!$A$1:$J$25</definedName>
    <definedName name="_xlnm.Print_Area" localSheetId="79">'1019'!$A$1:$J$25</definedName>
    <definedName name="_xlnm.Print_Area" localSheetId="80">'1020'!$A$1:$J$25</definedName>
    <definedName name="_xlnm.Print_Area" localSheetId="81">'1021'!$A$1:$J$25</definedName>
    <definedName name="_xlnm.Print_Area" localSheetId="82">'1022'!$A$1:$J$25</definedName>
    <definedName name="_xlnm.Print_Area" localSheetId="83">'1023'!$A$1:$J$25</definedName>
    <definedName name="_xlnm.Print_Area" localSheetId="84">'1024'!$A$1:$J$25</definedName>
    <definedName name="_xlnm.Print_Area" localSheetId="85">'1026'!$A$1:$J$25</definedName>
    <definedName name="_xlnm.Print_Area" localSheetId="86">'1027'!$A$1:$J$25</definedName>
    <definedName name="_xlnm.Print_Area" localSheetId="87">'1028'!$A$1:$J$25</definedName>
    <definedName name="_xlnm.Print_Area" localSheetId="88">'1029'!$A$1:$J$25</definedName>
    <definedName name="_xlnm.Print_Area" localSheetId="89">'1030'!$A$1:$J$25</definedName>
    <definedName name="_xlnm.Print_Area" localSheetId="90">'1102'!$A$1:$J$25</definedName>
    <definedName name="_xlnm.Print_Area" localSheetId="91">'1103'!$A$1:$J$25</definedName>
    <definedName name="_xlnm.Print_Area" localSheetId="92">'1104'!$A$1:$J$25</definedName>
    <definedName name="_xlnm.Print_Area" localSheetId="93">'1105'!$A$1:$J$25</definedName>
    <definedName name="_xlnm.Print_Area" localSheetId="94">'1106'!$A$1:$J$25</definedName>
    <definedName name="_xlnm.Print_Area" localSheetId="95">'1109'!$A$1:$J$25</definedName>
    <definedName name="_xlnm.Print_Area" localSheetId="96">'1110'!$A$1:$J$25</definedName>
    <definedName name="_xlnm.Print_Area" localSheetId="97">'1111'!$A$1:$J$25</definedName>
    <definedName name="_xlnm.Print_Area" localSheetId="98">'1112'!$A$1:$J$25</definedName>
    <definedName name="_xlnm.Print_Area" localSheetId="99">'1113'!$A$1:$J$25</definedName>
    <definedName name="_xlnm.Print_Area" localSheetId="100">'1116'!$A$1:$J$25</definedName>
    <definedName name="_xlnm.Print_Area" localSheetId="101">'1117'!$A$1:$J$25</definedName>
    <definedName name="_xlnm.Print_Area" localSheetId="102">'1118'!$A$1:$J$25</definedName>
    <definedName name="_xlnm.Print_Area" localSheetId="103">'1119'!$A$1:$J$25</definedName>
    <definedName name="_xlnm.Print_Area" localSheetId="104">'1120'!$A$1:$J$25</definedName>
    <definedName name="_xlnm.Print_Area" localSheetId="105">'1123'!$A$1:$J$25</definedName>
    <definedName name="_xlnm.Print_Area" localSheetId="106">'1124'!$A$1:$J$25</definedName>
    <definedName name="_xlnm.Print_Area" localSheetId="107">'1125'!$A$1:$J$25</definedName>
    <definedName name="_xlnm.Print_Area" localSheetId="108">'1126'!$A$1:$J$25</definedName>
    <definedName name="_xlnm.Print_Area" localSheetId="109">'1130'!$A$1:$J$25</definedName>
    <definedName name="_xlnm.Print_Area" localSheetId="110">'1201'!$A$1:$J$25</definedName>
    <definedName name="_xlnm.Print_Area" localSheetId="111">'1202'!$A$1:$J$25</definedName>
    <definedName name="_xlnm.Print_Area" localSheetId="112">'1204'!$A$1:$J$25</definedName>
    <definedName name="_xlnm.Print_Area" localSheetId="113">'1205'!$A$1:$J$25</definedName>
    <definedName name="_xlnm.Print_Area" localSheetId="114">'1207'!$A$1:$J$25</definedName>
    <definedName name="_xlnm.Print_Area" localSheetId="115">'1208'!$A$1:$J$25</definedName>
    <definedName name="_xlnm.Print_Area" localSheetId="116">'1209'!$A$1:$J$25</definedName>
    <definedName name="_xlnm.Print_Area" localSheetId="117">'1210'!$A$1:$J$25</definedName>
    <definedName name="_xlnm.Print_Area" localSheetId="118">'1211'!$A$1:$J$25</definedName>
    <definedName name="_xlnm.Print_Area" localSheetId="119">'1214'!$A$1:$J$25</definedName>
    <definedName name="_xlnm.Print_Area" localSheetId="120">'1215'!$A$1:$J$25</definedName>
    <definedName name="_xlnm.Print_Area" localSheetId="121">'1216'!$A$1:$J$25</definedName>
    <definedName name="_xlnm.Print_Area" localSheetId="122">'1217'!$A$1:$J$25</definedName>
    <definedName name="_xlnm.Print_Area" localSheetId="123">'1218'!$A$1:$J$25</definedName>
    <definedName name="_xlnm.Print_Area" localSheetId="124">'1219'!$A$1:$J$25</definedName>
    <definedName name="_xlnm.Print_Area" localSheetId="125">'1221'!$A$1:$J$25</definedName>
    <definedName name="_xlnm.Print_Area" localSheetId="126">'1222'!$A$1:$J$25</definedName>
    <definedName name="_xlnm.Print_Area" localSheetId="127">COP控制柜!$A$1569:$I$1614</definedName>
    <definedName name="_xlnm.Print_Titles" localSheetId="127">COP控制柜!$1:$2</definedName>
  </definedNames>
  <calcPr calcId="152511" iterate="1"/>
</workbook>
</file>

<file path=xl/calcChain.xml><?xml version="1.0" encoding="utf-8"?>
<calcChain xmlns="http://schemas.openxmlformats.org/spreadsheetml/2006/main">
  <c r="N58" i="316" l="1"/>
  <c r="N57" i="316"/>
  <c r="N56" i="316"/>
  <c r="N55" i="316"/>
  <c r="N54" i="316"/>
  <c r="N53" i="316"/>
  <c r="N52" i="316"/>
  <c r="N51" i="316"/>
  <c r="N50" i="316"/>
  <c r="N49" i="316"/>
  <c r="N48" i="316"/>
  <c r="N47" i="316"/>
  <c r="N46" i="316"/>
  <c r="N45" i="316"/>
  <c r="N44" i="316"/>
  <c r="N43" i="316"/>
  <c r="N42" i="316"/>
  <c r="N41" i="316"/>
  <c r="N40" i="316"/>
  <c r="N39" i="316"/>
  <c r="N38" i="316"/>
  <c r="N37" i="316"/>
  <c r="N36" i="316"/>
  <c r="N35" i="316"/>
  <c r="N34" i="316"/>
  <c r="N33" i="316"/>
  <c r="N32" i="316"/>
  <c r="N31" i="316"/>
  <c r="N30" i="316"/>
  <c r="N29" i="316"/>
  <c r="C23" i="316"/>
  <c r="C22" i="316"/>
  <c r="C21" i="316"/>
  <c r="C20" i="316"/>
  <c r="C19" i="316"/>
  <c r="C18" i="316"/>
  <c r="I14" i="316"/>
  <c r="H14" i="316"/>
  <c r="G14" i="316"/>
  <c r="F14" i="316"/>
  <c r="E14" i="316"/>
  <c r="G8" i="316"/>
  <c r="F8" i="316"/>
  <c r="K12" i="316" s="1"/>
  <c r="E8" i="316"/>
  <c r="K11" i="316" s="1"/>
  <c r="M3" i="316"/>
  <c r="B18" i="316" s="1"/>
  <c r="A3" i="316"/>
  <c r="A17" i="316" s="1"/>
  <c r="A23" i="316" l="1"/>
  <c r="M11" i="316"/>
  <c r="K13" i="316"/>
  <c r="M4" i="316"/>
  <c r="B19" i="316" l="1"/>
  <c r="M5" i="316"/>
  <c r="M6" i="316" l="1"/>
  <c r="B20" i="316"/>
  <c r="B21" i="316" l="1"/>
  <c r="M7" i="316"/>
  <c r="B22" i="316" l="1"/>
  <c r="M8" i="316"/>
  <c r="M9" i="316" l="1"/>
  <c r="M10" i="316" s="1"/>
  <c r="B23" i="316"/>
  <c r="N58" i="315" l="1"/>
  <c r="N57" i="315"/>
  <c r="N56" i="315"/>
  <c r="N55" i="315"/>
  <c r="N54" i="315"/>
  <c r="N53" i="315"/>
  <c r="N52" i="315"/>
  <c r="N51" i="315"/>
  <c r="N50" i="315"/>
  <c r="N49" i="315"/>
  <c r="N48" i="315"/>
  <c r="N47" i="315"/>
  <c r="N46" i="315"/>
  <c r="N45" i="315"/>
  <c r="N44" i="315"/>
  <c r="N43" i="315"/>
  <c r="N42" i="315"/>
  <c r="N41" i="315"/>
  <c r="N40" i="315"/>
  <c r="N39" i="315"/>
  <c r="N38" i="315"/>
  <c r="N37" i="315"/>
  <c r="N36" i="315"/>
  <c r="N35" i="315"/>
  <c r="N34" i="315"/>
  <c r="N33" i="315"/>
  <c r="N32" i="315"/>
  <c r="N31" i="315"/>
  <c r="N30" i="315"/>
  <c r="N29" i="315"/>
  <c r="C23" i="315"/>
  <c r="C22" i="315"/>
  <c r="C21" i="315"/>
  <c r="C20" i="315"/>
  <c r="C19" i="315"/>
  <c r="C18" i="315"/>
  <c r="I14" i="315"/>
  <c r="H14" i="315"/>
  <c r="G14" i="315"/>
  <c r="F14" i="315"/>
  <c r="E14" i="315"/>
  <c r="G8" i="315"/>
  <c r="F8" i="315"/>
  <c r="E8" i="315"/>
  <c r="K11" i="315" s="1"/>
  <c r="M3" i="315"/>
  <c r="B18" i="315" s="1"/>
  <c r="A3" i="315"/>
  <c r="A17" i="315" s="1"/>
  <c r="E2601" i="91"/>
  <c r="J2600" i="91"/>
  <c r="K2600" i="91" s="1"/>
  <c r="K2599" i="91"/>
  <c r="J2599" i="91"/>
  <c r="F2599" i="91"/>
  <c r="F2600" i="91" s="1"/>
  <c r="E2599" i="91"/>
  <c r="J2598" i="91"/>
  <c r="K2598" i="91" s="1"/>
  <c r="E2598" i="91" s="1"/>
  <c r="H2598" i="91"/>
  <c r="K12" i="315" l="1"/>
  <c r="A23" i="315"/>
  <c r="M4" i="315"/>
  <c r="B19" i="315" s="1"/>
  <c r="M11" i="315"/>
  <c r="K13" i="315"/>
  <c r="M5" i="315"/>
  <c r="F2601" i="91"/>
  <c r="H2601" i="91" s="1"/>
  <c r="H2600" i="91"/>
  <c r="E2600" i="91"/>
  <c r="H2599" i="91"/>
  <c r="M6" i="315" l="1"/>
  <c r="B20" i="315"/>
  <c r="C2044" i="248"/>
  <c r="C2045" i="248"/>
  <c r="C2046" i="248"/>
  <c r="C2047" i="248"/>
  <c r="C2048" i="248"/>
  <c r="C2049" i="248"/>
  <c r="C2050" i="248"/>
  <c r="C2051" i="248"/>
  <c r="C2052" i="248"/>
  <c r="C2053" i="248"/>
  <c r="C2054" i="248"/>
  <c r="C2055" i="248"/>
  <c r="C2056" i="248"/>
  <c r="C2057" i="248"/>
  <c r="C2058" i="248"/>
  <c r="C2059" i="248"/>
  <c r="C2060" i="248"/>
  <c r="C2061" i="248"/>
  <c r="C2062" i="248"/>
  <c r="C2063" i="248"/>
  <c r="C2064" i="248"/>
  <c r="C2065" i="248"/>
  <c r="C2066" i="248"/>
  <c r="C2067" i="248"/>
  <c r="C2068" i="248"/>
  <c r="C2069" i="248"/>
  <c r="C2070" i="248"/>
  <c r="C2071" i="248"/>
  <c r="C2072" i="248"/>
  <c r="C2073" i="248"/>
  <c r="C2074" i="248"/>
  <c r="C2075" i="248"/>
  <c r="C2076" i="248"/>
  <c r="C2077" i="248"/>
  <c r="C2078" i="248"/>
  <c r="C2079" i="248"/>
  <c r="C2080" i="248"/>
  <c r="C2081" i="248"/>
  <c r="C2082" i="248"/>
  <c r="C2083" i="248"/>
  <c r="C2084" i="248"/>
  <c r="C2085" i="248"/>
  <c r="C2086" i="248"/>
  <c r="C2087" i="248"/>
  <c r="C2088" i="248"/>
  <c r="C2089" i="248"/>
  <c r="C2090" i="248"/>
  <c r="C2091" i="248"/>
  <c r="C2092" i="248"/>
  <c r="C2093" i="248"/>
  <c r="C2094" i="248"/>
  <c r="C2095" i="248"/>
  <c r="C2096" i="248"/>
  <c r="C2097" i="248"/>
  <c r="C2098" i="248"/>
  <c r="C2099" i="248"/>
  <c r="C2100" i="248"/>
  <c r="C2101" i="248"/>
  <c r="C2102" i="248"/>
  <c r="C2103" i="248"/>
  <c r="C2104" i="248"/>
  <c r="C2105" i="248"/>
  <c r="C2106" i="248"/>
  <c r="C2107" i="248"/>
  <c r="C2108" i="248"/>
  <c r="C2109" i="248"/>
  <c r="C2110" i="248"/>
  <c r="C2111" i="248"/>
  <c r="C2112" i="248"/>
  <c r="C2113" i="248"/>
  <c r="C2114" i="248"/>
  <c r="C2115" i="248"/>
  <c r="C2116" i="248"/>
  <c r="C2117" i="248"/>
  <c r="C2118" i="248"/>
  <c r="C2119" i="248"/>
  <c r="C2120" i="248"/>
  <c r="C2121" i="248"/>
  <c r="C2122" i="248"/>
  <c r="C2123" i="248"/>
  <c r="C2124" i="248"/>
  <c r="C2125" i="248"/>
  <c r="C2126" i="248"/>
  <c r="C2127" i="248"/>
  <c r="C2128" i="248"/>
  <c r="C2129" i="248"/>
  <c r="C2130" i="248"/>
  <c r="C2131" i="248"/>
  <c r="C2132" i="248"/>
  <c r="C2133" i="248"/>
  <c r="C2134" i="248"/>
  <c r="C2135" i="248"/>
  <c r="C2136" i="248"/>
  <c r="C2137" i="248"/>
  <c r="C2138" i="248"/>
  <c r="C2139" i="248"/>
  <c r="C2140" i="248"/>
  <c r="C2141" i="248"/>
  <c r="C2142" i="248"/>
  <c r="C2143" i="248"/>
  <c r="C2144" i="248"/>
  <c r="C2145" i="248"/>
  <c r="C2146" i="248"/>
  <c r="C2147" i="248"/>
  <c r="C2148" i="248"/>
  <c r="C2149" i="248"/>
  <c r="C2150" i="248"/>
  <c r="C2151" i="248"/>
  <c r="C2152" i="248"/>
  <c r="C2153" i="248"/>
  <c r="C2154" i="248"/>
  <c r="C2155" i="248"/>
  <c r="C2156" i="248"/>
  <c r="C2157" i="248"/>
  <c r="C2158" i="248"/>
  <c r="C2159" i="248"/>
  <c r="C2160" i="248"/>
  <c r="C2161" i="248"/>
  <c r="C2162" i="248"/>
  <c r="C2163" i="248"/>
  <c r="C2164" i="248"/>
  <c r="C2165" i="248"/>
  <c r="C2166" i="248"/>
  <c r="C2167" i="248"/>
  <c r="C2168" i="248"/>
  <c r="C2169" i="248"/>
  <c r="C2170" i="248"/>
  <c r="C2171" i="248"/>
  <c r="C2172" i="248"/>
  <c r="C2173" i="248"/>
  <c r="C2174" i="248"/>
  <c r="C2175" i="248"/>
  <c r="C2176" i="248"/>
  <c r="C2177" i="248"/>
  <c r="C2178" i="248"/>
  <c r="C2179" i="248"/>
  <c r="C2180" i="248"/>
  <c r="C2181" i="248"/>
  <c r="C2182" i="248"/>
  <c r="C2183" i="248"/>
  <c r="C2184" i="248"/>
  <c r="C2185" i="248"/>
  <c r="C2186" i="248"/>
  <c r="C2187" i="248"/>
  <c r="C2188" i="248"/>
  <c r="C2189" i="248"/>
  <c r="C2190" i="248"/>
  <c r="C2191" i="248"/>
  <c r="C2192" i="248"/>
  <c r="C2193" i="248"/>
  <c r="C2194" i="248"/>
  <c r="C2195" i="248"/>
  <c r="C2196" i="248"/>
  <c r="C2197" i="248"/>
  <c r="C2198" i="248"/>
  <c r="C2199" i="248"/>
  <c r="C2200" i="248"/>
  <c r="C2201" i="248"/>
  <c r="C2202" i="248"/>
  <c r="C2203" i="248"/>
  <c r="C2204" i="248"/>
  <c r="C2205" i="248"/>
  <c r="C2206" i="248"/>
  <c r="C2207" i="248"/>
  <c r="C2208" i="248"/>
  <c r="C2209" i="248"/>
  <c r="C2210" i="248"/>
  <c r="C2211" i="248"/>
  <c r="C2212" i="248"/>
  <c r="C2213" i="248"/>
  <c r="C2214" i="248"/>
  <c r="C2215" i="248"/>
  <c r="C2216" i="248"/>
  <c r="C2217" i="248"/>
  <c r="C2218" i="248"/>
  <c r="C2219" i="248"/>
  <c r="C2220" i="248"/>
  <c r="C2221" i="248"/>
  <c r="C2222" i="248"/>
  <c r="C2223" i="248"/>
  <c r="C2224" i="248"/>
  <c r="C2225" i="248"/>
  <c r="C2226" i="248"/>
  <c r="C2227" i="248"/>
  <c r="C2228" i="248"/>
  <c r="C2229" i="248"/>
  <c r="C2230" i="248"/>
  <c r="C2231" i="248"/>
  <c r="C2232" i="248"/>
  <c r="C2233" i="248"/>
  <c r="C2234" i="248"/>
  <c r="C2235" i="248"/>
  <c r="C2236" i="248"/>
  <c r="C2237" i="248"/>
  <c r="C2238" i="248"/>
  <c r="C2239" i="248"/>
  <c r="C2240" i="248"/>
  <c r="C2241" i="248"/>
  <c r="C2242" i="248"/>
  <c r="C2243" i="248"/>
  <c r="C2244" i="248"/>
  <c r="C2245" i="248"/>
  <c r="C2246" i="248"/>
  <c r="C2247" i="248"/>
  <c r="C2248" i="248"/>
  <c r="C2249" i="248"/>
  <c r="C2250" i="248"/>
  <c r="C2251" i="248"/>
  <c r="C2252" i="248"/>
  <c r="C2253" i="248"/>
  <c r="C2254" i="248"/>
  <c r="C2255" i="248"/>
  <c r="C2256" i="248"/>
  <c r="C2257" i="248"/>
  <c r="C2258" i="248"/>
  <c r="C2259" i="248"/>
  <c r="C2260" i="248"/>
  <c r="C2261" i="248"/>
  <c r="C2262" i="248"/>
  <c r="C2263" i="248"/>
  <c r="C2264" i="248"/>
  <c r="C2265" i="248"/>
  <c r="C2266" i="248"/>
  <c r="C2267" i="248"/>
  <c r="C2268" i="248"/>
  <c r="C2269" i="248"/>
  <c r="C2270" i="248"/>
  <c r="C2271" i="248"/>
  <c r="C2272" i="248"/>
  <c r="C2273" i="248"/>
  <c r="C2274" i="248"/>
  <c r="C2275" i="248"/>
  <c r="C2276" i="248"/>
  <c r="C2277" i="248"/>
  <c r="C2278" i="248"/>
  <c r="C2279" i="248"/>
  <c r="C2280" i="248"/>
  <c r="C2281" i="248"/>
  <c r="C2282" i="248"/>
  <c r="C2283" i="248"/>
  <c r="C2284" i="248"/>
  <c r="C2285" i="248"/>
  <c r="C2286" i="248"/>
  <c r="C2287" i="248"/>
  <c r="C2288" i="248"/>
  <c r="C2289" i="248"/>
  <c r="C2290" i="248"/>
  <c r="C2291" i="248"/>
  <c r="C2292" i="248"/>
  <c r="C2293" i="248"/>
  <c r="C2294" i="248"/>
  <c r="C2295" i="248"/>
  <c r="C2296" i="248"/>
  <c r="C2297" i="248"/>
  <c r="C2298" i="248"/>
  <c r="C2299" i="248"/>
  <c r="C2300" i="248"/>
  <c r="C2301" i="248"/>
  <c r="C2302" i="248"/>
  <c r="C2303" i="248"/>
  <c r="C2304" i="248"/>
  <c r="C2305" i="248"/>
  <c r="C2306" i="248"/>
  <c r="C2307" i="248"/>
  <c r="C2308" i="248"/>
  <c r="C2309" i="248"/>
  <c r="C2310" i="248"/>
  <c r="C2311" i="248"/>
  <c r="C2312" i="248"/>
  <c r="C2313" i="248"/>
  <c r="C2314" i="248"/>
  <c r="C2315" i="248"/>
  <c r="C2316" i="248"/>
  <c r="C2317" i="248"/>
  <c r="C2318" i="248"/>
  <c r="C2319" i="248"/>
  <c r="C2320" i="248"/>
  <c r="C2321" i="248"/>
  <c r="C2322" i="248"/>
  <c r="C2323" i="248"/>
  <c r="C2324" i="248"/>
  <c r="C2325" i="248"/>
  <c r="C2326" i="248"/>
  <c r="C2327" i="248"/>
  <c r="C2328" i="248"/>
  <c r="C2329" i="248"/>
  <c r="C2330" i="248"/>
  <c r="C2331" i="248"/>
  <c r="C2332" i="248"/>
  <c r="C2333" i="248"/>
  <c r="C2334" i="248"/>
  <c r="C2335" i="248"/>
  <c r="C2336" i="248"/>
  <c r="C2337" i="248"/>
  <c r="C2338" i="248"/>
  <c r="C2339" i="248"/>
  <c r="C2340" i="248"/>
  <c r="C2341" i="248"/>
  <c r="C2342" i="248"/>
  <c r="C2343" i="248"/>
  <c r="C2344" i="248"/>
  <c r="C2345" i="248"/>
  <c r="C2346" i="248"/>
  <c r="C2347" i="248"/>
  <c r="C2348" i="248"/>
  <c r="C2349" i="248"/>
  <c r="C2350" i="248"/>
  <c r="C2351" i="248"/>
  <c r="C2352" i="248"/>
  <c r="C2353" i="248"/>
  <c r="C2354" i="248"/>
  <c r="C2355" i="248"/>
  <c r="C2356" i="248"/>
  <c r="C2357" i="248"/>
  <c r="C2358" i="248"/>
  <c r="C2359" i="248"/>
  <c r="C2360" i="248"/>
  <c r="C2361" i="248"/>
  <c r="C2362" i="248"/>
  <c r="C2363" i="248"/>
  <c r="C2364" i="248"/>
  <c r="C2365" i="248"/>
  <c r="C2366" i="248"/>
  <c r="C2367" i="248"/>
  <c r="C2368" i="248"/>
  <c r="C2369" i="248"/>
  <c r="C2370" i="248"/>
  <c r="C2371" i="248"/>
  <c r="C2372" i="248"/>
  <c r="C2373" i="248"/>
  <c r="C2374" i="248"/>
  <c r="C2375" i="248"/>
  <c r="C2376" i="248"/>
  <c r="C2377" i="248"/>
  <c r="C2378" i="248"/>
  <c r="C2379" i="248"/>
  <c r="C2380" i="248"/>
  <c r="C2381" i="248"/>
  <c r="C2382" i="248"/>
  <c r="C2383" i="248"/>
  <c r="C2384" i="248"/>
  <c r="C2385" i="248"/>
  <c r="C2386" i="248"/>
  <c r="C2387" i="248"/>
  <c r="C2388" i="248"/>
  <c r="C2389" i="248"/>
  <c r="C2390" i="248"/>
  <c r="C2391" i="248"/>
  <c r="C2392" i="248"/>
  <c r="C2393" i="248"/>
  <c r="C2394" i="248"/>
  <c r="C2395" i="248"/>
  <c r="C2396" i="248"/>
  <c r="C2397" i="248"/>
  <c r="C2398" i="248"/>
  <c r="C2399" i="248"/>
  <c r="C2400" i="248"/>
  <c r="C2401" i="248"/>
  <c r="C2402" i="248"/>
  <c r="C2403" i="248"/>
  <c r="C2404" i="248"/>
  <c r="C2405" i="248"/>
  <c r="C2406" i="248"/>
  <c r="C2407" i="248"/>
  <c r="C2408" i="248"/>
  <c r="C2409" i="248"/>
  <c r="C2410" i="248"/>
  <c r="C2411" i="248"/>
  <c r="C2412" i="248"/>
  <c r="C2413" i="248"/>
  <c r="C2414" i="248"/>
  <c r="C2415" i="248"/>
  <c r="C2416" i="248"/>
  <c r="C2417" i="248"/>
  <c r="C2418" i="248"/>
  <c r="C2419" i="248"/>
  <c r="C2420" i="248"/>
  <c r="C2421" i="248"/>
  <c r="C2422" i="248"/>
  <c r="C2423" i="248"/>
  <c r="C2424" i="248"/>
  <c r="C2425" i="248"/>
  <c r="C2426" i="248"/>
  <c r="C2427" i="248"/>
  <c r="C2428" i="248"/>
  <c r="C2429" i="248"/>
  <c r="C2430" i="248"/>
  <c r="C2431" i="248"/>
  <c r="C2432" i="248"/>
  <c r="C2433" i="248"/>
  <c r="C2434" i="248"/>
  <c r="C2435" i="248"/>
  <c r="C2436" i="248"/>
  <c r="C2437" i="248"/>
  <c r="C2438" i="248"/>
  <c r="C2439" i="248"/>
  <c r="C2440" i="248"/>
  <c r="C2441" i="248"/>
  <c r="C2442" i="248"/>
  <c r="C2443" i="248"/>
  <c r="C2444" i="248"/>
  <c r="C2445" i="248"/>
  <c r="C2446" i="248"/>
  <c r="C2447" i="248"/>
  <c r="C2448" i="248"/>
  <c r="C2449" i="248"/>
  <c r="C2450" i="248"/>
  <c r="C2451" i="248"/>
  <c r="C2452" i="248"/>
  <c r="C2453" i="248"/>
  <c r="C2454" i="248"/>
  <c r="C2455" i="248"/>
  <c r="C2456" i="248"/>
  <c r="C2457" i="248"/>
  <c r="C2458" i="248"/>
  <c r="C2459" i="248"/>
  <c r="C2460" i="248"/>
  <c r="C2461" i="248"/>
  <c r="C2462" i="248"/>
  <c r="C2463" i="248"/>
  <c r="C2464" i="248"/>
  <c r="C2465" i="248"/>
  <c r="C2466" i="248"/>
  <c r="C2467" i="248"/>
  <c r="C2468" i="248"/>
  <c r="C2469" i="248"/>
  <c r="C2470" i="248"/>
  <c r="C2471" i="248"/>
  <c r="C2472" i="248"/>
  <c r="C2473" i="248"/>
  <c r="C2474" i="248"/>
  <c r="C2475" i="248"/>
  <c r="C2476" i="248"/>
  <c r="C2477" i="248"/>
  <c r="C2478" i="248"/>
  <c r="C2479" i="248"/>
  <c r="C2480" i="248"/>
  <c r="C2481" i="248"/>
  <c r="C2482" i="248"/>
  <c r="C2483" i="248"/>
  <c r="C2484" i="248"/>
  <c r="C2485" i="248"/>
  <c r="C2486" i="248"/>
  <c r="C2487" i="248"/>
  <c r="C2488" i="248"/>
  <c r="C2489" i="248"/>
  <c r="C2490" i="248"/>
  <c r="C2491" i="248"/>
  <c r="C2492" i="248"/>
  <c r="C2493" i="248"/>
  <c r="C2494" i="248"/>
  <c r="C2495" i="248"/>
  <c r="C2496" i="248"/>
  <c r="C2497" i="248"/>
  <c r="C2498" i="248"/>
  <c r="C2499" i="248"/>
  <c r="C2500" i="248"/>
  <c r="C2501" i="248"/>
  <c r="C2502" i="248"/>
  <c r="C2503" i="248"/>
  <c r="C2504" i="248"/>
  <c r="C2505" i="248"/>
  <c r="C2506" i="248"/>
  <c r="C2507" i="248"/>
  <c r="C2508" i="248"/>
  <c r="C2509" i="248"/>
  <c r="C2510" i="248"/>
  <c r="C2511" i="248"/>
  <c r="C2512" i="248"/>
  <c r="C2513" i="248"/>
  <c r="C2514" i="248"/>
  <c r="C2515" i="248"/>
  <c r="C2516" i="248"/>
  <c r="C2517" i="248"/>
  <c r="C2518" i="248"/>
  <c r="C2519" i="248"/>
  <c r="C2520" i="248"/>
  <c r="C2521" i="248"/>
  <c r="C2522" i="248"/>
  <c r="C2523" i="248"/>
  <c r="C2524" i="248"/>
  <c r="C2525" i="248"/>
  <c r="C2526" i="248"/>
  <c r="C2527" i="248"/>
  <c r="C2528" i="248"/>
  <c r="C2529" i="248"/>
  <c r="C2530" i="248"/>
  <c r="C2531" i="248"/>
  <c r="C2532" i="248"/>
  <c r="C2533" i="248"/>
  <c r="C2534" i="248"/>
  <c r="C2535" i="248"/>
  <c r="C2536" i="248"/>
  <c r="C2537" i="248"/>
  <c r="C2538" i="248"/>
  <c r="C2539" i="248"/>
  <c r="C2540" i="248"/>
  <c r="C2541" i="248"/>
  <c r="C2542" i="248"/>
  <c r="C2543" i="248"/>
  <c r="C2544" i="248"/>
  <c r="C2545" i="248"/>
  <c r="C2546" i="248"/>
  <c r="C2547" i="248"/>
  <c r="C2548" i="248"/>
  <c r="C2549" i="248"/>
  <c r="C2550" i="248"/>
  <c r="C2551" i="248"/>
  <c r="C2552" i="248"/>
  <c r="C2553" i="248"/>
  <c r="C2554" i="248"/>
  <c r="C2555" i="248"/>
  <c r="C2556" i="248"/>
  <c r="C2557" i="248"/>
  <c r="C2558" i="248"/>
  <c r="C2559" i="248"/>
  <c r="C2560" i="248"/>
  <c r="C2561" i="248"/>
  <c r="C2562" i="248"/>
  <c r="C2563" i="248"/>
  <c r="C2564" i="248"/>
  <c r="C2565" i="248"/>
  <c r="C2566" i="248"/>
  <c r="C2567" i="248"/>
  <c r="C2568" i="248"/>
  <c r="C2569" i="248"/>
  <c r="C2570" i="248"/>
  <c r="C2571" i="248"/>
  <c r="C2572" i="248"/>
  <c r="C2573" i="248"/>
  <c r="C2574" i="248"/>
  <c r="C2575" i="248"/>
  <c r="C2576" i="248"/>
  <c r="C2577" i="248"/>
  <c r="C2578" i="248"/>
  <c r="C2579" i="248"/>
  <c r="C2580" i="248"/>
  <c r="C2581" i="248"/>
  <c r="C2582" i="248"/>
  <c r="C2583" i="248"/>
  <c r="C2584" i="248"/>
  <c r="C2585" i="248"/>
  <c r="C2586" i="248"/>
  <c r="C2587" i="248"/>
  <c r="C2588" i="248"/>
  <c r="C2589" i="248"/>
  <c r="C2590" i="248"/>
  <c r="C2591" i="248"/>
  <c r="C2592" i="248"/>
  <c r="C2593" i="248"/>
  <c r="C2594" i="248"/>
  <c r="C2595" i="248"/>
  <c r="C2596" i="248"/>
  <c r="C2597" i="248"/>
  <c r="C2598" i="248"/>
  <c r="C2599" i="248"/>
  <c r="C2600" i="248"/>
  <c r="M7" i="315" l="1"/>
  <c r="B21" i="315"/>
  <c r="M8" i="315" l="1"/>
  <c r="B22" i="315"/>
  <c r="B23" i="315" l="1"/>
  <c r="M9" i="315"/>
  <c r="M10" i="315" l="1"/>
  <c r="E2596" i="91" l="1"/>
  <c r="J2595" i="91"/>
  <c r="K2595" i="91" s="1"/>
  <c r="K2594" i="91"/>
  <c r="J2594" i="91"/>
  <c r="F2594" i="91"/>
  <c r="F2595" i="91" s="1"/>
  <c r="E2594" i="91"/>
  <c r="J2593" i="91"/>
  <c r="K2593" i="91" s="1"/>
  <c r="E2593" i="91" s="1"/>
  <c r="H2593" i="91"/>
  <c r="N30" i="314"/>
  <c r="N31" i="314"/>
  <c r="N32" i="314"/>
  <c r="N33" i="314"/>
  <c r="N34" i="314"/>
  <c r="N35" i="314"/>
  <c r="N36" i="314"/>
  <c r="N37" i="314"/>
  <c r="N38" i="314"/>
  <c r="N39" i="314"/>
  <c r="N40" i="314"/>
  <c r="N41" i="314"/>
  <c r="N42" i="314"/>
  <c r="N43" i="314"/>
  <c r="N44" i="314"/>
  <c r="N45" i="314"/>
  <c r="N46" i="314"/>
  <c r="N47" i="314"/>
  <c r="N48" i="314"/>
  <c r="N49" i="314"/>
  <c r="N50" i="314"/>
  <c r="N51" i="314"/>
  <c r="N52" i="314"/>
  <c r="N53" i="314"/>
  <c r="N54" i="314"/>
  <c r="N55" i="314"/>
  <c r="N56" i="314"/>
  <c r="N57" i="314"/>
  <c r="N58" i="314"/>
  <c r="N29" i="314"/>
  <c r="F2596" i="91" l="1"/>
  <c r="H2596" i="91" s="1"/>
  <c r="H2595" i="91"/>
  <c r="E2595" i="91"/>
  <c r="H2594" i="91"/>
  <c r="B24" i="314"/>
  <c r="C24" i="314"/>
  <c r="C23" i="314"/>
  <c r="C22" i="314"/>
  <c r="C21" i="314"/>
  <c r="C20" i="314"/>
  <c r="C19" i="314"/>
  <c r="C18" i="314"/>
  <c r="I14" i="314"/>
  <c r="H14" i="314"/>
  <c r="G14" i="314"/>
  <c r="F14" i="314"/>
  <c r="E14" i="314"/>
  <c r="G8" i="314"/>
  <c r="F8" i="314"/>
  <c r="E8" i="314"/>
  <c r="K11" i="314" s="1"/>
  <c r="M3" i="314"/>
  <c r="B18" i="314" s="1"/>
  <c r="A3" i="314"/>
  <c r="A17" i="314" s="1"/>
  <c r="A23" i="314" l="1"/>
  <c r="K12" i="314"/>
  <c r="K13" i="314"/>
  <c r="M11" i="314"/>
  <c r="M4" i="314"/>
  <c r="B19" i="314" l="1"/>
  <c r="M5" i="314"/>
  <c r="M6" i="314" l="1"/>
  <c r="B20" i="314"/>
  <c r="B21" i="314" l="1"/>
  <c r="M7" i="314"/>
  <c r="M8" i="314" l="1"/>
  <c r="B22" i="314"/>
  <c r="M9" i="314" l="1"/>
  <c r="M10" i="314" s="1"/>
  <c r="B23" i="314"/>
  <c r="C1520" i="248" l="1"/>
  <c r="C1521" i="248"/>
  <c r="C1522" i="248"/>
  <c r="C1523" i="248"/>
  <c r="C1524" i="248"/>
  <c r="C1525" i="248"/>
  <c r="C1526" i="248"/>
  <c r="C1527" i="248"/>
  <c r="C1528" i="248"/>
  <c r="C1529" i="248"/>
  <c r="C1530" i="248"/>
  <c r="C1531" i="248"/>
  <c r="C1532" i="248"/>
  <c r="C1533" i="248"/>
  <c r="C1534" i="248"/>
  <c r="C1535" i="248"/>
  <c r="C1536" i="248"/>
  <c r="C1537" i="248"/>
  <c r="C1538" i="248"/>
  <c r="C1539" i="248"/>
  <c r="C1540" i="248"/>
  <c r="C1541" i="248"/>
  <c r="C1542" i="248"/>
  <c r="C1543" i="248"/>
  <c r="C1544" i="248"/>
  <c r="C1545" i="248"/>
  <c r="C1546" i="248"/>
  <c r="C1547" i="248"/>
  <c r="C1548" i="248"/>
  <c r="C1549" i="248"/>
  <c r="C1550" i="248"/>
  <c r="C1551" i="248"/>
  <c r="C1552" i="248"/>
  <c r="C1553" i="248"/>
  <c r="C1554" i="248"/>
  <c r="C1555" i="248"/>
  <c r="C1556" i="248"/>
  <c r="C1557" i="248"/>
  <c r="C1558" i="248"/>
  <c r="C1559" i="248"/>
  <c r="C1560" i="248"/>
  <c r="C1561" i="248"/>
  <c r="C1562" i="248"/>
  <c r="C1563" i="248"/>
  <c r="C1564" i="248"/>
  <c r="C1565" i="248"/>
  <c r="C1566" i="248"/>
  <c r="C1567" i="248"/>
  <c r="C1568" i="248"/>
  <c r="C1569" i="248"/>
  <c r="C1570" i="248"/>
  <c r="C1571" i="248"/>
  <c r="C1572" i="248"/>
  <c r="C1573" i="248"/>
  <c r="C1574" i="248"/>
  <c r="C1575" i="248"/>
  <c r="C1576" i="248"/>
  <c r="C1577" i="248"/>
  <c r="C1578" i="248"/>
  <c r="C1579" i="248"/>
  <c r="C1580" i="248"/>
  <c r="C1581" i="248"/>
  <c r="C1582" i="248"/>
  <c r="C1583" i="248"/>
  <c r="C1584" i="248"/>
  <c r="C1585" i="248"/>
  <c r="C1586" i="248"/>
  <c r="C1587" i="248"/>
  <c r="C1588" i="248"/>
  <c r="C1589" i="248"/>
  <c r="C1590" i="248"/>
  <c r="C1591" i="248"/>
  <c r="C1592" i="248"/>
  <c r="C1593" i="248"/>
  <c r="C1594" i="248"/>
  <c r="C1595" i="248"/>
  <c r="C1596" i="248"/>
  <c r="C1597" i="248"/>
  <c r="C1598" i="248"/>
  <c r="C1599" i="248"/>
  <c r="C1600" i="248"/>
  <c r="C1601" i="248"/>
  <c r="C1602" i="248"/>
  <c r="C1603" i="248"/>
  <c r="C1604" i="248"/>
  <c r="C1605" i="248"/>
  <c r="C1606" i="248"/>
  <c r="C1607" i="248"/>
  <c r="C1608" i="248"/>
  <c r="C1609" i="248"/>
  <c r="C1610" i="248"/>
  <c r="C1611" i="248"/>
  <c r="C1612" i="248"/>
  <c r="C1613" i="248"/>
  <c r="C1614" i="248"/>
  <c r="C1615" i="248"/>
  <c r="C1616" i="248"/>
  <c r="C1617" i="248"/>
  <c r="C1618" i="248"/>
  <c r="C1619" i="248"/>
  <c r="C1620" i="248"/>
  <c r="C1621" i="248"/>
  <c r="C1622" i="248"/>
  <c r="C1623" i="248"/>
  <c r="C1624" i="248"/>
  <c r="C1625" i="248"/>
  <c r="C1626" i="248"/>
  <c r="C1627" i="248"/>
  <c r="C1628" i="248"/>
  <c r="C1629" i="248"/>
  <c r="C1630" i="248"/>
  <c r="C1631" i="248"/>
  <c r="C1632" i="248"/>
  <c r="C1633" i="248"/>
  <c r="C1634" i="248"/>
  <c r="C1635" i="248"/>
  <c r="C1636" i="248"/>
  <c r="C1637" i="248"/>
  <c r="C1638" i="248"/>
  <c r="C1639" i="248"/>
  <c r="C1640" i="248"/>
  <c r="C1641" i="248"/>
  <c r="C1642" i="248"/>
  <c r="C1643" i="248"/>
  <c r="C1644" i="248"/>
  <c r="C1645" i="248"/>
  <c r="C1646" i="248"/>
  <c r="C1647" i="248"/>
  <c r="C1648" i="248"/>
  <c r="C1649" i="248"/>
  <c r="C1650" i="248"/>
  <c r="C1651" i="248"/>
  <c r="C1652" i="248"/>
  <c r="C1653" i="248"/>
  <c r="C1654" i="248"/>
  <c r="C1655" i="248"/>
  <c r="C1656" i="248"/>
  <c r="C1657" i="248"/>
  <c r="C1658" i="248"/>
  <c r="C1659" i="248"/>
  <c r="C1660" i="248"/>
  <c r="C1661" i="248"/>
  <c r="C1662" i="248"/>
  <c r="C1663" i="248"/>
  <c r="C1664" i="248"/>
  <c r="C1665" i="248"/>
  <c r="C1666" i="248"/>
  <c r="C1667" i="248"/>
  <c r="C1668" i="248"/>
  <c r="C1669" i="248"/>
  <c r="C1670" i="248"/>
  <c r="C1671" i="248"/>
  <c r="C1672" i="248"/>
  <c r="C1673" i="248"/>
  <c r="C1674" i="248"/>
  <c r="C1675" i="248"/>
  <c r="C1676" i="248"/>
  <c r="C1677" i="248"/>
  <c r="C1678" i="248"/>
  <c r="C1679" i="248"/>
  <c r="C1680" i="248"/>
  <c r="C1681" i="248"/>
  <c r="C1682" i="248"/>
  <c r="C1683" i="248"/>
  <c r="C1684" i="248"/>
  <c r="C1685" i="248"/>
  <c r="C1686" i="248"/>
  <c r="C1687" i="248"/>
  <c r="C1688" i="248"/>
  <c r="C1689" i="248"/>
  <c r="C1690" i="248"/>
  <c r="C1691" i="248"/>
  <c r="C1692" i="248"/>
  <c r="C1693" i="248"/>
  <c r="C1694" i="248"/>
  <c r="C1695" i="248"/>
  <c r="C1696" i="248"/>
  <c r="C1697" i="248"/>
  <c r="C1698" i="248"/>
  <c r="C1699" i="248"/>
  <c r="C1700" i="248"/>
  <c r="C1701" i="248"/>
  <c r="C1702" i="248"/>
  <c r="C1703" i="248"/>
  <c r="C1704" i="248"/>
  <c r="C1705" i="248"/>
  <c r="C1706" i="248"/>
  <c r="C1707" i="248"/>
  <c r="C1708" i="248"/>
  <c r="C1709" i="248"/>
  <c r="C1710" i="248"/>
  <c r="C1711" i="248"/>
  <c r="C1712" i="248"/>
  <c r="C1713" i="248"/>
  <c r="C1714" i="248"/>
  <c r="C1715" i="248"/>
  <c r="C1716" i="248"/>
  <c r="C1717" i="248"/>
  <c r="C1718" i="248"/>
  <c r="C1719" i="248"/>
  <c r="C1720" i="248"/>
  <c r="C1721" i="248"/>
  <c r="C1722" i="248"/>
  <c r="C1723" i="248"/>
  <c r="C1724" i="248"/>
  <c r="C1725" i="248"/>
  <c r="C1726" i="248"/>
  <c r="C1727" i="248"/>
  <c r="C1728" i="248"/>
  <c r="C1729" i="248"/>
  <c r="C1730" i="248"/>
  <c r="C1731" i="248"/>
  <c r="C1732" i="248"/>
  <c r="C1733" i="248"/>
  <c r="C1734" i="248"/>
  <c r="C1735" i="248"/>
  <c r="C1736" i="248"/>
  <c r="C1737" i="248"/>
  <c r="C1738" i="248"/>
  <c r="C1739" i="248"/>
  <c r="C1740" i="248"/>
  <c r="C1741" i="248"/>
  <c r="C1742" i="248"/>
  <c r="C1743" i="248"/>
  <c r="C1744" i="248"/>
  <c r="C1745" i="248"/>
  <c r="C1746" i="248"/>
  <c r="C1747" i="248"/>
  <c r="C1748" i="248"/>
  <c r="C1749" i="248"/>
  <c r="C1750" i="248"/>
  <c r="C1751" i="248"/>
  <c r="C1752" i="248"/>
  <c r="C1753" i="248"/>
  <c r="C1754" i="248"/>
  <c r="C1755" i="248"/>
  <c r="C1756" i="248"/>
  <c r="C1757" i="248"/>
  <c r="C1758" i="248"/>
  <c r="C1759" i="248"/>
  <c r="C1760" i="248"/>
  <c r="C1761" i="248"/>
  <c r="C1762" i="248"/>
  <c r="C1763" i="248"/>
  <c r="C1764" i="248"/>
  <c r="C1765" i="248"/>
  <c r="C1766" i="248"/>
  <c r="C1767" i="248"/>
  <c r="C1768" i="248"/>
  <c r="C1769" i="248"/>
  <c r="C1770" i="248"/>
  <c r="C1771" i="248"/>
  <c r="C1772" i="248"/>
  <c r="C1773" i="248"/>
  <c r="C1774" i="248"/>
  <c r="C1775" i="248"/>
  <c r="C1776" i="248"/>
  <c r="C1777" i="248"/>
  <c r="C1778" i="248"/>
  <c r="C1779" i="248"/>
  <c r="C1780" i="248"/>
  <c r="C1781" i="248"/>
  <c r="C1782" i="248"/>
  <c r="C1783" i="248"/>
  <c r="C1784" i="248"/>
  <c r="C1785" i="248"/>
  <c r="C1786" i="248"/>
  <c r="C1787" i="248"/>
  <c r="C1788" i="248"/>
  <c r="C1789" i="248"/>
  <c r="C1790" i="248"/>
  <c r="C1791" i="248"/>
  <c r="C1792" i="248"/>
  <c r="C1793" i="248"/>
  <c r="C1794" i="248"/>
  <c r="C1795" i="248"/>
  <c r="C1796" i="248"/>
  <c r="C1797" i="248"/>
  <c r="C1798" i="248"/>
  <c r="C1799" i="248"/>
  <c r="C1800" i="248"/>
  <c r="C1801" i="248"/>
  <c r="C1802" i="248"/>
  <c r="C1803" i="248"/>
  <c r="C1804" i="248"/>
  <c r="C1805" i="248"/>
  <c r="C1806" i="248"/>
  <c r="C1807" i="248"/>
  <c r="C1808" i="248"/>
  <c r="C1809" i="248"/>
  <c r="C1810" i="248"/>
  <c r="C1811" i="248"/>
  <c r="C1812" i="248"/>
  <c r="C1813" i="248"/>
  <c r="C1814" i="248"/>
  <c r="C1815" i="248"/>
  <c r="C1816" i="248"/>
  <c r="C1817" i="248"/>
  <c r="C1818" i="248"/>
  <c r="C1819" i="248"/>
  <c r="C1820" i="248"/>
  <c r="C1821" i="248"/>
  <c r="C1822" i="248"/>
  <c r="C1823" i="248"/>
  <c r="C1824" i="248"/>
  <c r="C1825" i="248"/>
  <c r="C1826" i="248"/>
  <c r="C1827" i="248"/>
  <c r="C1828" i="248"/>
  <c r="C1829" i="248"/>
  <c r="C1830" i="248"/>
  <c r="C1831" i="248"/>
  <c r="C1832" i="248"/>
  <c r="C1833" i="248"/>
  <c r="C1834" i="248"/>
  <c r="C1835" i="248"/>
  <c r="C1836" i="248"/>
  <c r="C1837" i="248"/>
  <c r="C1838" i="248"/>
  <c r="C1839" i="248"/>
  <c r="C1840" i="248"/>
  <c r="C1841" i="248"/>
  <c r="C1842" i="248"/>
  <c r="C1843" i="248"/>
  <c r="C1844" i="248"/>
  <c r="C1845" i="248"/>
  <c r="C1846" i="248"/>
  <c r="C1847" i="248"/>
  <c r="C1848" i="248"/>
  <c r="C1849" i="248"/>
  <c r="C1850" i="248"/>
  <c r="C1851" i="248"/>
  <c r="C1852" i="248"/>
  <c r="C1853" i="248"/>
  <c r="C1854" i="248"/>
  <c r="C1855" i="248"/>
  <c r="C1856" i="248"/>
  <c r="C1857" i="248"/>
  <c r="C1858" i="248"/>
  <c r="C1859" i="248"/>
  <c r="C1860" i="248"/>
  <c r="C1861" i="248"/>
  <c r="C1862" i="248"/>
  <c r="C1863" i="248"/>
  <c r="C1864" i="248"/>
  <c r="C1865" i="248"/>
  <c r="C1866" i="248"/>
  <c r="C1867" i="248"/>
  <c r="C1868" i="248"/>
  <c r="C1869" i="248"/>
  <c r="C1870" i="248"/>
  <c r="C1871" i="248"/>
  <c r="C1872" i="248"/>
  <c r="C1873" i="248"/>
  <c r="C1874" i="248"/>
  <c r="C1875" i="248"/>
  <c r="C1876" i="248"/>
  <c r="C1877" i="248"/>
  <c r="C1878" i="248"/>
  <c r="C1879" i="248"/>
  <c r="C1880" i="248"/>
  <c r="C1881" i="248"/>
  <c r="C1882" i="248"/>
  <c r="C1883" i="248"/>
  <c r="C1884" i="248"/>
  <c r="C1885" i="248"/>
  <c r="C1886" i="248"/>
  <c r="C1887" i="248"/>
  <c r="C1888" i="248"/>
  <c r="C1889" i="248"/>
  <c r="C1890" i="248"/>
  <c r="C1891" i="248"/>
  <c r="C1892" i="248"/>
  <c r="C1893" i="248"/>
  <c r="C1894" i="248"/>
  <c r="C1895" i="248"/>
  <c r="C1896" i="248"/>
  <c r="C1897" i="248"/>
  <c r="C1898" i="248"/>
  <c r="C1899" i="248"/>
  <c r="C1900" i="248"/>
  <c r="C1901" i="248"/>
  <c r="C1902" i="248"/>
  <c r="C1903" i="248"/>
  <c r="C1904" i="248"/>
  <c r="C1905" i="248"/>
  <c r="C1906" i="248"/>
  <c r="C1907" i="248"/>
  <c r="C1908" i="248"/>
  <c r="C1909" i="248"/>
  <c r="C1910" i="248"/>
  <c r="C1911" i="248"/>
  <c r="C1912" i="248"/>
  <c r="C1913" i="248"/>
  <c r="C1914" i="248"/>
  <c r="C1915" i="248"/>
  <c r="C1916" i="248"/>
  <c r="C1917" i="248"/>
  <c r="C1918" i="248"/>
  <c r="C1919" i="248"/>
  <c r="C1920" i="248"/>
  <c r="C1921" i="248"/>
  <c r="C1922" i="248"/>
  <c r="C1923" i="248"/>
  <c r="C1924" i="248"/>
  <c r="C1925" i="248"/>
  <c r="C1926" i="248"/>
  <c r="C1927" i="248"/>
  <c r="C1928" i="248"/>
  <c r="C1929" i="248"/>
  <c r="C1930" i="248"/>
  <c r="C1931" i="248"/>
  <c r="C1932" i="248"/>
  <c r="C1933" i="248"/>
  <c r="C1934" i="248"/>
  <c r="C1935" i="248"/>
  <c r="C1936" i="248"/>
  <c r="C1937" i="248"/>
  <c r="C1938" i="248"/>
  <c r="C1939" i="248"/>
  <c r="C1940" i="248"/>
  <c r="C1941" i="248"/>
  <c r="C1942" i="248"/>
  <c r="C1943" i="248"/>
  <c r="C1944" i="248"/>
  <c r="C1945" i="248"/>
  <c r="C1946" i="248"/>
  <c r="C1947" i="248"/>
  <c r="C1948" i="248"/>
  <c r="C1949" i="248"/>
  <c r="C1950" i="248"/>
  <c r="C1951" i="248"/>
  <c r="C1952" i="248"/>
  <c r="C1953" i="248"/>
  <c r="C1954" i="248"/>
  <c r="C1955" i="248"/>
  <c r="C1956" i="248"/>
  <c r="C1957" i="248"/>
  <c r="C1958" i="248"/>
  <c r="C1959" i="248"/>
  <c r="C1960" i="248"/>
  <c r="C1961" i="248"/>
  <c r="C1962" i="248"/>
  <c r="C1963" i="248"/>
  <c r="C1964" i="248"/>
  <c r="C1965" i="248"/>
  <c r="C1966" i="248"/>
  <c r="C1967" i="248"/>
  <c r="C1968" i="248"/>
  <c r="C1969" i="248"/>
  <c r="C1970" i="248"/>
  <c r="C1971" i="248"/>
  <c r="C1972" i="248"/>
  <c r="C1973" i="248"/>
  <c r="C1974" i="248"/>
  <c r="C1975" i="248"/>
  <c r="C1976" i="248"/>
  <c r="C1977" i="248"/>
  <c r="C1978" i="248"/>
  <c r="C1979" i="248"/>
  <c r="C1980" i="248"/>
  <c r="C1981" i="248"/>
  <c r="C1982" i="248"/>
  <c r="C1983" i="248"/>
  <c r="C1984" i="248"/>
  <c r="C1985" i="248"/>
  <c r="C1986" i="248"/>
  <c r="C1987" i="248"/>
  <c r="C1988" i="248"/>
  <c r="C1989" i="248"/>
  <c r="C1990" i="248"/>
  <c r="C1991" i="248"/>
  <c r="C1992" i="248"/>
  <c r="C1993" i="248"/>
  <c r="C1994" i="248"/>
  <c r="C1995" i="248"/>
  <c r="C1996" i="248"/>
  <c r="C1997" i="248"/>
  <c r="C1998" i="248"/>
  <c r="C1999" i="248"/>
  <c r="C2000" i="248"/>
  <c r="C2001" i="248"/>
  <c r="C2002" i="248"/>
  <c r="C2003" i="248"/>
  <c r="C2004" i="248"/>
  <c r="C2005" i="248"/>
  <c r="C2006" i="248"/>
  <c r="C2007" i="248"/>
  <c r="C2008" i="248"/>
  <c r="C2009" i="248"/>
  <c r="C2010" i="248"/>
  <c r="C2011" i="248"/>
  <c r="C2012" i="248"/>
  <c r="C2013" i="248"/>
  <c r="C2014" i="248"/>
  <c r="C2015" i="248"/>
  <c r="C2016" i="248"/>
  <c r="C2017" i="248"/>
  <c r="C2018" i="248"/>
  <c r="C2019" i="248"/>
  <c r="C2020" i="248"/>
  <c r="C2021" i="248"/>
  <c r="C2022" i="248"/>
  <c r="C2023" i="248"/>
  <c r="C2024" i="248"/>
  <c r="C2025" i="248"/>
  <c r="C2026" i="248"/>
  <c r="C2027" i="248"/>
  <c r="C2028" i="248"/>
  <c r="C2029" i="248"/>
  <c r="C2030" i="248"/>
  <c r="C2031" i="248"/>
  <c r="C2032" i="248"/>
  <c r="C2033" i="248"/>
  <c r="C2034" i="248"/>
  <c r="C2035" i="248"/>
  <c r="C2036" i="248"/>
  <c r="C2037" i="248"/>
  <c r="C2038" i="248"/>
  <c r="C2039" i="248"/>
  <c r="C2040" i="248"/>
  <c r="C2041" i="248"/>
  <c r="C2042" i="248"/>
  <c r="C2043" i="248"/>
  <c r="N30" i="313" l="1"/>
  <c r="N31" i="313"/>
  <c r="N32" i="313"/>
  <c r="N33" i="313"/>
  <c r="N34" i="313"/>
  <c r="N35" i="313"/>
  <c r="N36" i="313"/>
  <c r="N37" i="313"/>
  <c r="N38" i="313"/>
  <c r="N39" i="313"/>
  <c r="N40" i="313"/>
  <c r="N41" i="313"/>
  <c r="N42" i="313"/>
  <c r="N43" i="313"/>
  <c r="N44" i="313"/>
  <c r="N45" i="313"/>
  <c r="N46" i="313"/>
  <c r="N47" i="313"/>
  <c r="N48" i="313"/>
  <c r="N49" i="313"/>
  <c r="N50" i="313"/>
  <c r="N51" i="313"/>
  <c r="N52" i="313"/>
  <c r="N53" i="313"/>
  <c r="N54" i="313"/>
  <c r="N55" i="313"/>
  <c r="N56" i="313"/>
  <c r="N57" i="313"/>
  <c r="N58" i="313"/>
  <c r="N29" i="313"/>
  <c r="E2591" i="91" l="1"/>
  <c r="K2590" i="91"/>
  <c r="J2590" i="91"/>
  <c r="E2590" i="91"/>
  <c r="K2589" i="91"/>
  <c r="J2589" i="91"/>
  <c r="F2589" i="91"/>
  <c r="H2589" i="91" s="1"/>
  <c r="E2589" i="91"/>
  <c r="J2588" i="91"/>
  <c r="H2588" i="91"/>
  <c r="F2590" i="91" l="1"/>
  <c r="K2588" i="91"/>
  <c r="E2588" i="91" s="1"/>
  <c r="F2591" i="91" l="1"/>
  <c r="H2591" i="91" s="1"/>
  <c r="H2590" i="91"/>
  <c r="C24" i="313" l="1"/>
  <c r="C23" i="313"/>
  <c r="C22" i="313"/>
  <c r="C21" i="313"/>
  <c r="C20" i="313"/>
  <c r="C19" i="313"/>
  <c r="C18" i="313"/>
  <c r="I14" i="313"/>
  <c r="H14" i="313"/>
  <c r="G14" i="313"/>
  <c r="F14" i="313"/>
  <c r="E14" i="313"/>
  <c r="G8" i="313"/>
  <c r="F8" i="313"/>
  <c r="K12" i="313" s="1"/>
  <c r="E8" i="313"/>
  <c r="K11" i="313" s="1"/>
  <c r="M3" i="313"/>
  <c r="B18" i="313" s="1"/>
  <c r="A3" i="313"/>
  <c r="A17" i="313" s="1"/>
  <c r="A23" i="313" l="1"/>
  <c r="M11" i="313"/>
  <c r="K13" i="313"/>
  <c r="M4" i="313"/>
  <c r="C1053" i="248"/>
  <c r="C1054" i="248"/>
  <c r="C1055" i="248"/>
  <c r="C1056" i="248"/>
  <c r="C1057" i="248"/>
  <c r="C1058" i="248"/>
  <c r="C1059" i="248"/>
  <c r="C1060" i="248"/>
  <c r="C1061" i="248"/>
  <c r="C1062" i="248"/>
  <c r="C1063" i="248"/>
  <c r="C1064" i="248"/>
  <c r="C1065" i="248"/>
  <c r="C1066" i="248"/>
  <c r="C1067" i="248"/>
  <c r="C1068" i="248"/>
  <c r="C1069" i="248"/>
  <c r="C1070" i="248"/>
  <c r="C1071" i="248"/>
  <c r="C1072" i="248"/>
  <c r="C1073" i="248"/>
  <c r="C1074" i="248"/>
  <c r="C1075" i="248"/>
  <c r="C1076" i="248"/>
  <c r="C1077" i="248"/>
  <c r="C1078" i="248"/>
  <c r="C1079" i="248"/>
  <c r="C1080" i="248"/>
  <c r="C1081" i="248"/>
  <c r="C1082" i="248"/>
  <c r="C1083" i="248"/>
  <c r="C1084" i="248"/>
  <c r="C1085" i="248"/>
  <c r="C1086" i="248"/>
  <c r="C1087" i="248"/>
  <c r="C1088" i="248"/>
  <c r="C1089" i="248"/>
  <c r="C1090" i="248"/>
  <c r="C1091" i="248"/>
  <c r="C1092" i="248"/>
  <c r="C1093" i="248"/>
  <c r="C1094" i="248"/>
  <c r="C1095" i="248"/>
  <c r="C1096" i="248"/>
  <c r="C1097" i="248"/>
  <c r="C1098" i="248"/>
  <c r="C1099" i="248"/>
  <c r="C1100" i="248"/>
  <c r="C1101" i="248"/>
  <c r="C1102" i="248"/>
  <c r="C1103" i="248"/>
  <c r="C1104" i="248"/>
  <c r="C1105" i="248"/>
  <c r="C1106" i="248"/>
  <c r="C1107" i="248"/>
  <c r="C1108" i="248"/>
  <c r="C1109" i="248"/>
  <c r="C1110" i="248"/>
  <c r="C1111" i="248"/>
  <c r="C1112" i="248"/>
  <c r="C1113" i="248"/>
  <c r="C1114" i="248"/>
  <c r="C1115" i="248"/>
  <c r="C1116" i="248"/>
  <c r="C1117" i="248"/>
  <c r="C1118" i="248"/>
  <c r="C1119" i="248"/>
  <c r="C1120" i="248"/>
  <c r="C1121" i="248"/>
  <c r="C1122" i="248"/>
  <c r="C1123" i="248"/>
  <c r="C1124" i="248"/>
  <c r="C1125" i="248"/>
  <c r="C1126" i="248"/>
  <c r="C1127" i="248"/>
  <c r="C1128" i="248"/>
  <c r="C1129" i="248"/>
  <c r="C1130" i="248"/>
  <c r="C1131" i="248"/>
  <c r="C1132" i="248"/>
  <c r="C1133" i="248"/>
  <c r="C1134" i="248"/>
  <c r="C1135" i="248"/>
  <c r="C1136" i="248"/>
  <c r="C1137" i="248"/>
  <c r="C1138" i="248"/>
  <c r="C1139" i="248"/>
  <c r="C1140" i="248"/>
  <c r="C1141" i="248"/>
  <c r="C1142" i="248"/>
  <c r="C1143" i="248"/>
  <c r="C1144" i="248"/>
  <c r="C1145" i="248"/>
  <c r="C1146" i="248"/>
  <c r="C1147" i="248"/>
  <c r="C1148" i="248"/>
  <c r="C1149" i="248"/>
  <c r="C1150" i="248"/>
  <c r="C1151" i="248"/>
  <c r="C1152" i="248"/>
  <c r="C1153" i="248"/>
  <c r="C1154" i="248"/>
  <c r="C1155" i="248"/>
  <c r="C1156" i="248"/>
  <c r="C1157" i="248"/>
  <c r="C1158" i="248"/>
  <c r="C1159" i="248"/>
  <c r="C1160" i="248"/>
  <c r="C1161" i="248"/>
  <c r="C1162" i="248"/>
  <c r="C1163" i="248"/>
  <c r="C1164" i="248"/>
  <c r="C1165" i="248"/>
  <c r="C1166" i="248"/>
  <c r="C1167" i="248"/>
  <c r="C1168" i="248"/>
  <c r="C1169" i="248"/>
  <c r="C1170" i="248"/>
  <c r="C1171" i="248"/>
  <c r="C1172" i="248"/>
  <c r="C1173" i="248"/>
  <c r="C1174" i="248"/>
  <c r="C1175" i="248"/>
  <c r="C1176" i="248"/>
  <c r="C1177" i="248"/>
  <c r="C1178" i="248"/>
  <c r="C1179" i="248"/>
  <c r="C1180" i="248"/>
  <c r="C1181" i="248"/>
  <c r="C1182" i="248"/>
  <c r="C1183" i="248"/>
  <c r="C1184" i="248"/>
  <c r="C1185" i="248"/>
  <c r="C1186" i="248"/>
  <c r="C1187" i="248"/>
  <c r="C1188" i="248"/>
  <c r="C1189" i="248"/>
  <c r="C1190" i="248"/>
  <c r="C1191" i="248"/>
  <c r="C1192" i="248"/>
  <c r="C1193" i="248"/>
  <c r="C1194" i="248"/>
  <c r="C1195" i="248"/>
  <c r="C1196" i="248"/>
  <c r="C1197" i="248"/>
  <c r="C1198" i="248"/>
  <c r="C1199" i="248"/>
  <c r="C1200" i="248"/>
  <c r="C1201" i="248"/>
  <c r="C1202" i="248"/>
  <c r="C1203" i="248"/>
  <c r="C1204" i="248"/>
  <c r="C1205" i="248"/>
  <c r="C1206" i="248"/>
  <c r="C1207" i="248"/>
  <c r="C1208" i="248"/>
  <c r="C1209" i="248"/>
  <c r="C1210" i="248"/>
  <c r="C1211" i="248"/>
  <c r="C1212" i="248"/>
  <c r="C1213" i="248"/>
  <c r="C1214" i="248"/>
  <c r="C1215" i="248"/>
  <c r="C1216" i="248"/>
  <c r="C1217" i="248"/>
  <c r="C1218" i="248"/>
  <c r="C1219" i="248"/>
  <c r="C1220" i="248"/>
  <c r="C1221" i="248"/>
  <c r="C1222" i="248"/>
  <c r="C1223" i="248"/>
  <c r="C1224" i="248"/>
  <c r="C1225" i="248"/>
  <c r="C1226" i="248"/>
  <c r="C1227" i="248"/>
  <c r="C1228" i="248"/>
  <c r="C1229" i="248"/>
  <c r="C1230" i="248"/>
  <c r="C1231" i="248"/>
  <c r="C1232" i="248"/>
  <c r="C1233" i="248"/>
  <c r="C1234" i="248"/>
  <c r="C1235" i="248"/>
  <c r="C1236" i="248"/>
  <c r="C1237" i="248"/>
  <c r="C1238" i="248"/>
  <c r="C1239" i="248"/>
  <c r="C1240" i="248"/>
  <c r="C1241" i="248"/>
  <c r="C1242" i="248"/>
  <c r="C1243" i="248"/>
  <c r="C1244" i="248"/>
  <c r="C1245" i="248"/>
  <c r="C1246" i="248"/>
  <c r="C1247" i="248"/>
  <c r="C1248" i="248"/>
  <c r="C1249" i="248"/>
  <c r="C1250" i="248"/>
  <c r="C1251" i="248"/>
  <c r="C1252" i="248"/>
  <c r="C1253" i="248"/>
  <c r="C1254" i="248"/>
  <c r="C1255" i="248"/>
  <c r="C1256" i="248"/>
  <c r="C1257" i="248"/>
  <c r="C1258" i="248"/>
  <c r="C1259" i="248"/>
  <c r="C1260" i="248"/>
  <c r="C1261" i="248"/>
  <c r="C1262" i="248"/>
  <c r="C1263" i="248"/>
  <c r="C1264" i="248"/>
  <c r="C1265" i="248"/>
  <c r="C1266" i="248"/>
  <c r="C1267" i="248"/>
  <c r="C1268" i="248"/>
  <c r="C1269" i="248"/>
  <c r="C1270" i="248"/>
  <c r="C1271" i="248"/>
  <c r="C1272" i="248"/>
  <c r="C1273" i="248"/>
  <c r="C1274" i="248"/>
  <c r="C1275" i="248"/>
  <c r="C1276" i="248"/>
  <c r="C1277" i="248"/>
  <c r="C1278" i="248"/>
  <c r="C1279" i="248"/>
  <c r="C1280" i="248"/>
  <c r="C1281" i="248"/>
  <c r="C1282" i="248"/>
  <c r="C1283" i="248"/>
  <c r="C1284" i="248"/>
  <c r="C1285" i="248"/>
  <c r="C1286" i="248"/>
  <c r="C1287" i="248"/>
  <c r="C1288" i="248"/>
  <c r="C1289" i="248"/>
  <c r="C1290" i="248"/>
  <c r="C1291" i="248"/>
  <c r="C1292" i="248"/>
  <c r="C1293" i="248"/>
  <c r="C1294" i="248"/>
  <c r="C1295" i="248"/>
  <c r="C1296" i="248"/>
  <c r="C1297" i="248"/>
  <c r="C1298" i="248"/>
  <c r="C1299" i="248"/>
  <c r="C1300" i="248"/>
  <c r="C1301" i="248"/>
  <c r="C1302" i="248"/>
  <c r="C1303" i="248"/>
  <c r="C1304" i="248"/>
  <c r="C1305" i="248"/>
  <c r="C1306" i="248"/>
  <c r="C1307" i="248"/>
  <c r="C1308" i="248"/>
  <c r="C1309" i="248"/>
  <c r="C1310" i="248"/>
  <c r="C1311" i="248"/>
  <c r="C1312" i="248"/>
  <c r="C1313" i="248"/>
  <c r="C1314" i="248"/>
  <c r="C1315" i="248"/>
  <c r="C1316" i="248"/>
  <c r="C1317" i="248"/>
  <c r="C1318" i="248"/>
  <c r="C1319" i="248"/>
  <c r="C1320" i="248"/>
  <c r="C1321" i="248"/>
  <c r="C1322" i="248"/>
  <c r="C1323" i="248"/>
  <c r="C1324" i="248"/>
  <c r="C1325" i="248"/>
  <c r="C1326" i="248"/>
  <c r="C1327" i="248"/>
  <c r="C1328" i="248"/>
  <c r="C1329" i="248"/>
  <c r="C1330" i="248"/>
  <c r="C1331" i="248"/>
  <c r="C1332" i="248"/>
  <c r="C1333" i="248"/>
  <c r="C1334" i="248"/>
  <c r="C1335" i="248"/>
  <c r="C1336" i="248"/>
  <c r="C1337" i="248"/>
  <c r="C1338" i="248"/>
  <c r="C1339" i="248"/>
  <c r="C1340" i="248"/>
  <c r="C1341" i="248"/>
  <c r="C1342" i="248"/>
  <c r="C1343" i="248"/>
  <c r="C1344" i="248"/>
  <c r="C1345" i="248"/>
  <c r="C1346" i="248"/>
  <c r="C1347" i="248"/>
  <c r="C1348" i="248"/>
  <c r="C1349" i="248"/>
  <c r="C1350" i="248"/>
  <c r="C1351" i="248"/>
  <c r="C1352" i="248"/>
  <c r="C1353" i="248"/>
  <c r="C1354" i="248"/>
  <c r="C1355" i="248"/>
  <c r="C1356" i="248"/>
  <c r="C1357" i="248"/>
  <c r="C1358" i="248"/>
  <c r="C1359" i="248"/>
  <c r="C1360" i="248"/>
  <c r="C1361" i="248"/>
  <c r="C1362" i="248"/>
  <c r="C1363" i="248"/>
  <c r="C1364" i="248"/>
  <c r="C1365" i="248"/>
  <c r="C1366" i="248"/>
  <c r="C1367" i="248"/>
  <c r="C1368" i="248"/>
  <c r="C1369" i="248"/>
  <c r="C1370" i="248"/>
  <c r="C1371" i="248"/>
  <c r="C1372" i="248"/>
  <c r="C1373" i="248"/>
  <c r="C1374" i="248"/>
  <c r="C1375" i="248"/>
  <c r="C1376" i="248"/>
  <c r="C1377" i="248"/>
  <c r="C1378" i="248"/>
  <c r="C1379" i="248"/>
  <c r="C1380" i="248"/>
  <c r="C1381" i="248"/>
  <c r="C1382" i="248"/>
  <c r="C1383" i="248"/>
  <c r="C1384" i="248"/>
  <c r="C1385" i="248"/>
  <c r="C1386" i="248"/>
  <c r="C1387" i="248"/>
  <c r="C1388" i="248"/>
  <c r="C1389" i="248"/>
  <c r="C1390" i="248"/>
  <c r="C1391" i="248"/>
  <c r="C1392" i="248"/>
  <c r="C1393" i="248"/>
  <c r="C1394" i="248"/>
  <c r="C1395" i="248"/>
  <c r="C1396" i="248"/>
  <c r="C1397" i="248"/>
  <c r="C1398" i="248"/>
  <c r="C1399" i="248"/>
  <c r="C1400" i="248"/>
  <c r="C1401" i="248"/>
  <c r="C1402" i="248"/>
  <c r="C1403" i="248"/>
  <c r="C1404" i="248"/>
  <c r="C1405" i="248"/>
  <c r="C1406" i="248"/>
  <c r="C1407" i="248"/>
  <c r="C1408" i="248"/>
  <c r="C1409" i="248"/>
  <c r="C1410" i="248"/>
  <c r="C1411" i="248"/>
  <c r="C1412" i="248"/>
  <c r="C1413" i="248"/>
  <c r="C1414" i="248"/>
  <c r="C1415" i="248"/>
  <c r="C1416" i="248"/>
  <c r="C1417" i="248"/>
  <c r="C1418" i="248"/>
  <c r="C1419" i="248"/>
  <c r="C1420" i="248"/>
  <c r="C1421" i="248"/>
  <c r="C1422" i="248"/>
  <c r="C1423" i="248"/>
  <c r="C1424" i="248"/>
  <c r="C1425" i="248"/>
  <c r="C1426" i="248"/>
  <c r="C1427" i="248"/>
  <c r="C1428" i="248"/>
  <c r="C1429" i="248"/>
  <c r="C1430" i="248"/>
  <c r="C1431" i="248"/>
  <c r="C1432" i="248"/>
  <c r="C1433" i="248"/>
  <c r="C1434" i="248"/>
  <c r="C1435" i="248"/>
  <c r="C1436" i="248"/>
  <c r="C1437" i="248"/>
  <c r="C1438" i="248"/>
  <c r="C1439" i="248"/>
  <c r="C1440" i="248"/>
  <c r="C1441" i="248"/>
  <c r="C1442" i="248"/>
  <c r="C1443" i="248"/>
  <c r="C1444" i="248"/>
  <c r="C1445" i="248"/>
  <c r="C1446" i="248"/>
  <c r="C1447" i="248"/>
  <c r="C1448" i="248"/>
  <c r="C1449" i="248"/>
  <c r="C1450" i="248"/>
  <c r="C1451" i="248"/>
  <c r="C1452" i="248"/>
  <c r="C1453" i="248"/>
  <c r="C1454" i="248"/>
  <c r="C1455" i="248"/>
  <c r="C1456" i="248"/>
  <c r="C1457" i="248"/>
  <c r="C1458" i="248"/>
  <c r="C1459" i="248"/>
  <c r="C1460" i="248"/>
  <c r="C1461" i="248"/>
  <c r="C1462" i="248"/>
  <c r="C1463" i="248"/>
  <c r="C1464" i="248"/>
  <c r="C1465" i="248"/>
  <c r="C1466" i="248"/>
  <c r="C1467" i="248"/>
  <c r="C1468" i="248"/>
  <c r="C1469" i="248"/>
  <c r="C1470" i="248"/>
  <c r="C1471" i="248"/>
  <c r="C1472" i="248"/>
  <c r="C1473" i="248"/>
  <c r="C1474" i="248"/>
  <c r="C1475" i="248"/>
  <c r="C1476" i="248"/>
  <c r="C1477" i="248"/>
  <c r="C1478" i="248"/>
  <c r="C1479" i="248"/>
  <c r="C1480" i="248"/>
  <c r="C1481" i="248"/>
  <c r="C1482" i="248"/>
  <c r="C1483" i="248"/>
  <c r="C1484" i="248"/>
  <c r="C1485" i="248"/>
  <c r="C1486" i="248"/>
  <c r="C1487" i="248"/>
  <c r="C1488" i="248"/>
  <c r="C1489" i="248"/>
  <c r="C1490" i="248"/>
  <c r="C1491" i="248"/>
  <c r="C1492" i="248"/>
  <c r="C1493" i="248"/>
  <c r="C1494" i="248"/>
  <c r="C1495" i="248"/>
  <c r="C1496" i="248"/>
  <c r="C1497" i="248"/>
  <c r="C1498" i="248"/>
  <c r="C1499" i="248"/>
  <c r="C1500" i="248"/>
  <c r="C1501" i="248"/>
  <c r="C1502" i="248"/>
  <c r="C1503" i="248"/>
  <c r="C1504" i="248"/>
  <c r="C1505" i="248"/>
  <c r="C1506" i="248"/>
  <c r="C1507" i="248"/>
  <c r="C1508" i="248"/>
  <c r="C1509" i="248"/>
  <c r="C1510" i="248"/>
  <c r="C1511" i="248"/>
  <c r="C1512" i="248"/>
  <c r="C1513" i="248"/>
  <c r="C1514" i="248"/>
  <c r="C1515" i="248"/>
  <c r="C1516" i="248"/>
  <c r="C1517" i="248"/>
  <c r="C1518" i="248"/>
  <c r="C1519" i="248"/>
  <c r="B19" i="313" l="1"/>
  <c r="M5" i="313"/>
  <c r="M6" i="313" l="1"/>
  <c r="B20" i="313"/>
  <c r="B21" i="313" l="1"/>
  <c r="M7" i="313"/>
  <c r="B22" i="313" l="1"/>
  <c r="M8" i="313"/>
  <c r="M9" i="313" l="1"/>
  <c r="B23" i="313"/>
  <c r="M10" i="313" l="1"/>
  <c r="E2586" i="91" l="1"/>
  <c r="K2585" i="91"/>
  <c r="J2585" i="91"/>
  <c r="E2585" i="91"/>
  <c r="J2584" i="91"/>
  <c r="K2584" i="91" s="1"/>
  <c r="F2584" i="91"/>
  <c r="F2585" i="91" s="1"/>
  <c r="J2583" i="91"/>
  <c r="H2583" i="91"/>
  <c r="F2586" i="91" l="1"/>
  <c r="H2586" i="91" s="1"/>
  <c r="H2585" i="91"/>
  <c r="H2584" i="91"/>
  <c r="K2583" i="91"/>
  <c r="E2583" i="91" s="1"/>
  <c r="E2584" i="91"/>
  <c r="C24" i="312" l="1"/>
  <c r="C23" i="312"/>
  <c r="C22" i="312"/>
  <c r="C21" i="312"/>
  <c r="C20" i="312"/>
  <c r="C19" i="312"/>
  <c r="C18" i="312"/>
  <c r="A17" i="312"/>
  <c r="I14" i="312"/>
  <c r="H14" i="312"/>
  <c r="G14" i="312"/>
  <c r="F14" i="312"/>
  <c r="E14" i="312"/>
  <c r="G8" i="312"/>
  <c r="F8" i="312"/>
  <c r="E8" i="312"/>
  <c r="K11" i="312" s="1"/>
  <c r="M3" i="312"/>
  <c r="B18" i="312" s="1"/>
  <c r="A3" i="312"/>
  <c r="K12" i="312" l="1"/>
  <c r="A23" i="312"/>
  <c r="K13" i="312"/>
  <c r="M11" i="312"/>
  <c r="M4" i="312"/>
  <c r="C560" i="248"/>
  <c r="C561" i="248"/>
  <c r="C562" i="248"/>
  <c r="C563" i="248"/>
  <c r="C564" i="248"/>
  <c r="C565" i="248"/>
  <c r="C566" i="248"/>
  <c r="C567" i="248"/>
  <c r="C568" i="248"/>
  <c r="C569" i="248"/>
  <c r="C570" i="248"/>
  <c r="C571" i="248"/>
  <c r="C572" i="248"/>
  <c r="C573" i="248"/>
  <c r="C574" i="248"/>
  <c r="C575" i="248"/>
  <c r="C576" i="248"/>
  <c r="C577" i="248"/>
  <c r="C578" i="248"/>
  <c r="C579" i="248"/>
  <c r="C580" i="248"/>
  <c r="C581" i="248"/>
  <c r="C582" i="248"/>
  <c r="C583" i="248"/>
  <c r="C584" i="248"/>
  <c r="C585" i="248"/>
  <c r="C586" i="248"/>
  <c r="C587" i="248"/>
  <c r="C588" i="248"/>
  <c r="C589" i="248"/>
  <c r="C590" i="248"/>
  <c r="C591" i="248"/>
  <c r="C592" i="248"/>
  <c r="C593" i="248"/>
  <c r="C594" i="248"/>
  <c r="C595" i="248"/>
  <c r="C596" i="248"/>
  <c r="C597" i="248"/>
  <c r="C598" i="248"/>
  <c r="C599" i="248"/>
  <c r="C600" i="248"/>
  <c r="C601" i="248"/>
  <c r="C602" i="248"/>
  <c r="C603" i="248"/>
  <c r="C604" i="248"/>
  <c r="C605" i="248"/>
  <c r="C606" i="248"/>
  <c r="C607" i="248"/>
  <c r="C608" i="248"/>
  <c r="C609" i="248"/>
  <c r="C610" i="248"/>
  <c r="C611" i="248"/>
  <c r="C612" i="248"/>
  <c r="C613" i="248"/>
  <c r="C614" i="248"/>
  <c r="C615" i="248"/>
  <c r="C616" i="248"/>
  <c r="C617" i="248"/>
  <c r="C618" i="248"/>
  <c r="C619" i="248"/>
  <c r="C620" i="248"/>
  <c r="C621" i="248"/>
  <c r="C622" i="248"/>
  <c r="C623" i="248"/>
  <c r="C624" i="248"/>
  <c r="C625" i="248"/>
  <c r="C626" i="248"/>
  <c r="C627" i="248"/>
  <c r="C628" i="248"/>
  <c r="C629" i="248"/>
  <c r="C630" i="248"/>
  <c r="C631" i="248"/>
  <c r="C632" i="248"/>
  <c r="C633" i="248"/>
  <c r="C634" i="248"/>
  <c r="C635" i="248"/>
  <c r="C636" i="248"/>
  <c r="C637" i="248"/>
  <c r="C638" i="248"/>
  <c r="C639" i="248"/>
  <c r="C640" i="248"/>
  <c r="C641" i="248"/>
  <c r="C642" i="248"/>
  <c r="C643" i="248"/>
  <c r="C644" i="248"/>
  <c r="C645" i="248"/>
  <c r="C646" i="248"/>
  <c r="C647" i="248"/>
  <c r="C648" i="248"/>
  <c r="C649" i="248"/>
  <c r="C650" i="248"/>
  <c r="C651" i="248"/>
  <c r="C652" i="248"/>
  <c r="C653" i="248"/>
  <c r="C654" i="248"/>
  <c r="C655" i="248"/>
  <c r="C656" i="248"/>
  <c r="C657" i="248"/>
  <c r="C658" i="248"/>
  <c r="C659" i="248"/>
  <c r="C660" i="248"/>
  <c r="C661" i="248"/>
  <c r="C662" i="248"/>
  <c r="C663" i="248"/>
  <c r="C664" i="248"/>
  <c r="C665" i="248"/>
  <c r="C666" i="248"/>
  <c r="C667" i="248"/>
  <c r="C668" i="248"/>
  <c r="C669" i="248"/>
  <c r="C670" i="248"/>
  <c r="C671" i="248"/>
  <c r="C672" i="248"/>
  <c r="C673" i="248"/>
  <c r="C674" i="248"/>
  <c r="C675" i="248"/>
  <c r="C676" i="248"/>
  <c r="C677" i="248"/>
  <c r="C678" i="248"/>
  <c r="C679" i="248"/>
  <c r="C680" i="248"/>
  <c r="C681" i="248"/>
  <c r="C682" i="248"/>
  <c r="C683" i="248"/>
  <c r="C684" i="248"/>
  <c r="C685" i="248"/>
  <c r="C686" i="248"/>
  <c r="C687" i="248"/>
  <c r="C688" i="248"/>
  <c r="C689" i="248"/>
  <c r="C690" i="248"/>
  <c r="C691" i="248"/>
  <c r="C692" i="248"/>
  <c r="C693" i="248"/>
  <c r="C694" i="248"/>
  <c r="C695" i="248"/>
  <c r="C696" i="248"/>
  <c r="C697" i="248"/>
  <c r="C698" i="248"/>
  <c r="C699" i="248"/>
  <c r="C700" i="248"/>
  <c r="C701" i="248"/>
  <c r="C702" i="248"/>
  <c r="C703" i="248"/>
  <c r="C704" i="248"/>
  <c r="C705" i="248"/>
  <c r="C706" i="248"/>
  <c r="C707" i="248"/>
  <c r="C708" i="248"/>
  <c r="C709" i="248"/>
  <c r="C710" i="248"/>
  <c r="C711" i="248"/>
  <c r="C712" i="248"/>
  <c r="C713" i="248"/>
  <c r="C714" i="248"/>
  <c r="C715" i="248"/>
  <c r="C716" i="248"/>
  <c r="C717" i="248"/>
  <c r="C718" i="248"/>
  <c r="C719" i="248"/>
  <c r="C720" i="248"/>
  <c r="C721" i="248"/>
  <c r="C722" i="248"/>
  <c r="C723" i="248"/>
  <c r="C724" i="248"/>
  <c r="C725" i="248"/>
  <c r="C726" i="248"/>
  <c r="C727" i="248"/>
  <c r="C728" i="248"/>
  <c r="C729" i="248"/>
  <c r="C730" i="248"/>
  <c r="C731" i="248"/>
  <c r="C732" i="248"/>
  <c r="C733" i="248"/>
  <c r="C734" i="248"/>
  <c r="C735" i="248"/>
  <c r="C736" i="248"/>
  <c r="C737" i="248"/>
  <c r="C738" i="248"/>
  <c r="C739" i="248"/>
  <c r="C740" i="248"/>
  <c r="C741" i="248"/>
  <c r="C742" i="248"/>
  <c r="C743" i="248"/>
  <c r="C744" i="248"/>
  <c r="C745" i="248"/>
  <c r="C746" i="248"/>
  <c r="C747" i="248"/>
  <c r="C748" i="248"/>
  <c r="C749" i="248"/>
  <c r="C750" i="248"/>
  <c r="C751" i="248"/>
  <c r="C752" i="248"/>
  <c r="C753" i="248"/>
  <c r="C754" i="248"/>
  <c r="C755" i="248"/>
  <c r="C756" i="248"/>
  <c r="C757" i="248"/>
  <c r="C758" i="248"/>
  <c r="C759" i="248"/>
  <c r="C760" i="248"/>
  <c r="C761" i="248"/>
  <c r="C762" i="248"/>
  <c r="C763" i="248"/>
  <c r="C764" i="248"/>
  <c r="C765" i="248"/>
  <c r="C766" i="248"/>
  <c r="C767" i="248"/>
  <c r="C768" i="248"/>
  <c r="C769" i="248"/>
  <c r="C770" i="248"/>
  <c r="C771" i="248"/>
  <c r="C772" i="248"/>
  <c r="C773" i="248"/>
  <c r="C774" i="248"/>
  <c r="C775" i="248"/>
  <c r="C776" i="248"/>
  <c r="C777" i="248"/>
  <c r="C778" i="248"/>
  <c r="C779" i="248"/>
  <c r="C780" i="248"/>
  <c r="C781" i="248"/>
  <c r="C782" i="248"/>
  <c r="C783" i="248"/>
  <c r="C784" i="248"/>
  <c r="C785" i="248"/>
  <c r="C786" i="248"/>
  <c r="C787" i="248"/>
  <c r="C788" i="248"/>
  <c r="C789" i="248"/>
  <c r="C790" i="248"/>
  <c r="C791" i="248"/>
  <c r="C792" i="248"/>
  <c r="C793" i="248"/>
  <c r="C794" i="248"/>
  <c r="C795" i="248"/>
  <c r="C796" i="248"/>
  <c r="C797" i="248"/>
  <c r="C798" i="248"/>
  <c r="C799" i="248"/>
  <c r="C800" i="248"/>
  <c r="C801" i="248"/>
  <c r="C802" i="248"/>
  <c r="C803" i="248"/>
  <c r="C804" i="248"/>
  <c r="C805" i="248"/>
  <c r="C806" i="248"/>
  <c r="C807" i="248"/>
  <c r="C808" i="248"/>
  <c r="C809" i="248"/>
  <c r="C810" i="248"/>
  <c r="C811" i="248"/>
  <c r="C812" i="248"/>
  <c r="C813" i="248"/>
  <c r="C814" i="248"/>
  <c r="C815" i="248"/>
  <c r="C816" i="248"/>
  <c r="C817" i="248"/>
  <c r="C818" i="248"/>
  <c r="C819" i="248"/>
  <c r="C820" i="248"/>
  <c r="C821" i="248"/>
  <c r="C822" i="248"/>
  <c r="C823" i="248"/>
  <c r="C824" i="248"/>
  <c r="C825" i="248"/>
  <c r="C826" i="248"/>
  <c r="C827" i="248"/>
  <c r="C828" i="248"/>
  <c r="C829" i="248"/>
  <c r="C830" i="248"/>
  <c r="C831" i="248"/>
  <c r="C832" i="248"/>
  <c r="C833" i="248"/>
  <c r="C834" i="248"/>
  <c r="C835" i="248"/>
  <c r="C836" i="248"/>
  <c r="C837" i="248"/>
  <c r="C838" i="248"/>
  <c r="C839" i="248"/>
  <c r="C840" i="248"/>
  <c r="C841" i="248"/>
  <c r="C842" i="248"/>
  <c r="C843" i="248"/>
  <c r="C844" i="248"/>
  <c r="C845" i="248"/>
  <c r="C846" i="248"/>
  <c r="C847" i="248"/>
  <c r="C848" i="248"/>
  <c r="C849" i="248"/>
  <c r="C850" i="248"/>
  <c r="C851" i="248"/>
  <c r="C852" i="248"/>
  <c r="C853" i="248"/>
  <c r="C854" i="248"/>
  <c r="C855" i="248"/>
  <c r="C856" i="248"/>
  <c r="C857" i="248"/>
  <c r="C858" i="248"/>
  <c r="C859" i="248"/>
  <c r="C860" i="248"/>
  <c r="C861" i="248"/>
  <c r="C862" i="248"/>
  <c r="C863" i="248"/>
  <c r="C864" i="248"/>
  <c r="C865" i="248"/>
  <c r="C866" i="248"/>
  <c r="C867" i="248"/>
  <c r="C868" i="248"/>
  <c r="C869" i="248"/>
  <c r="C870" i="248"/>
  <c r="C871" i="248"/>
  <c r="C872" i="248"/>
  <c r="C873" i="248"/>
  <c r="C874" i="248"/>
  <c r="C875" i="248"/>
  <c r="C876" i="248"/>
  <c r="C877" i="248"/>
  <c r="C878" i="248"/>
  <c r="C879" i="248"/>
  <c r="C880" i="248"/>
  <c r="C881" i="248"/>
  <c r="C882" i="248"/>
  <c r="C883" i="248"/>
  <c r="C884" i="248"/>
  <c r="C885" i="248"/>
  <c r="C886" i="248"/>
  <c r="C887" i="248"/>
  <c r="C888" i="248"/>
  <c r="C889" i="248"/>
  <c r="C890" i="248"/>
  <c r="C891" i="248"/>
  <c r="C892" i="248"/>
  <c r="C893" i="248"/>
  <c r="C894" i="248"/>
  <c r="C895" i="248"/>
  <c r="C896" i="248"/>
  <c r="C897" i="248"/>
  <c r="C898" i="248"/>
  <c r="C899" i="248"/>
  <c r="C900" i="248"/>
  <c r="C901" i="248"/>
  <c r="C902" i="248"/>
  <c r="C903" i="248"/>
  <c r="C904" i="248"/>
  <c r="C905" i="248"/>
  <c r="C906" i="248"/>
  <c r="C907" i="248"/>
  <c r="C908" i="248"/>
  <c r="C909" i="248"/>
  <c r="C910" i="248"/>
  <c r="C911" i="248"/>
  <c r="C912" i="248"/>
  <c r="C913" i="248"/>
  <c r="C914" i="248"/>
  <c r="C915" i="248"/>
  <c r="C916" i="248"/>
  <c r="C917" i="248"/>
  <c r="C918" i="248"/>
  <c r="C919" i="248"/>
  <c r="C920" i="248"/>
  <c r="C921" i="248"/>
  <c r="C922" i="248"/>
  <c r="C923" i="248"/>
  <c r="C924" i="248"/>
  <c r="C925" i="248"/>
  <c r="C926" i="248"/>
  <c r="C927" i="248"/>
  <c r="C928" i="248"/>
  <c r="C929" i="248"/>
  <c r="C930" i="248"/>
  <c r="C931" i="248"/>
  <c r="C932" i="248"/>
  <c r="C933" i="248"/>
  <c r="C934" i="248"/>
  <c r="C935" i="248"/>
  <c r="C936" i="248"/>
  <c r="C937" i="248"/>
  <c r="C938" i="248"/>
  <c r="C939" i="248"/>
  <c r="C940" i="248"/>
  <c r="C941" i="248"/>
  <c r="C942" i="248"/>
  <c r="C943" i="248"/>
  <c r="C944" i="248"/>
  <c r="C945" i="248"/>
  <c r="C946" i="248"/>
  <c r="C947" i="248"/>
  <c r="C948" i="248"/>
  <c r="C949" i="248"/>
  <c r="C950" i="248"/>
  <c r="C951" i="248"/>
  <c r="C952" i="248"/>
  <c r="C953" i="248"/>
  <c r="C954" i="248"/>
  <c r="C955" i="248"/>
  <c r="C956" i="248"/>
  <c r="C957" i="248"/>
  <c r="C958" i="248"/>
  <c r="C959" i="248"/>
  <c r="C960" i="248"/>
  <c r="C961" i="248"/>
  <c r="C962" i="248"/>
  <c r="C963" i="248"/>
  <c r="C964" i="248"/>
  <c r="C965" i="248"/>
  <c r="C966" i="248"/>
  <c r="C967" i="248"/>
  <c r="C968" i="248"/>
  <c r="C969" i="248"/>
  <c r="C970" i="248"/>
  <c r="C971" i="248"/>
  <c r="C972" i="248"/>
  <c r="C973" i="248"/>
  <c r="C974" i="248"/>
  <c r="C975" i="248"/>
  <c r="C976" i="248"/>
  <c r="C977" i="248"/>
  <c r="C978" i="248"/>
  <c r="C979" i="248"/>
  <c r="C980" i="248"/>
  <c r="C981" i="248"/>
  <c r="C982" i="248"/>
  <c r="C983" i="248"/>
  <c r="C984" i="248"/>
  <c r="C985" i="248"/>
  <c r="C986" i="248"/>
  <c r="C987" i="248"/>
  <c r="C988" i="248"/>
  <c r="C989" i="248"/>
  <c r="C990" i="248"/>
  <c r="C991" i="248"/>
  <c r="C992" i="248"/>
  <c r="C993" i="248"/>
  <c r="C994" i="248"/>
  <c r="C995" i="248"/>
  <c r="C996" i="248"/>
  <c r="C997" i="248"/>
  <c r="C998" i="248"/>
  <c r="C999" i="248"/>
  <c r="C1000" i="248"/>
  <c r="C1001" i="248"/>
  <c r="C1002" i="248"/>
  <c r="C1003" i="248"/>
  <c r="C1004" i="248"/>
  <c r="C1005" i="248"/>
  <c r="C1006" i="248"/>
  <c r="C1007" i="248"/>
  <c r="C1008" i="248"/>
  <c r="C1009" i="248"/>
  <c r="C1010" i="248"/>
  <c r="C1011" i="248"/>
  <c r="C1012" i="248"/>
  <c r="C1013" i="248"/>
  <c r="C1014" i="248"/>
  <c r="C1015" i="248"/>
  <c r="C1016" i="248"/>
  <c r="C1017" i="248"/>
  <c r="C1018" i="248"/>
  <c r="C1019" i="248"/>
  <c r="C1020" i="248"/>
  <c r="C1021" i="248"/>
  <c r="C1022" i="248"/>
  <c r="C1023" i="248"/>
  <c r="C1024" i="248"/>
  <c r="C1025" i="248"/>
  <c r="C1026" i="248"/>
  <c r="C1027" i="248"/>
  <c r="C1028" i="248"/>
  <c r="C1029" i="248"/>
  <c r="C1030" i="248"/>
  <c r="C1031" i="248"/>
  <c r="C1032" i="248"/>
  <c r="C1033" i="248"/>
  <c r="C1034" i="248"/>
  <c r="C1035" i="248"/>
  <c r="C1036" i="248"/>
  <c r="C1037" i="248"/>
  <c r="C1038" i="248"/>
  <c r="C1039" i="248"/>
  <c r="C1040" i="248"/>
  <c r="C1041" i="248"/>
  <c r="C1042" i="248"/>
  <c r="C1043" i="248"/>
  <c r="C1044" i="248"/>
  <c r="C1045" i="248"/>
  <c r="C1046" i="248"/>
  <c r="C1047" i="248"/>
  <c r="C1048" i="248"/>
  <c r="C1049" i="248"/>
  <c r="C1050" i="248"/>
  <c r="C1051" i="248"/>
  <c r="C1052" i="248"/>
  <c r="C544" i="248"/>
  <c r="C545" i="248"/>
  <c r="C546" i="248"/>
  <c r="C547" i="248"/>
  <c r="C548" i="248"/>
  <c r="C549" i="248"/>
  <c r="C550" i="248"/>
  <c r="C551" i="248"/>
  <c r="C552" i="248"/>
  <c r="C553" i="248"/>
  <c r="C554" i="248"/>
  <c r="C555" i="248"/>
  <c r="C556" i="248"/>
  <c r="C557" i="248"/>
  <c r="C558" i="248"/>
  <c r="C559" i="248"/>
  <c r="B19" i="312" l="1"/>
  <c r="M5" i="312"/>
  <c r="M6" i="312" l="1"/>
  <c r="B20" i="312"/>
  <c r="B21" i="312" l="1"/>
  <c r="M7" i="312"/>
  <c r="B22" i="312" l="1"/>
  <c r="M8" i="312"/>
  <c r="M9" i="312" l="1"/>
  <c r="B23" i="312"/>
  <c r="B24" i="312" l="1"/>
  <c r="M10" i="312"/>
  <c r="C24" i="311" l="1"/>
  <c r="E2581" i="91" l="1"/>
  <c r="K2580" i="91"/>
  <c r="J2580" i="91"/>
  <c r="E2580" i="91"/>
  <c r="K2579" i="91"/>
  <c r="J2579" i="91"/>
  <c r="F2579" i="91"/>
  <c r="F2580" i="91" s="1"/>
  <c r="E2579" i="91"/>
  <c r="J2578" i="91"/>
  <c r="H2578" i="91"/>
  <c r="B24" i="311"/>
  <c r="F2581" i="91" l="1"/>
  <c r="H2581" i="91" s="1"/>
  <c r="H2580" i="91"/>
  <c r="E2578" i="91"/>
  <c r="H2579" i="91"/>
  <c r="K2578" i="91"/>
  <c r="C23" i="311" l="1"/>
  <c r="C22" i="311"/>
  <c r="C21" i="311"/>
  <c r="C20" i="311"/>
  <c r="C19" i="311"/>
  <c r="C18" i="311"/>
  <c r="B18" i="311"/>
  <c r="I14" i="311"/>
  <c r="H14" i="311"/>
  <c r="G14" i="311"/>
  <c r="F14" i="311"/>
  <c r="E14" i="311"/>
  <c r="G8" i="311"/>
  <c r="F8" i="311"/>
  <c r="E8" i="311"/>
  <c r="K11" i="311" s="1"/>
  <c r="M3" i="311"/>
  <c r="M4" i="311" s="1"/>
  <c r="A3" i="311"/>
  <c r="A17" i="311" s="1"/>
  <c r="B19" i="311" l="1"/>
  <c r="M5" i="311"/>
  <c r="B20" i="311" s="1"/>
  <c r="A23" i="311"/>
  <c r="K12" i="311"/>
  <c r="K13" i="311"/>
  <c r="M11" i="311"/>
  <c r="M6" i="311"/>
  <c r="M7" i="311" l="1"/>
  <c r="B21" i="311"/>
  <c r="C207" i="248"/>
  <c r="C208" i="248"/>
  <c r="C209" i="248"/>
  <c r="C210" i="248"/>
  <c r="C211" i="248"/>
  <c r="C212" i="248"/>
  <c r="C213" i="248"/>
  <c r="C214" i="248"/>
  <c r="C215" i="248"/>
  <c r="C216" i="248"/>
  <c r="C217" i="248"/>
  <c r="C218" i="248"/>
  <c r="C219" i="248"/>
  <c r="C220" i="248"/>
  <c r="C221" i="248"/>
  <c r="C222" i="248"/>
  <c r="C223" i="248"/>
  <c r="C224" i="248"/>
  <c r="C225" i="248"/>
  <c r="C226" i="248"/>
  <c r="C227" i="248"/>
  <c r="C228" i="248"/>
  <c r="C229" i="248"/>
  <c r="C230" i="248"/>
  <c r="C231" i="248"/>
  <c r="C232" i="248"/>
  <c r="C233" i="248"/>
  <c r="C234" i="248"/>
  <c r="C235" i="248"/>
  <c r="C236" i="248"/>
  <c r="C237" i="248"/>
  <c r="C238" i="248"/>
  <c r="C239" i="248"/>
  <c r="C240" i="248"/>
  <c r="C241" i="248"/>
  <c r="C242" i="248"/>
  <c r="C243" i="248"/>
  <c r="C244" i="248"/>
  <c r="C245" i="248"/>
  <c r="C246" i="248"/>
  <c r="C247" i="248"/>
  <c r="C248" i="248"/>
  <c r="C249" i="248"/>
  <c r="C250" i="248"/>
  <c r="C251" i="248"/>
  <c r="C252" i="248"/>
  <c r="C253" i="248"/>
  <c r="C254" i="248"/>
  <c r="C255" i="248"/>
  <c r="C256" i="248"/>
  <c r="C257" i="248"/>
  <c r="C258" i="248"/>
  <c r="C259" i="248"/>
  <c r="C260" i="248"/>
  <c r="C261" i="248"/>
  <c r="C262" i="248"/>
  <c r="C263" i="248"/>
  <c r="C264" i="248"/>
  <c r="C265" i="248"/>
  <c r="C266" i="248"/>
  <c r="C267" i="248"/>
  <c r="C268" i="248"/>
  <c r="C269" i="248"/>
  <c r="C270" i="248"/>
  <c r="C271" i="248"/>
  <c r="C272" i="248"/>
  <c r="C273" i="248"/>
  <c r="C274" i="248"/>
  <c r="C275" i="248"/>
  <c r="C276" i="248"/>
  <c r="C277" i="248"/>
  <c r="C278" i="248"/>
  <c r="C279" i="248"/>
  <c r="C280" i="248"/>
  <c r="C281" i="248"/>
  <c r="C282" i="248"/>
  <c r="C283" i="248"/>
  <c r="C284" i="248"/>
  <c r="C285" i="248"/>
  <c r="C286" i="248"/>
  <c r="C287" i="248"/>
  <c r="C288" i="248"/>
  <c r="C289" i="248"/>
  <c r="C290" i="248"/>
  <c r="C291" i="248"/>
  <c r="C292" i="248"/>
  <c r="C293" i="248"/>
  <c r="C294" i="248"/>
  <c r="C295" i="248"/>
  <c r="C296" i="248"/>
  <c r="C297" i="248"/>
  <c r="C298" i="248"/>
  <c r="C299" i="248"/>
  <c r="C300" i="248"/>
  <c r="C301" i="248"/>
  <c r="C302" i="248"/>
  <c r="C303" i="248"/>
  <c r="C304" i="248"/>
  <c r="C305" i="248"/>
  <c r="C306" i="248"/>
  <c r="C307" i="248"/>
  <c r="C308" i="248"/>
  <c r="C309" i="248"/>
  <c r="C310" i="248"/>
  <c r="C311" i="248"/>
  <c r="C312" i="248"/>
  <c r="C313" i="248"/>
  <c r="C314" i="248"/>
  <c r="C315" i="248"/>
  <c r="C316" i="248"/>
  <c r="C317" i="248"/>
  <c r="C318" i="248"/>
  <c r="C319" i="248"/>
  <c r="C320" i="248"/>
  <c r="C321" i="248"/>
  <c r="C322" i="248"/>
  <c r="C323" i="248"/>
  <c r="C324" i="248"/>
  <c r="C325" i="248"/>
  <c r="C326" i="248"/>
  <c r="C327" i="248"/>
  <c r="C328" i="248"/>
  <c r="C329" i="248"/>
  <c r="C330" i="248"/>
  <c r="C331" i="248"/>
  <c r="C332" i="248"/>
  <c r="C333" i="248"/>
  <c r="C334" i="248"/>
  <c r="C335" i="248"/>
  <c r="C336" i="248"/>
  <c r="C337" i="248"/>
  <c r="C338" i="248"/>
  <c r="C339" i="248"/>
  <c r="C340" i="248"/>
  <c r="C341" i="248"/>
  <c r="C342" i="248"/>
  <c r="C343" i="248"/>
  <c r="C344" i="248"/>
  <c r="C345" i="248"/>
  <c r="C346" i="248"/>
  <c r="C347" i="248"/>
  <c r="C348" i="248"/>
  <c r="C349" i="248"/>
  <c r="C350" i="248"/>
  <c r="C351" i="248"/>
  <c r="C352" i="248"/>
  <c r="C353" i="248"/>
  <c r="C354" i="248"/>
  <c r="C355" i="248"/>
  <c r="C356" i="248"/>
  <c r="C357" i="248"/>
  <c r="C358" i="248"/>
  <c r="C359" i="248"/>
  <c r="C360" i="248"/>
  <c r="C361" i="248"/>
  <c r="C362" i="248"/>
  <c r="C363" i="248"/>
  <c r="C364" i="248"/>
  <c r="C365" i="248"/>
  <c r="C366" i="248"/>
  <c r="C367" i="248"/>
  <c r="C368" i="248"/>
  <c r="C369" i="248"/>
  <c r="C370" i="248"/>
  <c r="C371" i="248"/>
  <c r="C372" i="248"/>
  <c r="C373" i="248"/>
  <c r="C374" i="248"/>
  <c r="C375" i="248"/>
  <c r="C376" i="248"/>
  <c r="C377" i="248"/>
  <c r="C378" i="248"/>
  <c r="C379" i="248"/>
  <c r="C380" i="248"/>
  <c r="C381" i="248"/>
  <c r="C382" i="248"/>
  <c r="C383" i="248"/>
  <c r="C384" i="248"/>
  <c r="C385" i="248"/>
  <c r="C386" i="248"/>
  <c r="C387" i="248"/>
  <c r="C388" i="248"/>
  <c r="C389" i="248"/>
  <c r="C390" i="248"/>
  <c r="C391" i="248"/>
  <c r="C392" i="248"/>
  <c r="C393" i="248"/>
  <c r="C394" i="248"/>
  <c r="C395" i="248"/>
  <c r="C396" i="248"/>
  <c r="C397" i="248"/>
  <c r="C398" i="248"/>
  <c r="C399" i="248"/>
  <c r="C400" i="248"/>
  <c r="C401" i="248"/>
  <c r="C402" i="248"/>
  <c r="C403" i="248"/>
  <c r="C404" i="248"/>
  <c r="C405" i="248"/>
  <c r="C406" i="248"/>
  <c r="C407" i="248"/>
  <c r="C408" i="248"/>
  <c r="C409" i="248"/>
  <c r="C410" i="248"/>
  <c r="C411" i="248"/>
  <c r="C412" i="248"/>
  <c r="C413" i="248"/>
  <c r="C414" i="248"/>
  <c r="C415" i="248"/>
  <c r="C416" i="248"/>
  <c r="C417" i="248"/>
  <c r="C418" i="248"/>
  <c r="C419" i="248"/>
  <c r="C420" i="248"/>
  <c r="C421" i="248"/>
  <c r="C422" i="248"/>
  <c r="C423" i="248"/>
  <c r="C424" i="248"/>
  <c r="C425" i="248"/>
  <c r="C426" i="248"/>
  <c r="C427" i="248"/>
  <c r="C428" i="248"/>
  <c r="C429" i="248"/>
  <c r="C430" i="248"/>
  <c r="C431" i="248"/>
  <c r="C432" i="248"/>
  <c r="C433" i="248"/>
  <c r="C434" i="248"/>
  <c r="C435" i="248"/>
  <c r="C436" i="248"/>
  <c r="C437" i="248"/>
  <c r="C438" i="248"/>
  <c r="C439" i="248"/>
  <c r="C440" i="248"/>
  <c r="C441" i="248"/>
  <c r="C442" i="248"/>
  <c r="C443" i="248"/>
  <c r="C444" i="248"/>
  <c r="C445" i="248"/>
  <c r="C446" i="248"/>
  <c r="C447" i="248"/>
  <c r="C448" i="248"/>
  <c r="C449" i="248"/>
  <c r="C450" i="248"/>
  <c r="C451" i="248"/>
  <c r="C452" i="248"/>
  <c r="C453" i="248"/>
  <c r="C454" i="248"/>
  <c r="C455" i="248"/>
  <c r="C456" i="248"/>
  <c r="C457" i="248"/>
  <c r="C458" i="248"/>
  <c r="C459" i="248"/>
  <c r="C460" i="248"/>
  <c r="C461" i="248"/>
  <c r="C462" i="248"/>
  <c r="C463" i="248"/>
  <c r="C464" i="248"/>
  <c r="C465" i="248"/>
  <c r="C466" i="248"/>
  <c r="C467" i="248"/>
  <c r="C468" i="248"/>
  <c r="C469" i="248"/>
  <c r="C470" i="248"/>
  <c r="C471" i="248"/>
  <c r="C472" i="248"/>
  <c r="C473" i="248"/>
  <c r="C474" i="248"/>
  <c r="C475" i="248"/>
  <c r="C476" i="248"/>
  <c r="C477" i="248"/>
  <c r="C478" i="248"/>
  <c r="C479" i="248"/>
  <c r="C480" i="248"/>
  <c r="C481" i="248"/>
  <c r="C482" i="248"/>
  <c r="C483" i="248"/>
  <c r="C484" i="248"/>
  <c r="C485" i="248"/>
  <c r="C486" i="248"/>
  <c r="C487" i="248"/>
  <c r="C488" i="248"/>
  <c r="C489" i="248"/>
  <c r="C490" i="248"/>
  <c r="C491" i="248"/>
  <c r="C492" i="248"/>
  <c r="C493" i="248"/>
  <c r="C494" i="248"/>
  <c r="C495" i="248"/>
  <c r="C496" i="248"/>
  <c r="C497" i="248"/>
  <c r="C498" i="248"/>
  <c r="C499" i="248"/>
  <c r="C500" i="248"/>
  <c r="C501" i="248"/>
  <c r="C502" i="248"/>
  <c r="C503" i="248"/>
  <c r="C504" i="248"/>
  <c r="C505" i="248"/>
  <c r="C506" i="248"/>
  <c r="C507" i="248"/>
  <c r="C508" i="248"/>
  <c r="C509" i="248"/>
  <c r="C510" i="248"/>
  <c r="C511" i="248"/>
  <c r="C512" i="248"/>
  <c r="C513" i="248"/>
  <c r="C514" i="248"/>
  <c r="C515" i="248"/>
  <c r="C516" i="248"/>
  <c r="C517" i="248"/>
  <c r="C518" i="248"/>
  <c r="C519" i="248"/>
  <c r="C520" i="248"/>
  <c r="C521" i="248"/>
  <c r="C522" i="248"/>
  <c r="C523" i="248"/>
  <c r="C524" i="248"/>
  <c r="C525" i="248"/>
  <c r="C526" i="248"/>
  <c r="C527" i="248"/>
  <c r="C528" i="248"/>
  <c r="C529" i="248"/>
  <c r="C530" i="248"/>
  <c r="C531" i="248"/>
  <c r="C532" i="248"/>
  <c r="C533" i="248"/>
  <c r="C534" i="248"/>
  <c r="C535" i="248"/>
  <c r="C536" i="248"/>
  <c r="C537" i="248"/>
  <c r="C538" i="248"/>
  <c r="C539" i="248"/>
  <c r="C540" i="248"/>
  <c r="C541" i="248"/>
  <c r="C542" i="248"/>
  <c r="C543" i="248"/>
  <c r="C177" i="248"/>
  <c r="C178" i="248"/>
  <c r="C179" i="248"/>
  <c r="C180" i="248"/>
  <c r="C181" i="248"/>
  <c r="C182" i="248"/>
  <c r="C183" i="248"/>
  <c r="C184" i="248"/>
  <c r="C185" i="248"/>
  <c r="C186" i="248"/>
  <c r="C187" i="248"/>
  <c r="C188" i="248"/>
  <c r="C189" i="248"/>
  <c r="C190" i="248"/>
  <c r="C191" i="248"/>
  <c r="C192" i="248"/>
  <c r="C193" i="248"/>
  <c r="C194" i="248"/>
  <c r="C195" i="248"/>
  <c r="C196" i="248"/>
  <c r="C197" i="248"/>
  <c r="C198" i="248"/>
  <c r="C199" i="248"/>
  <c r="C200" i="248"/>
  <c r="C201" i="248"/>
  <c r="C202" i="248"/>
  <c r="C203" i="248"/>
  <c r="C204" i="248"/>
  <c r="C205" i="248"/>
  <c r="C206" i="248"/>
  <c r="C135" i="248"/>
  <c r="C136" i="248"/>
  <c r="C137" i="248"/>
  <c r="C138" i="248"/>
  <c r="C139" i="248"/>
  <c r="C140" i="248"/>
  <c r="C141" i="248"/>
  <c r="C142" i="248"/>
  <c r="C143" i="248"/>
  <c r="C144" i="248"/>
  <c r="C145" i="248"/>
  <c r="C146" i="248"/>
  <c r="C147" i="248"/>
  <c r="C148" i="248"/>
  <c r="C149" i="248"/>
  <c r="C150" i="248"/>
  <c r="C151" i="248"/>
  <c r="C152" i="248"/>
  <c r="C153" i="248"/>
  <c r="C154" i="248"/>
  <c r="C155" i="248"/>
  <c r="C156" i="248"/>
  <c r="C157" i="248"/>
  <c r="C158" i="248"/>
  <c r="C159" i="248"/>
  <c r="C160" i="248"/>
  <c r="C161" i="248"/>
  <c r="C162" i="248"/>
  <c r="C163" i="248"/>
  <c r="C164" i="248"/>
  <c r="C165" i="248"/>
  <c r="C166" i="248"/>
  <c r="C167" i="248"/>
  <c r="C168" i="248"/>
  <c r="C169" i="248"/>
  <c r="C170" i="248"/>
  <c r="C171" i="248"/>
  <c r="C172" i="248"/>
  <c r="C173" i="248"/>
  <c r="C174" i="248"/>
  <c r="C175" i="248"/>
  <c r="C176" i="248"/>
  <c r="B22" i="311" l="1"/>
  <c r="M8" i="311"/>
  <c r="M9" i="311" l="1"/>
  <c r="M10" i="311" s="1"/>
  <c r="B23" i="311"/>
  <c r="C96" i="248" l="1"/>
  <c r="C97" i="248"/>
  <c r="C98" i="248"/>
  <c r="C99" i="248"/>
  <c r="C100" i="248"/>
  <c r="C101" i="248"/>
  <c r="C102" i="248"/>
  <c r="C103" i="248"/>
  <c r="C104" i="248"/>
  <c r="C105" i="248"/>
  <c r="C106" i="248"/>
  <c r="C107" i="248"/>
  <c r="C108" i="248"/>
  <c r="C109" i="248"/>
  <c r="C110" i="248"/>
  <c r="C111" i="248"/>
  <c r="C112" i="248"/>
  <c r="C113" i="248"/>
  <c r="C114" i="248"/>
  <c r="C115" i="248"/>
  <c r="C116" i="248"/>
  <c r="C117" i="248"/>
  <c r="C118" i="248"/>
  <c r="C119" i="248"/>
  <c r="C120" i="248"/>
  <c r="C121" i="248"/>
  <c r="C122" i="248"/>
  <c r="C123" i="248"/>
  <c r="C124" i="248"/>
  <c r="C125" i="248"/>
  <c r="C126" i="248"/>
  <c r="C127" i="248"/>
  <c r="C128" i="248"/>
  <c r="C129" i="248"/>
  <c r="C130" i="248"/>
  <c r="C131" i="248"/>
  <c r="C132" i="248"/>
  <c r="C133" i="248"/>
  <c r="C134" i="248"/>
  <c r="C23" i="310" l="1"/>
  <c r="C22" i="310"/>
  <c r="C21" i="310"/>
  <c r="C20" i="310"/>
  <c r="C19" i="310"/>
  <c r="C18" i="310"/>
  <c r="I14" i="310"/>
  <c r="H14" i="310"/>
  <c r="G14" i="310"/>
  <c r="F14" i="310"/>
  <c r="E14" i="310"/>
  <c r="K11" i="310"/>
  <c r="M11" i="310" s="1"/>
  <c r="G8" i="310"/>
  <c r="F8" i="310"/>
  <c r="E8" i="310"/>
  <c r="M3" i="310"/>
  <c r="B18" i="310" s="1"/>
  <c r="A3" i="310"/>
  <c r="A17" i="310" s="1"/>
  <c r="A23" i="310" l="1"/>
  <c r="K13" i="310"/>
  <c r="K12" i="310"/>
  <c r="M4" i="310"/>
  <c r="E2576" i="91"/>
  <c r="J2575" i="91"/>
  <c r="J2574" i="91"/>
  <c r="K2574" i="91" s="1"/>
  <c r="F2574" i="91"/>
  <c r="F2575" i="91" s="1"/>
  <c r="J2573" i="91"/>
  <c r="H2573" i="91"/>
  <c r="B19" i="310" l="1"/>
  <c r="M5" i="310"/>
  <c r="E2575" i="91"/>
  <c r="K2575" i="91"/>
  <c r="F2576" i="91"/>
  <c r="H2576" i="91" s="1"/>
  <c r="H2575" i="91"/>
  <c r="H2574" i="91"/>
  <c r="K2573" i="91"/>
  <c r="E2573" i="91" s="1"/>
  <c r="E2574" i="91"/>
  <c r="C95" i="248"/>
  <c r="C94" i="248"/>
  <c r="C93" i="248"/>
  <c r="C92" i="248"/>
  <c r="C91" i="248"/>
  <c r="C90" i="248"/>
  <c r="C89" i="248"/>
  <c r="C88" i="248"/>
  <c r="C87" i="248"/>
  <c r="C86" i="248"/>
  <c r="C85" i="248"/>
  <c r="C84" i="248"/>
  <c r="C83" i="248"/>
  <c r="C82" i="248"/>
  <c r="C81" i="248"/>
  <c r="C80" i="248"/>
  <c r="C79" i="248"/>
  <c r="C78" i="248"/>
  <c r="C77" i="248"/>
  <c r="C76" i="248"/>
  <c r="C75" i="248"/>
  <c r="C74" i="248"/>
  <c r="C73" i="248"/>
  <c r="C72" i="248"/>
  <c r="C71" i="248"/>
  <c r="C70" i="248"/>
  <c r="C69" i="248"/>
  <c r="C68" i="248"/>
  <c r="C67" i="248"/>
  <c r="C66" i="248"/>
  <c r="C65" i="248"/>
  <c r="C64" i="248"/>
  <c r="B20" i="310" l="1"/>
  <c r="M6" i="310"/>
  <c r="M7" i="310" l="1"/>
  <c r="B21" i="310"/>
  <c r="B22" i="310" l="1"/>
  <c r="M8" i="310"/>
  <c r="M9" i="310" l="1"/>
  <c r="B23" i="310"/>
  <c r="M10" i="310" l="1"/>
  <c r="A23" i="309" l="1"/>
  <c r="C25" i="309"/>
  <c r="C24" i="309" l="1"/>
  <c r="C23" i="309"/>
  <c r="C22" i="309"/>
  <c r="C21" i="309"/>
  <c r="C20" i="309"/>
  <c r="C19" i="309"/>
  <c r="C18" i="309"/>
  <c r="I14" i="309"/>
  <c r="H14" i="309"/>
  <c r="G14" i="309"/>
  <c r="F14" i="309"/>
  <c r="E14" i="309"/>
  <c r="G8" i="309"/>
  <c r="F8" i="309"/>
  <c r="E8" i="309"/>
  <c r="K11" i="309" s="1"/>
  <c r="M3" i="309"/>
  <c r="B18" i="309" s="1"/>
  <c r="A3" i="309"/>
  <c r="A17" i="309" s="1"/>
  <c r="K12" i="309" l="1"/>
  <c r="M11" i="309"/>
  <c r="K13" i="309"/>
  <c r="M4" i="309"/>
  <c r="B19" i="309" l="1"/>
  <c r="M5" i="309"/>
  <c r="B20" i="309" l="1"/>
  <c r="M6" i="309"/>
  <c r="M7" i="309" l="1"/>
  <c r="B21" i="309"/>
  <c r="B22" i="309" l="1"/>
  <c r="M8" i="309"/>
  <c r="M9" i="309" l="1"/>
  <c r="B23" i="309"/>
  <c r="M10" i="309" l="1"/>
  <c r="B25" i="309" s="1"/>
  <c r="B24" i="309"/>
  <c r="E2571" i="91" l="1"/>
  <c r="J2570" i="91"/>
  <c r="K2570" i="91" s="1"/>
  <c r="E2570" i="91" s="1"/>
  <c r="J2569" i="91"/>
  <c r="K2569" i="91" s="1"/>
  <c r="F2569" i="91"/>
  <c r="F2570" i="91" s="1"/>
  <c r="J2568" i="91"/>
  <c r="H2568" i="91"/>
  <c r="E2566" i="91"/>
  <c r="J2565" i="91"/>
  <c r="K2565" i="91" s="1"/>
  <c r="E2565" i="91" s="1"/>
  <c r="J2564" i="91"/>
  <c r="K2564" i="91" s="1"/>
  <c r="F2564" i="91"/>
  <c r="F2565" i="91" s="1"/>
  <c r="J2563" i="91"/>
  <c r="H2563" i="91"/>
  <c r="F2571" i="91" l="1"/>
  <c r="H2571" i="91" s="1"/>
  <c r="H2570" i="91"/>
  <c r="H2569" i="91"/>
  <c r="K2568" i="91"/>
  <c r="E2568" i="91" s="1"/>
  <c r="E2569" i="91"/>
  <c r="F2566" i="91"/>
  <c r="H2566" i="91" s="1"/>
  <c r="H2565" i="91"/>
  <c r="H2564" i="91"/>
  <c r="K2563" i="91"/>
  <c r="E2563" i="91" s="1"/>
  <c r="E2564" i="91"/>
  <c r="C24" i="308"/>
  <c r="C23" i="308"/>
  <c r="C22" i="308"/>
  <c r="C21" i="308"/>
  <c r="C20" i="308"/>
  <c r="C19" i="308"/>
  <c r="C18" i="308"/>
  <c r="I14" i="308"/>
  <c r="H14" i="308"/>
  <c r="G14" i="308"/>
  <c r="F14" i="308"/>
  <c r="E14" i="308"/>
  <c r="G8" i="308"/>
  <c r="F8" i="308"/>
  <c r="E8" i="308"/>
  <c r="K11" i="308" s="1"/>
  <c r="M3" i="308"/>
  <c r="B18" i="308" s="1"/>
  <c r="A3" i="308"/>
  <c r="A17" i="308" s="1"/>
  <c r="K12" i="308" l="1"/>
  <c r="A23" i="308"/>
  <c r="M11" i="308"/>
  <c r="K13" i="308"/>
  <c r="M4" i="308"/>
  <c r="B19" i="308" l="1"/>
  <c r="M5" i="308"/>
  <c r="B20" i="308" l="1"/>
  <c r="M6" i="308"/>
  <c r="M7" i="308" l="1"/>
  <c r="B21" i="308"/>
  <c r="B22" i="308" l="1"/>
  <c r="M8" i="308"/>
  <c r="M9" i="308" l="1"/>
  <c r="M10" i="308" s="1"/>
  <c r="B23" i="308"/>
  <c r="C40" i="248" l="1"/>
  <c r="C41" i="248"/>
  <c r="C42" i="248"/>
  <c r="C43" i="248"/>
  <c r="C44" i="248"/>
  <c r="C45" i="248"/>
  <c r="C46" i="248"/>
  <c r="C47" i="248"/>
  <c r="C48" i="248"/>
  <c r="C49" i="248"/>
  <c r="C50" i="248"/>
  <c r="C51" i="248"/>
  <c r="C52" i="248"/>
  <c r="C53" i="248"/>
  <c r="C54" i="248"/>
  <c r="C55" i="248"/>
  <c r="C56" i="248"/>
  <c r="C57" i="248"/>
  <c r="C58" i="248"/>
  <c r="C59" i="248"/>
  <c r="C60" i="248"/>
  <c r="C61" i="248"/>
  <c r="C62" i="248"/>
  <c r="C63" i="248"/>
  <c r="C24" i="307" l="1"/>
  <c r="C23" i="307"/>
  <c r="C22" i="307"/>
  <c r="C21" i="307"/>
  <c r="C20" i="307"/>
  <c r="C19" i="307"/>
  <c r="C18" i="307"/>
  <c r="I14" i="307"/>
  <c r="H14" i="307"/>
  <c r="G14" i="307"/>
  <c r="F14" i="307"/>
  <c r="E14" i="307"/>
  <c r="G8" i="307"/>
  <c r="F8" i="307"/>
  <c r="E8" i="307"/>
  <c r="K11" i="307" s="1"/>
  <c r="M3" i="307"/>
  <c r="B18" i="307" s="1"/>
  <c r="A3" i="307"/>
  <c r="A17" i="307" s="1"/>
  <c r="K13" i="307" l="1"/>
  <c r="A23" i="307"/>
  <c r="K12" i="307"/>
  <c r="M11" i="307"/>
  <c r="M4" i="307"/>
  <c r="M5" i="307" l="1"/>
  <c r="B19" i="307"/>
  <c r="B20" i="307" l="1"/>
  <c r="M6" i="307"/>
  <c r="M7" i="307" l="1"/>
  <c r="B21" i="307"/>
  <c r="B22" i="307" l="1"/>
  <c r="M8" i="307"/>
  <c r="M9" i="307" l="1"/>
  <c r="M10" i="307" s="1"/>
  <c r="B23" i="307"/>
  <c r="E2561" i="91" l="1"/>
  <c r="J2560" i="91"/>
  <c r="K2560" i="91" s="1"/>
  <c r="J2559" i="91"/>
  <c r="F2559" i="91"/>
  <c r="H2559" i="91" s="1"/>
  <c r="J2558" i="91"/>
  <c r="H2558" i="91"/>
  <c r="K2559" i="91" l="1"/>
  <c r="E2559" i="91" s="1"/>
  <c r="F2560" i="91"/>
  <c r="F2561" i="91" s="1"/>
  <c r="H2561" i="91" s="1"/>
  <c r="E2558" i="91"/>
  <c r="E2560" i="91"/>
  <c r="K2558" i="91"/>
  <c r="H2560" i="91"/>
  <c r="C29" i="248" l="1"/>
  <c r="C30" i="248"/>
  <c r="C31" i="248"/>
  <c r="C32" i="248"/>
  <c r="C33" i="248"/>
  <c r="C34" i="248"/>
  <c r="C35" i="248"/>
  <c r="C36" i="248"/>
  <c r="C37" i="248"/>
  <c r="C38" i="248"/>
  <c r="C39" i="248"/>
  <c r="C24" i="306" l="1"/>
  <c r="C23" i="306" l="1"/>
  <c r="C22" i="306"/>
  <c r="C21" i="306"/>
  <c r="C20" i="306"/>
  <c r="C19" i="306"/>
  <c r="C18" i="306"/>
  <c r="B18" i="306"/>
  <c r="I14" i="306"/>
  <c r="H14" i="306"/>
  <c r="G14" i="306"/>
  <c r="F14" i="306"/>
  <c r="E14" i="306"/>
  <c r="G8" i="306"/>
  <c r="F8" i="306"/>
  <c r="E8" i="306"/>
  <c r="K11" i="306" s="1"/>
  <c r="M4" i="306"/>
  <c r="B19" i="306" s="1"/>
  <c r="M3" i="306"/>
  <c r="A3" i="306"/>
  <c r="A17" i="306" s="1"/>
  <c r="A23" i="306" l="1"/>
  <c r="K12" i="306"/>
  <c r="M11" i="306"/>
  <c r="K13" i="306"/>
  <c r="M5" i="306"/>
  <c r="E2556" i="91"/>
  <c r="J2555" i="91"/>
  <c r="K2555" i="91" s="1"/>
  <c r="E2555" i="91" s="1"/>
  <c r="J2554" i="91"/>
  <c r="K2554" i="91" s="1"/>
  <c r="F2554" i="91"/>
  <c r="F2555" i="91" s="1"/>
  <c r="J2553" i="91"/>
  <c r="H2553" i="91"/>
  <c r="M6" i="306" l="1"/>
  <c r="B20" i="306"/>
  <c r="F2556" i="91"/>
  <c r="H2556" i="91" s="1"/>
  <c r="H2555" i="91"/>
  <c r="E2553" i="91"/>
  <c r="H2554" i="91"/>
  <c r="K2553" i="91"/>
  <c r="E2554" i="91"/>
  <c r="M7" i="306" l="1"/>
  <c r="B21" i="306"/>
  <c r="C23" i="248"/>
  <c r="C24" i="248"/>
  <c r="C25" i="248"/>
  <c r="C26" i="248"/>
  <c r="C27" i="248"/>
  <c r="C28" i="248"/>
  <c r="C22" i="248"/>
  <c r="M8" i="306" l="1"/>
  <c r="B22" i="306"/>
  <c r="B23" i="306" l="1"/>
  <c r="M9" i="306"/>
  <c r="M10" i="306" s="1"/>
  <c r="E2551" i="91" l="1"/>
  <c r="J2550" i="91"/>
  <c r="K2550" i="91" s="1"/>
  <c r="E2550" i="91" s="1"/>
  <c r="J2549" i="91"/>
  <c r="K2549" i="91" s="1"/>
  <c r="F2549" i="91"/>
  <c r="F2550" i="91" s="1"/>
  <c r="J2548" i="91"/>
  <c r="H2548" i="91"/>
  <c r="F2551" i="91" l="1"/>
  <c r="H2551" i="91" s="1"/>
  <c r="H2550" i="91"/>
  <c r="H2549" i="91"/>
  <c r="K2548" i="91"/>
  <c r="E2548" i="91" s="1"/>
  <c r="E2549" i="91"/>
  <c r="C23" i="305" l="1"/>
  <c r="C22" i="305"/>
  <c r="C21" i="305"/>
  <c r="C20" i="305"/>
  <c r="C19" i="305"/>
  <c r="C18" i="305"/>
  <c r="I14" i="305"/>
  <c r="H14" i="305"/>
  <c r="G14" i="305"/>
  <c r="F14" i="305"/>
  <c r="E14" i="305"/>
  <c r="G8" i="305"/>
  <c r="F8" i="305"/>
  <c r="E8" i="305"/>
  <c r="K11" i="305" s="1"/>
  <c r="M3" i="305"/>
  <c r="B18" i="305" s="1"/>
  <c r="A3" i="305"/>
  <c r="A17" i="305" s="1"/>
  <c r="K12" i="305" l="1"/>
  <c r="A23" i="305"/>
  <c r="M11" i="305"/>
  <c r="K13" i="305"/>
  <c r="M4" i="305"/>
  <c r="B19" i="305" l="1"/>
  <c r="M5" i="305"/>
  <c r="C23" i="303"/>
  <c r="C22" i="303"/>
  <c r="C21" i="303"/>
  <c r="C20" i="303"/>
  <c r="C19" i="303"/>
  <c r="C18" i="303"/>
  <c r="I14" i="303"/>
  <c r="H14" i="303"/>
  <c r="G14" i="303"/>
  <c r="F14" i="303"/>
  <c r="E14" i="303"/>
  <c r="G8" i="303"/>
  <c r="F8" i="303"/>
  <c r="E8" i="303"/>
  <c r="K11" i="303" s="1"/>
  <c r="M3" i="303"/>
  <c r="B18" i="303" s="1"/>
  <c r="A3" i="303"/>
  <c r="A17" i="303" s="1"/>
  <c r="B20" i="305" l="1"/>
  <c r="M6" i="305"/>
  <c r="K12" i="303"/>
  <c r="M11" i="303"/>
  <c r="K13" i="303"/>
  <c r="A23" i="303"/>
  <c r="M4" i="303"/>
  <c r="C18" i="248"/>
  <c r="C19" i="248"/>
  <c r="C20" i="248"/>
  <c r="C21" i="248"/>
  <c r="B21" i="305" l="1"/>
  <c r="M7" i="305"/>
  <c r="B19" i="303"/>
  <c r="M5" i="303"/>
  <c r="B22" i="305" l="1"/>
  <c r="M8" i="305"/>
  <c r="B20" i="303"/>
  <c r="M6" i="303"/>
  <c r="M9" i="305" l="1"/>
  <c r="M10" i="305" s="1"/>
  <c r="B23" i="305"/>
  <c r="M7" i="303"/>
  <c r="B21" i="303"/>
  <c r="B22" i="303" l="1"/>
  <c r="M8" i="303"/>
  <c r="M9" i="303" l="1"/>
  <c r="M10" i="303" s="1"/>
  <c r="B23" i="303"/>
  <c r="E2546" i="91" l="1"/>
  <c r="K2545" i="91"/>
  <c r="J2545" i="91"/>
  <c r="E2545" i="91"/>
  <c r="K2544" i="91"/>
  <c r="J2544" i="91"/>
  <c r="F2544" i="91"/>
  <c r="F2545" i="91" s="1"/>
  <c r="E2544" i="91"/>
  <c r="J2543" i="91"/>
  <c r="H2543" i="91"/>
  <c r="F2546" i="91" l="1"/>
  <c r="H2546" i="91" s="1"/>
  <c r="H2545" i="91"/>
  <c r="H2544" i="91"/>
  <c r="K2543" i="91"/>
  <c r="E2543" i="91" s="1"/>
  <c r="C23" i="302" l="1"/>
  <c r="C22" i="302"/>
  <c r="C21" i="302"/>
  <c r="C20" i="302"/>
  <c r="C19" i="302"/>
  <c r="C18" i="302"/>
  <c r="I14" i="302"/>
  <c r="H14" i="302"/>
  <c r="G14" i="302"/>
  <c r="F14" i="302"/>
  <c r="E14" i="302"/>
  <c r="G8" i="302"/>
  <c r="F8" i="302"/>
  <c r="K12" i="302" s="1"/>
  <c r="E8" i="302"/>
  <c r="K11" i="302" s="1"/>
  <c r="M3" i="302"/>
  <c r="A3" i="302"/>
  <c r="A17" i="302" s="1"/>
  <c r="A23" i="302" l="1"/>
  <c r="M11" i="302"/>
  <c r="K13" i="302"/>
  <c r="M4" i="302"/>
  <c r="M5" i="302" l="1"/>
  <c r="M6" i="302" l="1"/>
  <c r="E2541" i="91"/>
  <c r="K2540" i="91"/>
  <c r="J2540" i="91"/>
  <c r="E2540" i="91"/>
  <c r="J2539" i="91"/>
  <c r="K2539" i="91" s="1"/>
  <c r="F2539" i="91"/>
  <c r="F2540" i="91" s="1"/>
  <c r="J2538" i="91"/>
  <c r="H2538" i="91"/>
  <c r="M7" i="302" l="1"/>
  <c r="F2541" i="91"/>
  <c r="H2541" i="91" s="1"/>
  <c r="H2540" i="91"/>
  <c r="H2539" i="91"/>
  <c r="K2538" i="91"/>
  <c r="E2538" i="91" s="1"/>
  <c r="E2539" i="91"/>
  <c r="M8" i="302" l="1"/>
  <c r="C16" i="248"/>
  <c r="C17" i="248"/>
  <c r="M9" i="302" l="1"/>
  <c r="M10" i="302" s="1"/>
  <c r="E2536" i="91" l="1"/>
  <c r="J2535" i="91"/>
  <c r="K2535" i="91" s="1"/>
  <c r="J2534" i="91"/>
  <c r="K2534" i="91" s="1"/>
  <c r="E2534" i="91" s="1"/>
  <c r="F2534" i="91"/>
  <c r="F2535" i="91" s="1"/>
  <c r="J2533" i="91"/>
  <c r="H2533" i="91"/>
  <c r="E2535" i="91" l="1"/>
  <c r="F2536" i="91"/>
  <c r="H2536" i="91" s="1"/>
  <c r="H2535" i="91"/>
  <c r="E2533" i="91"/>
  <c r="H2534" i="91"/>
  <c r="K2533" i="91"/>
  <c r="C23" i="301" l="1"/>
  <c r="C22" i="301"/>
  <c r="C21" i="301"/>
  <c r="C20" i="301"/>
  <c r="C19" i="301"/>
  <c r="C18" i="301"/>
  <c r="I14" i="301"/>
  <c r="H14" i="301"/>
  <c r="G14" i="301"/>
  <c r="F14" i="301"/>
  <c r="E14" i="301"/>
  <c r="G8" i="301"/>
  <c r="F8" i="301"/>
  <c r="K12" i="301" s="1"/>
  <c r="E8" i="301"/>
  <c r="K11" i="301" s="1"/>
  <c r="M3" i="301"/>
  <c r="B18" i="301" s="1"/>
  <c r="A3" i="301"/>
  <c r="A17" i="301" s="1"/>
  <c r="A23" i="301" l="1"/>
  <c r="M11" i="301"/>
  <c r="K13" i="301"/>
  <c r="M4" i="301"/>
  <c r="M5" i="301" l="1"/>
  <c r="B19" i="301"/>
  <c r="B20" i="301" l="1"/>
  <c r="M6" i="301"/>
  <c r="M7" i="301" l="1"/>
  <c r="B21" i="301"/>
  <c r="B22" i="301" l="1"/>
  <c r="M8" i="301"/>
  <c r="M9" i="301" l="1"/>
  <c r="M10" i="301" s="1"/>
  <c r="B23" i="301"/>
  <c r="C15" i="248" l="1"/>
  <c r="C2" i="248" l="1"/>
  <c r="C3" i="248"/>
  <c r="C4" i="248"/>
  <c r="C5" i="248"/>
  <c r="C6" i="248"/>
  <c r="C7" i="248"/>
  <c r="C8" i="248"/>
  <c r="C9" i="248"/>
  <c r="C10" i="248"/>
  <c r="C11" i="248"/>
  <c r="C12" i="248"/>
  <c r="C13" i="248"/>
  <c r="C14" i="248"/>
  <c r="E2531" i="91" l="1"/>
  <c r="J2530" i="91"/>
  <c r="K2530" i="91" s="1"/>
  <c r="K2529" i="91"/>
  <c r="J2529" i="91"/>
  <c r="F2529" i="91"/>
  <c r="F2530" i="91" s="1"/>
  <c r="E2529" i="91"/>
  <c r="J2528" i="91"/>
  <c r="K2528" i="91" s="1"/>
  <c r="E2528" i="91" s="1"/>
  <c r="H2528" i="91"/>
  <c r="F2531" i="91" l="1"/>
  <c r="H2531" i="91" s="1"/>
  <c r="H2530" i="91"/>
  <c r="E2530" i="91"/>
  <c r="H2529" i="91"/>
  <c r="C23" i="300"/>
  <c r="C22" i="300"/>
  <c r="C21" i="300"/>
  <c r="C20" i="300"/>
  <c r="C19" i="300"/>
  <c r="C18" i="300"/>
  <c r="I14" i="300"/>
  <c r="H14" i="300"/>
  <c r="G14" i="300"/>
  <c r="F14" i="300"/>
  <c r="E14" i="300"/>
  <c r="K11" i="300"/>
  <c r="M11" i="300" s="1"/>
  <c r="G8" i="300"/>
  <c r="F8" i="300"/>
  <c r="E8" i="300"/>
  <c r="M3" i="300"/>
  <c r="B18" i="300" s="1"/>
  <c r="A3" i="300"/>
  <c r="A17" i="300" s="1"/>
  <c r="A23" i="300" l="1"/>
  <c r="K13" i="300"/>
  <c r="K12" i="300"/>
  <c r="M4" i="300"/>
  <c r="B19" i="300" l="1"/>
  <c r="M5" i="300"/>
  <c r="B20" i="300" l="1"/>
  <c r="M6" i="300"/>
  <c r="M7" i="300" l="1"/>
  <c r="B21" i="300"/>
  <c r="B22" i="300" l="1"/>
  <c r="M8" i="300"/>
  <c r="M9" i="300" l="1"/>
  <c r="B23" i="300"/>
  <c r="M10" i="300" l="1"/>
  <c r="E2526" i="91" l="1"/>
  <c r="J2525" i="91"/>
  <c r="K2525" i="91" s="1"/>
  <c r="E2525" i="91" s="1"/>
  <c r="J2524" i="91"/>
  <c r="K2524" i="91" s="1"/>
  <c r="F2524" i="91"/>
  <c r="F2525" i="91" s="1"/>
  <c r="J2523" i="91"/>
  <c r="H2523" i="91"/>
  <c r="C25" i="299"/>
  <c r="C24" i="299"/>
  <c r="M10" i="299"/>
  <c r="B24" i="299"/>
  <c r="B25" i="299"/>
  <c r="C23" i="299"/>
  <c r="C22" i="299"/>
  <c r="C21" i="299"/>
  <c r="C20" i="299"/>
  <c r="C19" i="299"/>
  <c r="C18" i="299"/>
  <c r="I14" i="299"/>
  <c r="H14" i="299"/>
  <c r="G14" i="299"/>
  <c r="F14" i="299"/>
  <c r="E14" i="299"/>
  <c r="K11" i="299"/>
  <c r="M11" i="299" s="1"/>
  <c r="G8" i="299"/>
  <c r="F8" i="299"/>
  <c r="E8" i="299"/>
  <c r="M3" i="299"/>
  <c r="B18" i="299" s="1"/>
  <c r="A3" i="299"/>
  <c r="A17" i="299" s="1"/>
  <c r="F2526" i="91" l="1"/>
  <c r="H2526" i="91" s="1"/>
  <c r="H2525" i="91"/>
  <c r="H2524" i="91"/>
  <c r="K2523" i="91"/>
  <c r="E2523" i="91" s="1"/>
  <c r="E2524" i="91"/>
  <c r="K12" i="299"/>
  <c r="A23" i="299"/>
  <c r="M4" i="299"/>
  <c r="K13" i="299"/>
  <c r="M5" i="299" l="1"/>
  <c r="B19" i="299"/>
  <c r="B20" i="299" l="1"/>
  <c r="M6" i="299"/>
  <c r="M7" i="299" l="1"/>
  <c r="B21" i="299"/>
  <c r="B22" i="299" l="1"/>
  <c r="M8" i="299"/>
  <c r="B23" i="299" l="1"/>
  <c r="M9" i="299"/>
  <c r="E2521" i="91" l="1"/>
  <c r="J2520" i="91"/>
  <c r="K2520" i="91" s="1"/>
  <c r="K2519" i="91"/>
  <c r="J2519" i="91"/>
  <c r="F2519" i="91"/>
  <c r="F2520" i="91" s="1"/>
  <c r="E2519" i="91"/>
  <c r="J2518" i="91"/>
  <c r="K2518" i="91" s="1"/>
  <c r="E2518" i="91" s="1"/>
  <c r="H2518" i="91"/>
  <c r="F2521" i="91" l="1"/>
  <c r="H2521" i="91" s="1"/>
  <c r="H2520" i="91"/>
  <c r="E2520" i="91"/>
  <c r="H2519" i="91"/>
  <c r="C23" i="298" l="1"/>
  <c r="C22" i="298"/>
  <c r="C21" i="298"/>
  <c r="C20" i="298"/>
  <c r="C19" i="298"/>
  <c r="C18" i="298"/>
  <c r="I14" i="298"/>
  <c r="H14" i="298"/>
  <c r="G14" i="298"/>
  <c r="F14" i="298"/>
  <c r="E14" i="298"/>
  <c r="G8" i="298"/>
  <c r="F8" i="298"/>
  <c r="E8" i="298"/>
  <c r="K11" i="298" s="1"/>
  <c r="M3" i="298"/>
  <c r="B18" i="298" s="1"/>
  <c r="A3" i="298"/>
  <c r="A17" i="298" s="1"/>
  <c r="K12" i="298" l="1"/>
  <c r="M4" i="298"/>
  <c r="B19" i="298" s="1"/>
  <c r="A23" i="298"/>
  <c r="M11" i="298"/>
  <c r="K13" i="298"/>
  <c r="M5" i="298" l="1"/>
  <c r="B20" i="298" s="1"/>
  <c r="M6" i="298" l="1"/>
  <c r="M7" i="298" s="1"/>
  <c r="B21" i="298" l="1"/>
  <c r="B22" i="298"/>
  <c r="M8" i="298"/>
  <c r="M9" i="298" l="1"/>
  <c r="B23" i="298"/>
  <c r="E2516" i="91" l="1"/>
  <c r="K2515" i="91"/>
  <c r="J2515" i="91"/>
  <c r="E2515" i="91"/>
  <c r="K2514" i="91"/>
  <c r="J2514" i="91"/>
  <c r="F2514" i="91"/>
  <c r="F2515" i="91" s="1"/>
  <c r="E2514" i="91"/>
  <c r="J2513" i="91"/>
  <c r="K2513" i="91" s="1"/>
  <c r="E2513" i="91" s="1"/>
  <c r="H2513" i="91"/>
  <c r="F2516" i="91" l="1"/>
  <c r="H2516" i="91" s="1"/>
  <c r="H2515" i="91"/>
  <c r="H2514" i="91"/>
  <c r="E2511" i="91" l="1"/>
  <c r="K2510" i="91"/>
  <c r="J2510" i="91"/>
  <c r="E2510" i="91"/>
  <c r="J2509" i="91"/>
  <c r="K2509" i="91" s="1"/>
  <c r="F2509" i="91"/>
  <c r="F2510" i="91" s="1"/>
  <c r="J2508" i="91"/>
  <c r="H2508" i="91"/>
  <c r="F2511" i="91" l="1"/>
  <c r="H2511" i="91" s="1"/>
  <c r="H2510" i="91"/>
  <c r="H2509" i="91"/>
  <c r="K2508" i="91"/>
  <c r="E2508" i="91" s="1"/>
  <c r="E2509" i="91"/>
  <c r="C23" i="297" l="1"/>
  <c r="C22" i="297"/>
  <c r="C21" i="297"/>
  <c r="C20" i="297"/>
  <c r="C19" i="297"/>
  <c r="C18" i="297"/>
  <c r="I14" i="297"/>
  <c r="H14" i="297"/>
  <c r="G14" i="297"/>
  <c r="F14" i="297"/>
  <c r="E14" i="297"/>
  <c r="G8" i="297"/>
  <c r="F8" i="297"/>
  <c r="E8" i="297"/>
  <c r="K11" i="297" s="1"/>
  <c r="M3" i="297"/>
  <c r="B18" i="297" s="1"/>
  <c r="A3" i="297"/>
  <c r="A17" i="297" s="1"/>
  <c r="K12" i="297" l="1"/>
  <c r="M4" i="297"/>
  <c r="B19" i="297" s="1"/>
  <c r="A23" i="297"/>
  <c r="M11" i="297"/>
  <c r="K13" i="297"/>
  <c r="M5" i="297"/>
  <c r="B20" i="297" l="1"/>
  <c r="M6" i="297"/>
  <c r="M7" i="297" l="1"/>
  <c r="B21" i="297"/>
  <c r="B22" i="297" l="1"/>
  <c r="M8" i="297"/>
  <c r="B23" i="297" l="1"/>
  <c r="M9" i="297"/>
  <c r="E2506" i="91" l="1"/>
  <c r="J2505" i="91"/>
  <c r="K2505" i="91" s="1"/>
  <c r="E2505" i="91" s="1"/>
  <c r="J2504" i="91"/>
  <c r="K2504" i="91" s="1"/>
  <c r="F2504" i="91"/>
  <c r="F2505" i="91" s="1"/>
  <c r="J2503" i="91"/>
  <c r="H2503" i="91"/>
  <c r="F2506" i="91" l="1"/>
  <c r="H2506" i="91" s="1"/>
  <c r="H2505" i="91"/>
  <c r="H2504" i="91"/>
  <c r="K2503" i="91"/>
  <c r="E2503" i="91" s="1"/>
  <c r="E2504" i="91"/>
  <c r="C23" i="296" l="1"/>
  <c r="C22" i="296"/>
  <c r="C21" i="296"/>
  <c r="C20" i="296"/>
  <c r="C19" i="296"/>
  <c r="C18" i="296"/>
  <c r="I14" i="296"/>
  <c r="H14" i="296"/>
  <c r="G14" i="296"/>
  <c r="F14" i="296"/>
  <c r="E14" i="296"/>
  <c r="G8" i="296"/>
  <c r="F8" i="296"/>
  <c r="E8" i="296"/>
  <c r="K11" i="296" s="1"/>
  <c r="M3" i="296"/>
  <c r="B18" i="296" s="1"/>
  <c r="A3" i="296"/>
  <c r="A17" i="296" s="1"/>
  <c r="K12" i="296" l="1"/>
  <c r="M4" i="296"/>
  <c r="B19" i="296" s="1"/>
  <c r="A23" i="296"/>
  <c r="M11" i="296"/>
  <c r="K13" i="296"/>
  <c r="M5" i="296"/>
  <c r="B20" i="296" l="1"/>
  <c r="M6" i="296"/>
  <c r="H2498" i="91"/>
  <c r="J2498" i="91"/>
  <c r="K2498" i="91"/>
  <c r="F2499" i="91"/>
  <c r="F2500" i="91" s="1"/>
  <c r="H2499" i="91"/>
  <c r="J2499" i="91"/>
  <c r="J2500" i="91"/>
  <c r="K2500" i="91" s="1"/>
  <c r="E2500" i="91" s="1"/>
  <c r="E2501" i="91"/>
  <c r="C23" i="295"/>
  <c r="C22" i="295"/>
  <c r="C21" i="295"/>
  <c r="C20" i="295"/>
  <c r="C19" i="295"/>
  <c r="C18" i="295"/>
  <c r="I14" i="295"/>
  <c r="H14" i="295"/>
  <c r="G14" i="295"/>
  <c r="F14" i="295"/>
  <c r="E14" i="295"/>
  <c r="K11" i="295"/>
  <c r="M11" i="295" s="1"/>
  <c r="G8" i="295"/>
  <c r="F8" i="295"/>
  <c r="K12" i="295" s="1"/>
  <c r="E8" i="295"/>
  <c r="M3" i="295"/>
  <c r="M4" i="295" s="1"/>
  <c r="A3" i="295"/>
  <c r="A17" i="295" s="1"/>
  <c r="M7" i="296" l="1"/>
  <c r="B21" i="296"/>
  <c r="F2501" i="91"/>
  <c r="H2501" i="91" s="1"/>
  <c r="H2500" i="91"/>
  <c r="E2498" i="91"/>
  <c r="K2499" i="91"/>
  <c r="E2499" i="91" s="1"/>
  <c r="A23" i="295"/>
  <c r="B19" i="295"/>
  <c r="M5" i="295"/>
  <c r="B18" i="295"/>
  <c r="K13" i="295"/>
  <c r="B22" i="296" l="1"/>
  <c r="M8" i="296"/>
  <c r="M6" i="295"/>
  <c r="B20" i="295"/>
  <c r="B23" i="296" l="1"/>
  <c r="M9" i="296"/>
  <c r="M7" i="295"/>
  <c r="B21" i="295"/>
  <c r="B22" i="295" l="1"/>
  <c r="M8" i="295"/>
  <c r="B23" i="295" l="1"/>
  <c r="M9" i="295"/>
  <c r="C23" i="294" l="1"/>
  <c r="C22" i="294"/>
  <c r="C21" i="294"/>
  <c r="C20" i="294"/>
  <c r="C19" i="294"/>
  <c r="C18" i="294"/>
  <c r="I14" i="294"/>
  <c r="H14" i="294"/>
  <c r="G14" i="294"/>
  <c r="F14" i="294"/>
  <c r="E14" i="294"/>
  <c r="G8" i="294"/>
  <c r="F8" i="294"/>
  <c r="E8" i="294"/>
  <c r="K11" i="294" s="1"/>
  <c r="M3" i="294"/>
  <c r="B18" i="294" s="1"/>
  <c r="A3" i="294"/>
  <c r="A17" i="294" s="1"/>
  <c r="E2496" i="91"/>
  <c r="J2495" i="91"/>
  <c r="K2495" i="91" s="1"/>
  <c r="J2494" i="91"/>
  <c r="K2494" i="91" s="1"/>
  <c r="F2494" i="91"/>
  <c r="F2495" i="91" s="1"/>
  <c r="J2493" i="91"/>
  <c r="K2493" i="91" s="1"/>
  <c r="E2493" i="91" s="1"/>
  <c r="H2493" i="91"/>
  <c r="K12" i="294" l="1"/>
  <c r="M4" i="294"/>
  <c r="B19" i="294" s="1"/>
  <c r="A23" i="294"/>
  <c r="M11" i="294"/>
  <c r="K13" i="294"/>
  <c r="M5" i="294"/>
  <c r="E2494" i="91"/>
  <c r="F2496" i="91"/>
  <c r="H2496" i="91" s="1"/>
  <c r="H2495" i="91"/>
  <c r="E2495" i="91"/>
  <c r="H2494" i="91"/>
  <c r="B20" i="294" l="1"/>
  <c r="M6" i="294"/>
  <c r="M7" i="294" l="1"/>
  <c r="B21" i="294"/>
  <c r="E2491" i="91"/>
  <c r="K2490" i="91"/>
  <c r="J2490" i="91"/>
  <c r="E2490" i="91"/>
  <c r="J2489" i="91"/>
  <c r="K2489" i="91" s="1"/>
  <c r="F2489" i="91"/>
  <c r="F2490" i="91" s="1"/>
  <c r="J2488" i="91"/>
  <c r="H2488" i="91"/>
  <c r="B22" i="294" l="1"/>
  <c r="M8" i="294"/>
  <c r="F2491" i="91"/>
  <c r="H2491" i="91" s="1"/>
  <c r="H2490" i="91"/>
  <c r="H2489" i="91"/>
  <c r="K2488" i="91"/>
  <c r="E2488" i="91" s="1"/>
  <c r="E2489" i="91"/>
  <c r="B23" i="294" l="1"/>
  <c r="M9" i="294"/>
  <c r="C23" i="293" l="1"/>
  <c r="C22" i="293"/>
  <c r="C21" i="293"/>
  <c r="C20" i="293"/>
  <c r="C19" i="293"/>
  <c r="C18" i="293"/>
  <c r="A23" i="293" s="1"/>
  <c r="I14" i="293"/>
  <c r="H14" i="293"/>
  <c r="G14" i="293"/>
  <c r="F14" i="293"/>
  <c r="E14" i="293"/>
  <c r="G8" i="293"/>
  <c r="F8" i="293"/>
  <c r="K12" i="293" s="1"/>
  <c r="E8" i="293"/>
  <c r="K11" i="293" s="1"/>
  <c r="M4" i="293"/>
  <c r="B19" i="293" s="1"/>
  <c r="M3" i="293"/>
  <c r="B18" i="293" s="1"/>
  <c r="A3" i="293"/>
  <c r="A17" i="293" s="1"/>
  <c r="M11" i="293" l="1"/>
  <c r="K13" i="293"/>
  <c r="M5" i="293"/>
  <c r="B20" i="293" l="1"/>
  <c r="M6" i="293"/>
  <c r="M7" i="293" l="1"/>
  <c r="B21" i="293"/>
  <c r="B22" i="293" l="1"/>
  <c r="M8" i="293"/>
  <c r="B23" i="293" l="1"/>
  <c r="M9" i="293"/>
  <c r="E2486" i="91" l="1"/>
  <c r="J2485" i="91"/>
  <c r="K2485" i="91" s="1"/>
  <c r="K2484" i="91"/>
  <c r="J2484" i="91"/>
  <c r="F2484" i="91"/>
  <c r="F2485" i="91" s="1"/>
  <c r="E2484" i="91"/>
  <c r="J2483" i="91"/>
  <c r="K2483" i="91" s="1"/>
  <c r="E2483" i="91" s="1"/>
  <c r="H2483" i="91"/>
  <c r="C23" i="292"/>
  <c r="C22" i="292"/>
  <c r="C21" i="292"/>
  <c r="C20" i="292"/>
  <c r="C19" i="292"/>
  <c r="C18" i="292"/>
  <c r="I14" i="292"/>
  <c r="H14" i="292"/>
  <c r="G14" i="292"/>
  <c r="F14" i="292"/>
  <c r="E14" i="292"/>
  <c r="K11" i="292"/>
  <c r="M11" i="292" s="1"/>
  <c r="G8" i="292"/>
  <c r="F8" i="292"/>
  <c r="E8" i="292"/>
  <c r="M3" i="292"/>
  <c r="M4" i="292" s="1"/>
  <c r="A3" i="292"/>
  <c r="A17" i="292" s="1"/>
  <c r="K12" i="292" l="1"/>
  <c r="F2486" i="91"/>
  <c r="H2486" i="91" s="1"/>
  <c r="H2485" i="91"/>
  <c r="E2485" i="91"/>
  <c r="H2484" i="91"/>
  <c r="A23" i="292"/>
  <c r="B19" i="292"/>
  <c r="M5" i="292"/>
  <c r="B18" i="292"/>
  <c r="K13" i="292"/>
  <c r="B20" i="292" l="1"/>
  <c r="M6" i="292"/>
  <c r="M7" i="292" l="1"/>
  <c r="B21" i="292"/>
  <c r="B22" i="292" l="1"/>
  <c r="M8" i="292"/>
  <c r="B23" i="292" l="1"/>
  <c r="M9" i="292"/>
  <c r="C23" i="291" l="1"/>
  <c r="C22" i="291"/>
  <c r="C21" i="291"/>
  <c r="C20" i="291"/>
  <c r="C19" i="291"/>
  <c r="C18" i="291"/>
  <c r="I14" i="291"/>
  <c r="H14" i="291"/>
  <c r="G14" i="291"/>
  <c r="F14" i="291"/>
  <c r="E14" i="291"/>
  <c r="G8" i="291"/>
  <c r="F8" i="291"/>
  <c r="E8" i="291"/>
  <c r="K11" i="291" s="1"/>
  <c r="M3" i="291"/>
  <c r="M4" i="291" s="1"/>
  <c r="A3" i="291"/>
  <c r="A17" i="291" s="1"/>
  <c r="A23" i="291" l="1"/>
  <c r="K12" i="291"/>
  <c r="B19" i="291"/>
  <c r="M5" i="291"/>
  <c r="M11" i="291"/>
  <c r="K13" i="291"/>
  <c r="B18" i="291"/>
  <c r="M6" i="291" l="1"/>
  <c r="B20" i="291"/>
  <c r="B21" i="291" l="1"/>
  <c r="M7" i="291"/>
  <c r="B22" i="291" l="1"/>
  <c r="M8" i="291"/>
  <c r="B23" i="291" l="1"/>
  <c r="M9" i="291"/>
  <c r="E2481" i="91" l="1"/>
  <c r="J2480" i="91"/>
  <c r="K2480" i="91" s="1"/>
  <c r="K2479" i="91"/>
  <c r="J2479" i="91"/>
  <c r="F2479" i="91"/>
  <c r="F2480" i="91" s="1"/>
  <c r="E2479" i="91"/>
  <c r="J2478" i="91"/>
  <c r="K2478" i="91" s="1"/>
  <c r="E2478" i="91" s="1"/>
  <c r="H2478" i="91"/>
  <c r="F2481" i="91" l="1"/>
  <c r="H2481" i="91" s="1"/>
  <c r="H2480" i="91"/>
  <c r="E2480" i="91"/>
  <c r="H2479" i="91"/>
  <c r="C23" i="290" l="1"/>
  <c r="C22" i="290"/>
  <c r="C21" i="290"/>
  <c r="C20" i="290"/>
  <c r="C19" i="290"/>
  <c r="C18" i="290"/>
  <c r="I14" i="290"/>
  <c r="H14" i="290"/>
  <c r="G14" i="290"/>
  <c r="F14" i="290"/>
  <c r="E14" i="290"/>
  <c r="G8" i="290"/>
  <c r="F8" i="290"/>
  <c r="E8" i="290"/>
  <c r="K11" i="290" s="1"/>
  <c r="M3" i="290"/>
  <c r="B18" i="290" s="1"/>
  <c r="A3" i="290"/>
  <c r="A17" i="290" s="1"/>
  <c r="E2476" i="91"/>
  <c r="J2475" i="91"/>
  <c r="K2475" i="91" s="1"/>
  <c r="E2475" i="91" s="1"/>
  <c r="J2474" i="91"/>
  <c r="K2474" i="91" s="1"/>
  <c r="F2474" i="91"/>
  <c r="F2475" i="91" s="1"/>
  <c r="J2473" i="91"/>
  <c r="H2473" i="91"/>
  <c r="M4" i="290" l="1"/>
  <c r="B19" i="290" s="1"/>
  <c r="K12" i="290"/>
  <c r="A23" i="290"/>
  <c r="M11" i="290"/>
  <c r="K13" i="290"/>
  <c r="M5" i="290"/>
  <c r="F2476" i="91"/>
  <c r="H2476" i="91" s="1"/>
  <c r="H2475" i="91"/>
  <c r="H2474" i="91"/>
  <c r="K2473" i="91"/>
  <c r="E2473" i="91" s="1"/>
  <c r="E2474" i="91"/>
  <c r="B20" i="290" l="1"/>
  <c r="M6" i="290"/>
  <c r="M7" i="290" l="1"/>
  <c r="B21" i="290"/>
  <c r="B22" i="290" l="1"/>
  <c r="M8" i="290"/>
  <c r="B23" i="290" l="1"/>
  <c r="M9" i="290"/>
  <c r="E2471" i="91" l="1"/>
  <c r="J2470" i="91"/>
  <c r="K2470" i="91" s="1"/>
  <c r="J2469" i="91"/>
  <c r="K2469" i="91" s="1"/>
  <c r="F2469" i="91"/>
  <c r="F2470" i="91" s="1"/>
  <c r="J2468" i="91"/>
  <c r="K2468" i="91" s="1"/>
  <c r="E2468" i="91" s="1"/>
  <c r="H2468" i="91"/>
  <c r="E2469" i="91" l="1"/>
  <c r="F2471" i="91"/>
  <c r="H2471" i="91" s="1"/>
  <c r="H2470" i="91"/>
  <c r="E2470" i="91"/>
  <c r="H2469" i="91"/>
  <c r="C23" i="288" l="1"/>
  <c r="C22" i="288"/>
  <c r="C21" i="288"/>
  <c r="C20" i="288"/>
  <c r="C19" i="288"/>
  <c r="C18" i="288"/>
  <c r="I14" i="288"/>
  <c r="H14" i="288"/>
  <c r="G14" i="288"/>
  <c r="F14" i="288"/>
  <c r="E14" i="288"/>
  <c r="G8" i="288"/>
  <c r="F8" i="288"/>
  <c r="E8" i="288"/>
  <c r="K11" i="288" s="1"/>
  <c r="M3" i="288"/>
  <c r="B18" i="288" s="1"/>
  <c r="A3" i="288"/>
  <c r="A17" i="288" s="1"/>
  <c r="A23" i="288" l="1"/>
  <c r="K12" i="288"/>
  <c r="M4" i="288"/>
  <c r="B19" i="288" s="1"/>
  <c r="M11" i="288"/>
  <c r="K13" i="288"/>
  <c r="M5" i="288" l="1"/>
  <c r="B20" i="288" s="1"/>
  <c r="M6" i="288" l="1"/>
  <c r="M7" i="288" s="1"/>
  <c r="B21" i="288" l="1"/>
  <c r="B22" i="288"/>
  <c r="M8" i="288"/>
  <c r="B23" i="288" l="1"/>
  <c r="M9" i="288"/>
  <c r="E2466" i="91" l="1"/>
  <c r="K2465" i="91"/>
  <c r="J2465" i="91"/>
  <c r="E2465" i="91"/>
  <c r="J2464" i="91"/>
  <c r="K2464" i="91" s="1"/>
  <c r="E2464" i="91" s="1"/>
  <c r="F2464" i="91"/>
  <c r="H2464" i="91" s="1"/>
  <c r="J2463" i="91"/>
  <c r="H2463" i="91"/>
  <c r="F2465" i="91" l="1"/>
  <c r="K2463" i="91"/>
  <c r="E2463" i="91" s="1"/>
  <c r="C23" i="287"/>
  <c r="C22" i="287"/>
  <c r="C21" i="287"/>
  <c r="C20" i="287"/>
  <c r="C19" i="287"/>
  <c r="C18" i="287"/>
  <c r="I14" i="287"/>
  <c r="H14" i="287"/>
  <c r="G14" i="287"/>
  <c r="F14" i="287"/>
  <c r="E14" i="287"/>
  <c r="G8" i="287"/>
  <c r="F8" i="287"/>
  <c r="K12" i="287" s="1"/>
  <c r="E8" i="287"/>
  <c r="K11" i="287" s="1"/>
  <c r="M3" i="287"/>
  <c r="B18" i="287" s="1"/>
  <c r="A3" i="287"/>
  <c r="A17" i="287" s="1"/>
  <c r="F2466" i="91" l="1"/>
  <c r="H2466" i="91" s="1"/>
  <c r="H2465" i="91"/>
  <c r="A23" i="287"/>
  <c r="M4" i="287"/>
  <c r="B19" i="287" s="1"/>
  <c r="M11" i="287"/>
  <c r="K13" i="287"/>
  <c r="M5" i="287" l="1"/>
  <c r="B20" i="287" s="1"/>
  <c r="M6" i="287" l="1"/>
  <c r="M7" i="287"/>
  <c r="B21" i="287"/>
  <c r="B22" i="287" l="1"/>
  <c r="M8" i="287"/>
  <c r="B23" i="287" l="1"/>
  <c r="M9" i="287"/>
  <c r="C23" i="286" l="1"/>
  <c r="C22" i="286"/>
  <c r="C21" i="286"/>
  <c r="C20" i="286"/>
  <c r="C19" i="286"/>
  <c r="C18" i="286"/>
  <c r="I14" i="286"/>
  <c r="H14" i="286"/>
  <c r="G14" i="286"/>
  <c r="F14" i="286"/>
  <c r="E14" i="286"/>
  <c r="G8" i="286"/>
  <c r="F8" i="286"/>
  <c r="E8" i="286"/>
  <c r="K11" i="286" s="1"/>
  <c r="M3" i="286"/>
  <c r="B18" i="286" s="1"/>
  <c r="A3" i="286"/>
  <c r="A17" i="286" s="1"/>
  <c r="M4" i="286" l="1"/>
  <c r="B19" i="286" s="1"/>
  <c r="A23" i="286"/>
  <c r="K12" i="286"/>
  <c r="K13" i="286"/>
  <c r="M11" i="286"/>
  <c r="M5" i="286"/>
  <c r="B20" i="286" l="1"/>
  <c r="M6" i="286"/>
  <c r="M7" i="286" l="1"/>
  <c r="B21" i="286"/>
  <c r="B22" i="286" l="1"/>
  <c r="M8" i="286"/>
  <c r="M9" i="286" l="1"/>
  <c r="B23" i="286"/>
  <c r="E2461" i="91" l="1"/>
  <c r="K2460" i="91"/>
  <c r="J2460" i="91"/>
  <c r="E2460" i="91"/>
  <c r="J2459" i="91"/>
  <c r="K2459" i="91" s="1"/>
  <c r="F2459" i="91"/>
  <c r="F2460" i="91" s="1"/>
  <c r="J2458" i="91"/>
  <c r="H2458" i="91"/>
  <c r="F2461" i="91" l="1"/>
  <c r="H2461" i="91" s="1"/>
  <c r="H2460" i="91"/>
  <c r="H2459" i="91"/>
  <c r="K2458" i="91"/>
  <c r="E2458" i="91" s="1"/>
  <c r="E2459" i="91"/>
  <c r="C23" i="285" l="1"/>
  <c r="C22" i="285"/>
  <c r="C21" i="285"/>
  <c r="C20" i="285"/>
  <c r="C19" i="285"/>
  <c r="C18" i="285"/>
  <c r="I14" i="285"/>
  <c r="H14" i="285"/>
  <c r="G14" i="285"/>
  <c r="F14" i="285"/>
  <c r="E14" i="285"/>
  <c r="G8" i="285"/>
  <c r="F8" i="285"/>
  <c r="E8" i="285"/>
  <c r="K11" i="285" s="1"/>
  <c r="M3" i="285"/>
  <c r="B18" i="285" s="1"/>
  <c r="A3" i="285"/>
  <c r="A17" i="285" s="1"/>
  <c r="K12" i="285" l="1"/>
  <c r="A23" i="285"/>
  <c r="M4" i="285"/>
  <c r="B19" i="285" s="1"/>
  <c r="M11" i="285"/>
  <c r="K13" i="285"/>
  <c r="M5" i="285"/>
  <c r="B20" i="285" l="1"/>
  <c r="M6" i="285"/>
  <c r="M7" i="285" l="1"/>
  <c r="B21" i="285"/>
  <c r="B22" i="285" l="1"/>
  <c r="M8" i="285"/>
  <c r="B23" i="285" l="1"/>
  <c r="M9" i="285"/>
  <c r="E2456" i="91" l="1"/>
  <c r="K2455" i="91"/>
  <c r="J2455" i="91"/>
  <c r="E2455" i="91"/>
  <c r="J2454" i="91"/>
  <c r="K2454" i="91" s="1"/>
  <c r="F2454" i="91"/>
  <c r="F2455" i="91" s="1"/>
  <c r="J2453" i="91"/>
  <c r="H2453" i="91"/>
  <c r="F2456" i="91" l="1"/>
  <c r="H2456" i="91" s="1"/>
  <c r="H2455" i="91"/>
  <c r="H2454" i="91"/>
  <c r="K2453" i="91"/>
  <c r="E2453" i="91" s="1"/>
  <c r="E2454" i="91"/>
  <c r="E2451" i="91" l="1"/>
  <c r="K2450" i="91"/>
  <c r="J2450" i="91"/>
  <c r="E2450" i="91"/>
  <c r="J2449" i="91"/>
  <c r="K2449" i="91" s="1"/>
  <c r="F2449" i="91"/>
  <c r="F2450" i="91" s="1"/>
  <c r="J2448" i="91"/>
  <c r="H2448" i="91"/>
  <c r="F2451" i="91" l="1"/>
  <c r="H2451" i="91" s="1"/>
  <c r="H2450" i="91"/>
  <c r="H2449" i="91"/>
  <c r="K2448" i="91"/>
  <c r="E2448" i="91" s="1"/>
  <c r="E2449" i="91"/>
  <c r="E2446" i="91" l="1"/>
  <c r="J2445" i="91"/>
  <c r="K2445" i="91" s="1"/>
  <c r="E2445" i="91" s="1"/>
  <c r="J2444" i="91"/>
  <c r="K2444" i="91" s="1"/>
  <c r="F2444" i="91"/>
  <c r="F2445" i="91" s="1"/>
  <c r="J2443" i="91"/>
  <c r="H2443" i="91"/>
  <c r="F2446" i="91" l="1"/>
  <c r="H2446" i="91" s="1"/>
  <c r="H2445" i="91"/>
  <c r="H2444" i="91"/>
  <c r="K2443" i="91"/>
  <c r="E2443" i="91" s="1"/>
  <c r="E2444" i="91"/>
  <c r="C23" i="284"/>
  <c r="C22" i="284"/>
  <c r="C21" i="284"/>
  <c r="C20" i="284"/>
  <c r="C19" i="284"/>
  <c r="C18" i="284"/>
  <c r="I14" i="284"/>
  <c r="H14" i="284"/>
  <c r="G14" i="284"/>
  <c r="F14" i="284"/>
  <c r="E14" i="284"/>
  <c r="G8" i="284"/>
  <c r="F8" i="284"/>
  <c r="E8" i="284"/>
  <c r="K11" i="284" s="1"/>
  <c r="M3" i="284"/>
  <c r="M4" i="284" s="1"/>
  <c r="A3" i="284"/>
  <c r="A17" i="284" s="1"/>
  <c r="K12" i="284" l="1"/>
  <c r="A23" i="284"/>
  <c r="B19" i="284"/>
  <c r="M5" i="284"/>
  <c r="M11" i="284"/>
  <c r="K13" i="284"/>
  <c r="B18" i="284"/>
  <c r="M6" i="284" l="1"/>
  <c r="B20" i="284"/>
  <c r="B21" i="284" l="1"/>
  <c r="M7" i="284"/>
  <c r="B22" i="284" l="1"/>
  <c r="M8" i="284"/>
  <c r="B23" i="284" l="1"/>
  <c r="M9" i="284"/>
  <c r="E2441" i="91" l="1"/>
  <c r="J2440" i="91"/>
  <c r="K2440" i="91" s="1"/>
  <c r="J2439" i="91"/>
  <c r="F2439" i="91"/>
  <c r="F2440" i="91" s="1"/>
  <c r="J2438" i="91"/>
  <c r="K2438" i="91" s="1"/>
  <c r="E2438" i="91" s="1"/>
  <c r="H2438" i="91"/>
  <c r="K2439" i="91" l="1"/>
  <c r="E2439" i="91" s="1"/>
  <c r="F2441" i="91"/>
  <c r="H2441" i="91" s="1"/>
  <c r="H2440" i="91"/>
  <c r="E2440" i="91"/>
  <c r="H2439" i="91"/>
  <c r="C23" i="283"/>
  <c r="C22" i="283"/>
  <c r="C21" i="283"/>
  <c r="C20" i="283"/>
  <c r="C19" i="283"/>
  <c r="C18" i="283"/>
  <c r="I14" i="283"/>
  <c r="H14" i="283"/>
  <c r="G14" i="283"/>
  <c r="F14" i="283"/>
  <c r="E14" i="283"/>
  <c r="G8" i="283"/>
  <c r="F8" i="283"/>
  <c r="K12" i="283" s="1"/>
  <c r="E8" i="283"/>
  <c r="K11" i="283" s="1"/>
  <c r="M3" i="283"/>
  <c r="B18" i="283" s="1"/>
  <c r="A3" i="283"/>
  <c r="A17" i="283" s="1"/>
  <c r="M4" i="283" l="1"/>
  <c r="B19" i="283" s="1"/>
  <c r="A23" i="283"/>
  <c r="M11" i="283"/>
  <c r="K13" i="283"/>
  <c r="M5" i="283"/>
  <c r="B20" i="283" l="1"/>
  <c r="M6" i="283"/>
  <c r="M7" i="283" l="1"/>
  <c r="B21" i="283"/>
  <c r="B22" i="283" l="1"/>
  <c r="M8" i="283"/>
  <c r="B23" i="283" l="1"/>
  <c r="M9" i="283"/>
  <c r="E2436" i="91" l="1"/>
  <c r="K2435" i="91"/>
  <c r="J2435" i="91"/>
  <c r="E2435" i="91"/>
  <c r="J2434" i="91"/>
  <c r="K2434" i="91" s="1"/>
  <c r="F2434" i="91"/>
  <c r="F2435" i="91" s="1"/>
  <c r="J2433" i="91"/>
  <c r="H2433" i="91"/>
  <c r="C23" i="282"/>
  <c r="C22" i="282"/>
  <c r="C21" i="282"/>
  <c r="C20" i="282"/>
  <c r="C19" i="282"/>
  <c r="C18" i="282"/>
  <c r="I14" i="282"/>
  <c r="H14" i="282"/>
  <c r="G14" i="282"/>
  <c r="F14" i="282"/>
  <c r="E14" i="282"/>
  <c r="G8" i="282"/>
  <c r="F8" i="282"/>
  <c r="K12" i="282" s="1"/>
  <c r="E8" i="282"/>
  <c r="K11" i="282" s="1"/>
  <c r="M3" i="282"/>
  <c r="B18" i="282" s="1"/>
  <c r="A3" i="282"/>
  <c r="A17" i="282" s="1"/>
  <c r="F2436" i="91" l="1"/>
  <c r="H2436" i="91" s="1"/>
  <c r="H2435" i="91"/>
  <c r="H2434" i="91"/>
  <c r="K2433" i="91"/>
  <c r="E2433" i="91" s="1"/>
  <c r="E2434" i="91"/>
  <c r="M4" i="282"/>
  <c r="B19" i="282" s="1"/>
  <c r="A23" i="282"/>
  <c r="M11" i="282"/>
  <c r="K13" i="282"/>
  <c r="M5" i="282"/>
  <c r="B20" i="282" l="1"/>
  <c r="M6" i="282"/>
  <c r="M7" i="282" l="1"/>
  <c r="B21" i="282"/>
  <c r="B22" i="282" l="1"/>
  <c r="M8" i="282"/>
  <c r="B23" i="282" l="1"/>
  <c r="M9" i="282"/>
  <c r="E2431" i="91" l="1"/>
  <c r="J2430" i="91"/>
  <c r="K2430" i="91" s="1"/>
  <c r="K2429" i="91"/>
  <c r="J2429" i="91"/>
  <c r="F2429" i="91"/>
  <c r="F2430" i="91" s="1"/>
  <c r="E2429" i="91"/>
  <c r="J2428" i="91"/>
  <c r="K2428" i="91" s="1"/>
  <c r="E2428" i="91" s="1"/>
  <c r="H2428" i="91"/>
  <c r="F2431" i="91" l="1"/>
  <c r="H2431" i="91" s="1"/>
  <c r="H2430" i="91"/>
  <c r="E2430" i="91"/>
  <c r="H2429" i="91"/>
  <c r="C23" i="281"/>
  <c r="C22" i="281"/>
  <c r="C21" i="281"/>
  <c r="C20" i="281"/>
  <c r="C19" i="281"/>
  <c r="C18" i="281"/>
  <c r="I14" i="281"/>
  <c r="H14" i="281"/>
  <c r="G14" i="281"/>
  <c r="F14" i="281"/>
  <c r="E14" i="281"/>
  <c r="G8" i="281"/>
  <c r="F8" i="281"/>
  <c r="K12" i="281" s="1"/>
  <c r="E8" i="281"/>
  <c r="K11" i="281" s="1"/>
  <c r="M3" i="281"/>
  <c r="B18" i="281" s="1"/>
  <c r="A3" i="281"/>
  <c r="A17" i="281" s="1"/>
  <c r="M4" i="281" l="1"/>
  <c r="B19" i="281" s="1"/>
  <c r="A23" i="281"/>
  <c r="K13" i="281"/>
  <c r="M11" i="281"/>
  <c r="M5" i="281" l="1"/>
  <c r="B20" i="281" s="1"/>
  <c r="M6" i="281"/>
  <c r="M7" i="281" l="1"/>
  <c r="B21" i="281"/>
  <c r="B22" i="281" l="1"/>
  <c r="M8" i="281"/>
  <c r="B23" i="281" l="1"/>
  <c r="M9" i="281"/>
  <c r="E2426" i="91" l="1"/>
  <c r="J2425" i="91"/>
  <c r="K2425" i="91" s="1"/>
  <c r="E2425" i="91" s="1"/>
  <c r="K2424" i="91"/>
  <c r="E2424" i="91" s="1"/>
  <c r="J2424" i="91"/>
  <c r="F2424" i="91"/>
  <c r="H2424" i="91" s="1"/>
  <c r="J2423" i="91"/>
  <c r="H2423" i="91"/>
  <c r="F2425" i="91" l="1"/>
  <c r="K2423" i="91"/>
  <c r="E2423" i="91" s="1"/>
  <c r="F2426" i="91" l="1"/>
  <c r="H2426" i="91" s="1"/>
  <c r="H2425" i="91"/>
  <c r="C23" i="280" l="1"/>
  <c r="C22" i="280"/>
  <c r="C21" i="280"/>
  <c r="C20" i="280"/>
  <c r="C19" i="280"/>
  <c r="C18" i="280"/>
  <c r="I14" i="280"/>
  <c r="H14" i="280"/>
  <c r="G14" i="280"/>
  <c r="F14" i="280"/>
  <c r="E14" i="280"/>
  <c r="G8" i="280"/>
  <c r="F8" i="280"/>
  <c r="E8" i="280"/>
  <c r="K11" i="280" s="1"/>
  <c r="M3" i="280"/>
  <c r="M4" i="280" s="1"/>
  <c r="A3" i="280"/>
  <c r="A17" i="280" s="1"/>
  <c r="K12" i="280" l="1"/>
  <c r="A23" i="280"/>
  <c r="B19" i="280"/>
  <c r="M5" i="280"/>
  <c r="K13" i="280"/>
  <c r="M11" i="280"/>
  <c r="B18" i="280"/>
  <c r="B20" i="280" l="1"/>
  <c r="M6" i="280"/>
  <c r="B21" i="280" l="1"/>
  <c r="M7" i="280"/>
  <c r="B22" i="280" l="1"/>
  <c r="M8" i="280"/>
  <c r="M9" i="280" l="1"/>
  <c r="B23" i="280"/>
  <c r="A23" i="279" l="1"/>
  <c r="B24" i="279"/>
  <c r="C24" i="279"/>
  <c r="C23" i="279"/>
  <c r="C22" i="279"/>
  <c r="C21" i="279"/>
  <c r="C20" i="279"/>
  <c r="C19" i="279"/>
  <c r="C18" i="279"/>
  <c r="I14" i="279"/>
  <c r="H14" i="279"/>
  <c r="G14" i="279"/>
  <c r="F14" i="279"/>
  <c r="E14" i="279"/>
  <c r="G8" i="279"/>
  <c r="F8" i="279"/>
  <c r="E8" i="279"/>
  <c r="K11" i="279" s="1"/>
  <c r="M3" i="279"/>
  <c r="B18" i="279" s="1"/>
  <c r="A3" i="279"/>
  <c r="A17" i="279" s="1"/>
  <c r="K12" i="279" l="1"/>
  <c r="M4" i="279"/>
  <c r="B19" i="279" s="1"/>
  <c r="M11" i="279"/>
  <c r="K13" i="279"/>
  <c r="M5" i="279"/>
  <c r="B20" i="279" l="1"/>
  <c r="M6" i="279"/>
  <c r="M7" i="279" l="1"/>
  <c r="B21" i="279"/>
  <c r="B22" i="279" l="1"/>
  <c r="M8" i="279"/>
  <c r="B23" i="279" l="1"/>
  <c r="M9" i="279"/>
  <c r="C23" i="278" l="1"/>
  <c r="C22" i="278"/>
  <c r="C21" i="278"/>
  <c r="C20" i="278"/>
  <c r="C19" i="278"/>
  <c r="C18" i="278"/>
  <c r="I14" i="278"/>
  <c r="H14" i="278"/>
  <c r="G14" i="278"/>
  <c r="F14" i="278"/>
  <c r="E14" i="278"/>
  <c r="G8" i="278"/>
  <c r="F8" i="278"/>
  <c r="E8" i="278"/>
  <c r="K11" i="278" s="1"/>
  <c r="M3" i="278"/>
  <c r="B18" i="278" s="1"/>
  <c r="A3" i="278"/>
  <c r="A17" i="278" s="1"/>
  <c r="K12" i="278" l="1"/>
  <c r="A23" i="278"/>
  <c r="M4" i="278"/>
  <c r="B19" i="278" s="1"/>
  <c r="M11" i="278"/>
  <c r="K13" i="278"/>
  <c r="M5" i="278" l="1"/>
  <c r="B20" i="278" s="1"/>
  <c r="M6" i="278" l="1"/>
  <c r="M7" i="278" s="1"/>
  <c r="B21" i="278" l="1"/>
  <c r="B22" i="278"/>
  <c r="M8" i="278"/>
  <c r="B23" i="278" l="1"/>
  <c r="M9" i="278"/>
  <c r="E2421" i="91" l="1"/>
  <c r="J2420" i="91"/>
  <c r="K2419" i="91"/>
  <c r="J2419" i="91"/>
  <c r="F2419" i="91"/>
  <c r="H2419" i="91" s="1"/>
  <c r="E2419" i="91"/>
  <c r="J2418" i="91"/>
  <c r="H2418" i="91"/>
  <c r="E2418" i="91" l="1"/>
  <c r="E2420" i="91"/>
  <c r="K2420" i="91"/>
  <c r="F2420" i="91"/>
  <c r="K2418" i="91"/>
  <c r="E2416" i="91"/>
  <c r="K2415" i="91"/>
  <c r="J2415" i="91"/>
  <c r="E2415" i="91"/>
  <c r="K2414" i="91"/>
  <c r="J2414" i="91"/>
  <c r="F2414" i="91"/>
  <c r="F2415" i="91" s="1"/>
  <c r="F2416" i="91" s="1"/>
  <c r="H2416" i="91" s="1"/>
  <c r="E2414" i="91"/>
  <c r="K2413" i="91"/>
  <c r="E2413" i="91" s="1"/>
  <c r="J2413" i="91"/>
  <c r="H2413" i="91"/>
  <c r="F2421" i="91" l="1"/>
  <c r="H2421" i="91" s="1"/>
  <c r="H2420" i="91"/>
  <c r="H2414" i="91"/>
  <c r="H2415" i="91"/>
  <c r="E2411" i="91" l="1"/>
  <c r="K2410" i="91"/>
  <c r="J2410" i="91"/>
  <c r="E2410" i="91"/>
  <c r="J2409" i="91"/>
  <c r="K2409" i="91" s="1"/>
  <c r="F2409" i="91"/>
  <c r="F2410" i="91" s="1"/>
  <c r="J2408" i="91"/>
  <c r="H2408" i="91"/>
  <c r="F2411" i="91" l="1"/>
  <c r="H2411" i="91" s="1"/>
  <c r="H2410" i="91"/>
  <c r="H2409" i="91"/>
  <c r="K2408" i="91"/>
  <c r="E2408" i="91" s="1"/>
  <c r="E2409" i="91"/>
  <c r="C23" i="277" l="1"/>
  <c r="C22" i="277"/>
  <c r="C21" i="277"/>
  <c r="C20" i="277"/>
  <c r="C19" i="277"/>
  <c r="C18" i="277"/>
  <c r="I14" i="277"/>
  <c r="H14" i="277"/>
  <c r="G14" i="277"/>
  <c r="F14" i="277"/>
  <c r="E14" i="277"/>
  <c r="G8" i="277"/>
  <c r="F8" i="277"/>
  <c r="E8" i="277"/>
  <c r="K11" i="277" s="1"/>
  <c r="M3" i="277"/>
  <c r="M4" i="277" s="1"/>
  <c r="A3" i="277"/>
  <c r="A17" i="277" s="1"/>
  <c r="K12" i="277" l="1"/>
  <c r="A23" i="277"/>
  <c r="B19" i="277"/>
  <c r="M5" i="277"/>
  <c r="K13" i="277"/>
  <c r="M11" i="277"/>
  <c r="B18" i="277"/>
  <c r="B20" i="277" l="1"/>
  <c r="M6" i="277"/>
  <c r="C24" i="276"/>
  <c r="M9" i="276"/>
  <c r="B24" i="276"/>
  <c r="C23" i="276"/>
  <c r="C22" i="276"/>
  <c r="C21" i="276"/>
  <c r="C20" i="276"/>
  <c r="C19" i="276"/>
  <c r="C18" i="276"/>
  <c r="I14" i="276"/>
  <c r="H14" i="276"/>
  <c r="G14" i="276"/>
  <c r="F14" i="276"/>
  <c r="E14" i="276"/>
  <c r="G8" i="276"/>
  <c r="F8" i="276"/>
  <c r="K12" i="276" s="1"/>
  <c r="E8" i="276"/>
  <c r="K11" i="276" s="1"/>
  <c r="M3" i="276"/>
  <c r="B18" i="276" s="1"/>
  <c r="A3" i="276"/>
  <c r="A17" i="276" s="1"/>
  <c r="B21" i="277" l="1"/>
  <c r="M7" i="277"/>
  <c r="A23" i="276"/>
  <c r="M11" i="276"/>
  <c r="K13" i="276"/>
  <c r="M4" i="276"/>
  <c r="B22" i="277" l="1"/>
  <c r="M8" i="277"/>
  <c r="M5" i="276"/>
  <c r="B19" i="276"/>
  <c r="M9" i="277" l="1"/>
  <c r="B23" i="277"/>
  <c r="B20" i="276"/>
  <c r="M6" i="276"/>
  <c r="B21" i="276" l="1"/>
  <c r="M7" i="276"/>
  <c r="B22" i="276" l="1"/>
  <c r="M8" i="276"/>
  <c r="B23" i="276" s="1"/>
  <c r="E2406" i="91" l="1"/>
  <c r="J2405" i="91"/>
  <c r="K2405" i="91" s="1"/>
  <c r="K2404" i="91"/>
  <c r="J2404" i="91"/>
  <c r="F2404" i="91"/>
  <c r="F2405" i="91" s="1"/>
  <c r="E2404" i="91"/>
  <c r="J2403" i="91"/>
  <c r="K2403" i="91" s="1"/>
  <c r="E2403" i="91" s="1"/>
  <c r="H2403" i="91"/>
  <c r="F2406" i="91" l="1"/>
  <c r="H2406" i="91" s="1"/>
  <c r="H2405" i="91"/>
  <c r="E2405" i="91"/>
  <c r="H2404" i="91"/>
  <c r="E2401" i="91" l="1"/>
  <c r="J2400" i="91"/>
  <c r="K2400" i="91" s="1"/>
  <c r="K2399" i="91"/>
  <c r="J2399" i="91"/>
  <c r="F2399" i="91"/>
  <c r="F2400" i="91" s="1"/>
  <c r="E2399" i="91"/>
  <c r="J2398" i="91"/>
  <c r="K2398" i="91" s="1"/>
  <c r="E2398" i="91" s="1"/>
  <c r="H2398" i="91"/>
  <c r="C23" i="275"/>
  <c r="C22" i="275"/>
  <c r="C21" i="275"/>
  <c r="C20" i="275"/>
  <c r="C19" i="275"/>
  <c r="C18" i="275"/>
  <c r="A17" i="275"/>
  <c r="I14" i="275"/>
  <c r="H14" i="275"/>
  <c r="G14" i="275"/>
  <c r="F14" i="275"/>
  <c r="E14" i="275"/>
  <c r="G8" i="275"/>
  <c r="F8" i="275"/>
  <c r="K12" i="275" s="1"/>
  <c r="E8" i="275"/>
  <c r="K11" i="275" s="1"/>
  <c r="M3" i="275"/>
  <c r="B18" i="275" s="1"/>
  <c r="A3" i="275"/>
  <c r="F2401" i="91" l="1"/>
  <c r="H2401" i="91" s="1"/>
  <c r="H2400" i="91"/>
  <c r="E2400" i="91"/>
  <c r="H2399" i="91"/>
  <c r="A23" i="275"/>
  <c r="M11" i="275"/>
  <c r="K13" i="275"/>
  <c r="M4" i="275"/>
  <c r="M5" i="275" l="1"/>
  <c r="B19" i="275"/>
  <c r="B20" i="275" l="1"/>
  <c r="M6" i="275"/>
  <c r="B21" i="275" l="1"/>
  <c r="M7" i="275"/>
  <c r="B22" i="275" l="1"/>
  <c r="M8" i="275"/>
  <c r="B23" i="275" s="1"/>
  <c r="E2396" i="91" l="1"/>
  <c r="K2395" i="91"/>
  <c r="J2395" i="91"/>
  <c r="E2395" i="91"/>
  <c r="J2394" i="91"/>
  <c r="K2394" i="91" s="1"/>
  <c r="F2394" i="91"/>
  <c r="F2395" i="91" s="1"/>
  <c r="J2393" i="91"/>
  <c r="H2393" i="91"/>
  <c r="F2396" i="91" l="1"/>
  <c r="H2396" i="91" s="1"/>
  <c r="H2395" i="91"/>
  <c r="H2394" i="91"/>
  <c r="K2393" i="91"/>
  <c r="E2393" i="91" s="1"/>
  <c r="E2394" i="91"/>
  <c r="C23" i="274" l="1"/>
  <c r="C22" i="274"/>
  <c r="C21" i="274"/>
  <c r="C20" i="274"/>
  <c r="C19" i="274"/>
  <c r="C18" i="274"/>
  <c r="I14" i="274"/>
  <c r="H14" i="274"/>
  <c r="G14" i="274"/>
  <c r="F14" i="274"/>
  <c r="E14" i="274"/>
  <c r="G8" i="274"/>
  <c r="F8" i="274"/>
  <c r="E8" i="274"/>
  <c r="K11" i="274" s="1"/>
  <c r="M3" i="274"/>
  <c r="B18" i="274" s="1"/>
  <c r="A3" i="274"/>
  <c r="A17" i="274" s="1"/>
  <c r="K12" i="274" l="1"/>
  <c r="A23" i="274"/>
  <c r="M11" i="274"/>
  <c r="K13" i="274"/>
  <c r="M4" i="274"/>
  <c r="M5" i="274" l="1"/>
  <c r="B19" i="274"/>
  <c r="B20" i="274" l="1"/>
  <c r="M6" i="274"/>
  <c r="B21" i="274" l="1"/>
  <c r="M7" i="274"/>
  <c r="B22" i="274" l="1"/>
  <c r="M8" i="274"/>
  <c r="B23" i="274" s="1"/>
  <c r="E2391" i="91" l="1"/>
  <c r="J2390" i="91"/>
  <c r="K2390" i="91" s="1"/>
  <c r="J2389" i="91"/>
  <c r="F2389" i="91"/>
  <c r="F2390" i="91" s="1"/>
  <c r="J2388" i="91"/>
  <c r="K2388" i="91" s="1"/>
  <c r="E2388" i="91" s="1"/>
  <c r="H2388" i="91"/>
  <c r="C23" i="273"/>
  <c r="C22" i="273"/>
  <c r="C21" i="273"/>
  <c r="C20" i="273"/>
  <c r="C19" i="273"/>
  <c r="C18" i="273"/>
  <c r="I14" i="273"/>
  <c r="H14" i="273"/>
  <c r="G14" i="273"/>
  <c r="F14" i="273"/>
  <c r="E14" i="273"/>
  <c r="G8" i="273"/>
  <c r="F8" i="273"/>
  <c r="E8" i="273"/>
  <c r="K11" i="273" s="1"/>
  <c r="M3" i="273"/>
  <c r="M4" i="273" s="1"/>
  <c r="A3" i="273"/>
  <c r="A17" i="273" s="1"/>
  <c r="K2389" i="91" l="1"/>
  <c r="E2389" i="91" s="1"/>
  <c r="F2391" i="91"/>
  <c r="H2391" i="91" s="1"/>
  <c r="H2390" i="91"/>
  <c r="E2390" i="91"/>
  <c r="H2389" i="91"/>
  <c r="K12" i="273"/>
  <c r="A23" i="273"/>
  <c r="B18" i="273"/>
  <c r="M5" i="273"/>
  <c r="B19" i="273"/>
  <c r="M11" i="273"/>
  <c r="K13" i="273"/>
  <c r="B20" i="273" l="1"/>
  <c r="M6" i="273"/>
  <c r="E2386" i="91"/>
  <c r="J2385" i="91"/>
  <c r="K2385" i="91" s="1"/>
  <c r="K2384" i="91"/>
  <c r="J2384" i="91"/>
  <c r="F2384" i="91"/>
  <c r="F2385" i="91" s="1"/>
  <c r="E2384" i="91"/>
  <c r="J2383" i="91"/>
  <c r="K2383" i="91" s="1"/>
  <c r="E2383" i="91" s="1"/>
  <c r="H2383" i="91"/>
  <c r="C23" i="272"/>
  <c r="C22" i="272"/>
  <c r="C21" i="272"/>
  <c r="C20" i="272"/>
  <c r="C19" i="272"/>
  <c r="C18" i="272"/>
  <c r="I14" i="272"/>
  <c r="H14" i="272"/>
  <c r="G14" i="272"/>
  <c r="F14" i="272"/>
  <c r="E14" i="272"/>
  <c r="G8" i="272"/>
  <c r="F8" i="272"/>
  <c r="E8" i="272"/>
  <c r="K11" i="272" s="1"/>
  <c r="M3" i="272"/>
  <c r="B18" i="272" s="1"/>
  <c r="A3" i="272"/>
  <c r="A17" i="272" s="1"/>
  <c r="B21" i="273" l="1"/>
  <c r="M7" i="273"/>
  <c r="F2386" i="91"/>
  <c r="H2386" i="91" s="1"/>
  <c r="H2385" i="91"/>
  <c r="E2385" i="91"/>
  <c r="H2384" i="91"/>
  <c r="A23" i="272"/>
  <c r="K12" i="272"/>
  <c r="K13" i="272"/>
  <c r="M11" i="272"/>
  <c r="M4" i="272"/>
  <c r="M8" i="273" l="1"/>
  <c r="B23" i="273" s="1"/>
  <c r="B22" i="273"/>
  <c r="B19" i="272"/>
  <c r="M5" i="272"/>
  <c r="B20" i="272" l="1"/>
  <c r="M6" i="272"/>
  <c r="B21" i="272" l="1"/>
  <c r="M7" i="272"/>
  <c r="B22" i="272" l="1"/>
  <c r="M8" i="272"/>
  <c r="B23" i="272" s="1"/>
  <c r="C23" i="271" l="1"/>
  <c r="C22" i="271"/>
  <c r="C21" i="271"/>
  <c r="C20" i="271"/>
  <c r="C19" i="271"/>
  <c r="C18" i="271"/>
  <c r="B18" i="271"/>
  <c r="I14" i="271"/>
  <c r="H14" i="271"/>
  <c r="G14" i="271"/>
  <c r="F14" i="271"/>
  <c r="E14" i="271"/>
  <c r="G8" i="271"/>
  <c r="F8" i="271"/>
  <c r="E8" i="271"/>
  <c r="K11" i="271" s="1"/>
  <c r="M3" i="271"/>
  <c r="M4" i="271" s="1"/>
  <c r="A3" i="271"/>
  <c r="A17" i="271" s="1"/>
  <c r="K12" i="271" l="1"/>
  <c r="B19" i="271"/>
  <c r="M5" i="271"/>
  <c r="M6" i="271" s="1"/>
  <c r="A23" i="271"/>
  <c r="B21" i="271"/>
  <c r="M7" i="271"/>
  <c r="K13" i="271"/>
  <c r="M11" i="271"/>
  <c r="B20" i="271"/>
  <c r="M8" i="271" l="1"/>
  <c r="B23" i="271" s="1"/>
  <c r="B22" i="271"/>
  <c r="E2381" i="91"/>
  <c r="J2380" i="91"/>
  <c r="K2380" i="91" s="1"/>
  <c r="E2380" i="91" s="1"/>
  <c r="J2379" i="91"/>
  <c r="K2379" i="91" s="1"/>
  <c r="F2379" i="91"/>
  <c r="F2380" i="91" s="1"/>
  <c r="J2378" i="91"/>
  <c r="H2378" i="91"/>
  <c r="F2381" i="91" l="1"/>
  <c r="H2381" i="91" s="1"/>
  <c r="H2380" i="91"/>
  <c r="H2379" i="91"/>
  <c r="K2378" i="91"/>
  <c r="E2378" i="91" s="1"/>
  <c r="E2379" i="91"/>
  <c r="C23" i="270" l="1"/>
  <c r="C22" i="270"/>
  <c r="C21" i="270"/>
  <c r="C20" i="270"/>
  <c r="C19" i="270"/>
  <c r="C18" i="270"/>
  <c r="I14" i="270"/>
  <c r="H14" i="270"/>
  <c r="G14" i="270"/>
  <c r="F14" i="270"/>
  <c r="E14" i="270"/>
  <c r="G8" i="270"/>
  <c r="F8" i="270"/>
  <c r="E8" i="270"/>
  <c r="K11" i="270" s="1"/>
  <c r="M3" i="270"/>
  <c r="B18" i="270" s="1"/>
  <c r="A3" i="270"/>
  <c r="A17" i="270" s="1"/>
  <c r="K12" i="270" l="1"/>
  <c r="A23" i="270"/>
  <c r="M11" i="270"/>
  <c r="K13" i="270"/>
  <c r="M4" i="270"/>
  <c r="M5" i="270" l="1"/>
  <c r="B19" i="270"/>
  <c r="B20" i="270" l="1"/>
  <c r="M6" i="270"/>
  <c r="B21" i="270" l="1"/>
  <c r="M7" i="270"/>
  <c r="B22" i="270" l="1"/>
  <c r="M8" i="270"/>
  <c r="B23" i="270" s="1"/>
  <c r="E2376" i="91" l="1"/>
  <c r="J2375" i="91"/>
  <c r="K2375" i="91" s="1"/>
  <c r="E2375" i="91" s="1"/>
  <c r="J2374" i="91"/>
  <c r="K2374" i="91" s="1"/>
  <c r="F2374" i="91"/>
  <c r="F2375" i="91" s="1"/>
  <c r="J2373" i="91"/>
  <c r="H2373" i="91"/>
  <c r="F2376" i="91" l="1"/>
  <c r="H2376" i="91" s="1"/>
  <c r="H2375" i="91"/>
  <c r="H2374" i="91"/>
  <c r="K2373" i="91"/>
  <c r="E2373" i="91" s="1"/>
  <c r="E2374" i="91"/>
  <c r="E2371" i="91" l="1"/>
  <c r="J2370" i="91"/>
  <c r="K2370" i="91" s="1"/>
  <c r="K2369" i="91"/>
  <c r="J2369" i="91"/>
  <c r="F2369" i="91"/>
  <c r="F2370" i="91" s="1"/>
  <c r="E2369" i="91"/>
  <c r="J2368" i="91"/>
  <c r="K2368" i="91" s="1"/>
  <c r="E2368" i="91" s="1"/>
  <c r="H2368" i="91"/>
  <c r="F2371" i="91" l="1"/>
  <c r="H2371" i="91" s="1"/>
  <c r="H2370" i="91"/>
  <c r="E2370" i="91"/>
  <c r="H2369" i="91"/>
  <c r="C23" i="269" l="1"/>
  <c r="C22" i="269"/>
  <c r="C21" i="269"/>
  <c r="C20" i="269"/>
  <c r="C19" i="269"/>
  <c r="C18" i="269"/>
  <c r="I14" i="269"/>
  <c r="H14" i="269"/>
  <c r="G14" i="269"/>
  <c r="F14" i="269"/>
  <c r="E14" i="269"/>
  <c r="G8" i="269"/>
  <c r="F8" i="269"/>
  <c r="E8" i="269"/>
  <c r="K11" i="269" s="1"/>
  <c r="M3" i="269"/>
  <c r="M4" i="269" s="1"/>
  <c r="A3" i="269"/>
  <c r="A17" i="269" s="1"/>
  <c r="A23" i="269" l="1"/>
  <c r="K12" i="269"/>
  <c r="B18" i="269"/>
  <c r="M5" i="269"/>
  <c r="B19" i="269"/>
  <c r="M11" i="269"/>
  <c r="K13" i="269"/>
  <c r="B20" i="269" l="1"/>
  <c r="M6" i="269"/>
  <c r="B21" i="269" l="1"/>
  <c r="M7" i="269"/>
  <c r="M8" i="269" l="1"/>
  <c r="B23" i="269" s="1"/>
  <c r="B22" i="269"/>
  <c r="C23" i="268" l="1"/>
  <c r="C22" i="268"/>
  <c r="C21" i="268"/>
  <c r="C20" i="268"/>
  <c r="C19" i="268"/>
  <c r="C18" i="268"/>
  <c r="I14" i="268"/>
  <c r="H14" i="268"/>
  <c r="G14" i="268"/>
  <c r="F14" i="268"/>
  <c r="E14" i="268"/>
  <c r="G8" i="268"/>
  <c r="F8" i="268"/>
  <c r="E8" i="268"/>
  <c r="K11" i="268" s="1"/>
  <c r="M3" i="268"/>
  <c r="M4" i="268" s="1"/>
  <c r="A3" i="268"/>
  <c r="A17" i="268" s="1"/>
  <c r="B18" i="268" l="1"/>
  <c r="A23" i="268"/>
  <c r="K12" i="268"/>
  <c r="M5" i="268"/>
  <c r="B19" i="268"/>
  <c r="M11" i="268"/>
  <c r="K13" i="268"/>
  <c r="B20" i="268" l="1"/>
  <c r="M6" i="268"/>
  <c r="B21" i="268" l="1"/>
  <c r="M7" i="268"/>
  <c r="M8" i="268" l="1"/>
  <c r="B23" i="268" s="1"/>
  <c r="B22" i="268"/>
  <c r="C23" i="267" l="1"/>
  <c r="C22" i="267"/>
  <c r="C21" i="267"/>
  <c r="C20" i="267"/>
  <c r="C19" i="267"/>
  <c r="C18" i="267"/>
  <c r="A17" i="267"/>
  <c r="I14" i="267"/>
  <c r="H14" i="267"/>
  <c r="G14" i="267"/>
  <c r="F14" i="267"/>
  <c r="E14" i="267"/>
  <c r="G8" i="267"/>
  <c r="F8" i="267"/>
  <c r="E8" i="267"/>
  <c r="K11" i="267" s="1"/>
  <c r="M3" i="267"/>
  <c r="B18" i="267" s="1"/>
  <c r="A3" i="267"/>
  <c r="A23" i="267" l="1"/>
  <c r="K12" i="267"/>
  <c r="M11" i="267"/>
  <c r="K13" i="267"/>
  <c r="M4" i="267"/>
  <c r="E2366" i="91"/>
  <c r="K2365" i="91"/>
  <c r="J2365" i="91"/>
  <c r="E2365" i="91"/>
  <c r="K2364" i="91"/>
  <c r="J2364" i="91"/>
  <c r="F2364" i="91"/>
  <c r="F2365" i="91" s="1"/>
  <c r="E2364" i="91"/>
  <c r="J2363" i="91"/>
  <c r="H2363" i="91"/>
  <c r="M5" i="267" l="1"/>
  <c r="B19" i="267"/>
  <c r="F2366" i="91"/>
  <c r="H2366" i="91" s="1"/>
  <c r="H2365" i="91"/>
  <c r="K2363" i="91"/>
  <c r="E2363" i="91" s="1"/>
  <c r="H2364" i="91"/>
  <c r="B20" i="267" l="1"/>
  <c r="M6" i="267"/>
  <c r="B21" i="267" l="1"/>
  <c r="M7" i="267"/>
  <c r="B22" i="267" l="1"/>
  <c r="M8" i="267"/>
  <c r="B23" i="267" s="1"/>
  <c r="C23" i="266" l="1"/>
  <c r="C22" i="266"/>
  <c r="C21" i="266"/>
  <c r="C20" i="266"/>
  <c r="C19" i="266"/>
  <c r="C18" i="266"/>
  <c r="I14" i="266"/>
  <c r="H14" i="266"/>
  <c r="G14" i="266"/>
  <c r="F14" i="266"/>
  <c r="E14" i="266"/>
  <c r="G8" i="266"/>
  <c r="F8" i="266"/>
  <c r="E8" i="266"/>
  <c r="K11" i="266" s="1"/>
  <c r="M3" i="266"/>
  <c r="B18" i="266" s="1"/>
  <c r="A3" i="266"/>
  <c r="A17" i="266" s="1"/>
  <c r="A23" i="266" l="1"/>
  <c r="K12" i="266"/>
  <c r="M11" i="266"/>
  <c r="K13" i="266"/>
  <c r="M4" i="266"/>
  <c r="M5" i="266" l="1"/>
  <c r="B19" i="266"/>
  <c r="B20" i="266" l="1"/>
  <c r="M6" i="266"/>
  <c r="B21" i="266" l="1"/>
  <c r="M7" i="266"/>
  <c r="B22" i="266" l="1"/>
  <c r="M8" i="266"/>
  <c r="B23" i="266" s="1"/>
  <c r="E2361" i="91" l="1"/>
  <c r="J2360" i="91"/>
  <c r="K2360" i="91" s="1"/>
  <c r="K2359" i="91"/>
  <c r="J2359" i="91"/>
  <c r="F2359" i="91"/>
  <c r="F2360" i="91" s="1"/>
  <c r="E2359" i="91"/>
  <c r="J2358" i="91"/>
  <c r="K2358" i="91" s="1"/>
  <c r="E2358" i="91" s="1"/>
  <c r="H2358" i="91"/>
  <c r="F2361" i="91" l="1"/>
  <c r="H2361" i="91" s="1"/>
  <c r="H2360" i="91"/>
  <c r="E2360" i="91"/>
  <c r="H2359" i="91"/>
  <c r="E2356" i="91"/>
  <c r="K2355" i="91"/>
  <c r="J2355" i="91"/>
  <c r="E2355" i="91"/>
  <c r="J2354" i="91"/>
  <c r="K2354" i="91" s="1"/>
  <c r="F2354" i="91"/>
  <c r="F2355" i="91" s="1"/>
  <c r="J2353" i="91"/>
  <c r="H2353" i="91"/>
  <c r="F2356" i="91" l="1"/>
  <c r="H2356" i="91" s="1"/>
  <c r="H2355" i="91"/>
  <c r="H2354" i="91"/>
  <c r="K2353" i="91"/>
  <c r="E2353" i="91" s="1"/>
  <c r="E2354" i="91"/>
  <c r="C23" i="265" l="1"/>
  <c r="C22" i="265"/>
  <c r="C21" i="265"/>
  <c r="C20" i="265"/>
  <c r="C19" i="265"/>
  <c r="C18" i="265"/>
  <c r="I14" i="265"/>
  <c r="H14" i="265"/>
  <c r="G14" i="265"/>
  <c r="F14" i="265"/>
  <c r="E14" i="265"/>
  <c r="G8" i="265"/>
  <c r="F8" i="265"/>
  <c r="K12" i="265" s="1"/>
  <c r="E8" i="265"/>
  <c r="K11" i="265" s="1"/>
  <c r="M3" i="265"/>
  <c r="B18" i="265" s="1"/>
  <c r="A3" i="265"/>
  <c r="A17" i="265" s="1"/>
  <c r="A23" i="265" l="1"/>
  <c r="M11" i="265"/>
  <c r="K13" i="265"/>
  <c r="M4" i="265"/>
  <c r="M5" i="265" l="1"/>
  <c r="B19" i="265"/>
  <c r="B20" i="265" l="1"/>
  <c r="M6" i="265"/>
  <c r="B21" i="265" l="1"/>
  <c r="M7" i="265"/>
  <c r="B22" i="265" l="1"/>
  <c r="M8" i="265"/>
  <c r="B23" i="265" s="1"/>
  <c r="E2351" i="91" l="1"/>
  <c r="J2350" i="91"/>
  <c r="K2350" i="91" s="1"/>
  <c r="J2349" i="91"/>
  <c r="K2349" i="91" s="1"/>
  <c r="F2349" i="91"/>
  <c r="F2350" i="91" s="1"/>
  <c r="J2348" i="91"/>
  <c r="K2348" i="91" s="1"/>
  <c r="E2348" i="91" s="1"/>
  <c r="H2348" i="91"/>
  <c r="E2349" i="91" l="1"/>
  <c r="F2351" i="91"/>
  <c r="H2351" i="91" s="1"/>
  <c r="H2350" i="91"/>
  <c r="E2350" i="91"/>
  <c r="H2349" i="91"/>
  <c r="C19" i="264" l="1"/>
  <c r="C20" i="264"/>
  <c r="C21" i="264"/>
  <c r="C22" i="264"/>
  <c r="C23" i="264"/>
  <c r="C18" i="264"/>
  <c r="I14" i="264" l="1"/>
  <c r="H14" i="264"/>
  <c r="G14" i="264"/>
  <c r="F14" i="264"/>
  <c r="E14" i="264"/>
  <c r="G8" i="264"/>
  <c r="F8" i="264"/>
  <c r="E8" i="264"/>
  <c r="K11" i="264" s="1"/>
  <c r="M3" i="264"/>
  <c r="M4" i="264" s="1"/>
  <c r="A3" i="264"/>
  <c r="A17" i="264" s="1"/>
  <c r="A23" i="264" l="1"/>
  <c r="K12" i="264"/>
  <c r="B18" i="264"/>
  <c r="M5" i="264"/>
  <c r="B19" i="264"/>
  <c r="M11" i="264"/>
  <c r="K13" i="264"/>
  <c r="B20" i="264" l="1"/>
  <c r="M6" i="264"/>
  <c r="B21" i="264" l="1"/>
  <c r="M7" i="264"/>
  <c r="E2346" i="91"/>
  <c r="J2345" i="91"/>
  <c r="K2345" i="91" s="1"/>
  <c r="J2344" i="91"/>
  <c r="K2344" i="91" s="1"/>
  <c r="F2344" i="91"/>
  <c r="F2345" i="91" s="1"/>
  <c r="J2343" i="91"/>
  <c r="K2343" i="91" s="1"/>
  <c r="E2343" i="91" s="1"/>
  <c r="H2343" i="91"/>
  <c r="M8" i="264" l="1"/>
  <c r="B23" i="264" s="1"/>
  <c r="B22" i="264"/>
  <c r="E2344" i="91"/>
  <c r="F2346" i="91"/>
  <c r="H2346" i="91" s="1"/>
  <c r="H2345" i="91"/>
  <c r="E2345" i="91"/>
  <c r="H2344" i="91"/>
  <c r="E2341" i="91" l="1"/>
  <c r="K2340" i="91"/>
  <c r="J2340" i="91"/>
  <c r="E2340" i="91"/>
  <c r="J2339" i="91"/>
  <c r="K2339" i="91" s="1"/>
  <c r="F2339" i="91"/>
  <c r="F2340" i="91" s="1"/>
  <c r="J2338" i="91"/>
  <c r="H2338" i="91"/>
  <c r="F2341" i="91" l="1"/>
  <c r="H2341" i="91" s="1"/>
  <c r="H2340" i="91"/>
  <c r="H2339" i="91"/>
  <c r="K2338" i="91"/>
  <c r="E2338" i="91" s="1"/>
  <c r="E2339" i="91"/>
  <c r="C23" i="263" l="1"/>
  <c r="C22" i="263"/>
  <c r="C21" i="263"/>
  <c r="C20" i="263"/>
  <c r="C19" i="263"/>
  <c r="C18" i="263"/>
  <c r="I14" i="263"/>
  <c r="H14" i="263"/>
  <c r="G14" i="263"/>
  <c r="F14" i="263"/>
  <c r="E14" i="263"/>
  <c r="G8" i="263"/>
  <c r="F8" i="263"/>
  <c r="K12" i="263" s="1"/>
  <c r="E8" i="263"/>
  <c r="K11" i="263" s="1"/>
  <c r="M3" i="263"/>
  <c r="B18" i="263" s="1"/>
  <c r="A3" i="263"/>
  <c r="A17" i="263" s="1"/>
  <c r="A23" i="263" l="1"/>
  <c r="M4" i="263"/>
  <c r="M5" i="263" s="1"/>
  <c r="B20" i="263"/>
  <c r="M6" i="263"/>
  <c r="K13" i="263"/>
  <c r="M11" i="263"/>
  <c r="B19" i="263"/>
  <c r="M7" i="263" l="1"/>
  <c r="B21" i="263"/>
  <c r="B22" i="263" l="1"/>
  <c r="M8" i="263"/>
  <c r="B23" i="263" s="1"/>
  <c r="E2336" i="91" l="1"/>
  <c r="J2335" i="91"/>
  <c r="K2335" i="91" s="1"/>
  <c r="K2334" i="91"/>
  <c r="J2334" i="91"/>
  <c r="F2334" i="91"/>
  <c r="F2335" i="91" s="1"/>
  <c r="E2334" i="91"/>
  <c r="J2333" i="91"/>
  <c r="K2333" i="91" s="1"/>
  <c r="E2333" i="91" s="1"/>
  <c r="H2333" i="91"/>
  <c r="F2336" i="91" l="1"/>
  <c r="H2336" i="91" s="1"/>
  <c r="H2335" i="91"/>
  <c r="E2335" i="91"/>
  <c r="H2334" i="91"/>
  <c r="C23" i="262" l="1"/>
  <c r="C22" i="262"/>
  <c r="C21" i="262"/>
  <c r="C20" i="262"/>
  <c r="C19" i="262"/>
  <c r="C18" i="262"/>
  <c r="I14" i="262"/>
  <c r="H14" i="262"/>
  <c r="G14" i="262"/>
  <c r="F14" i="262"/>
  <c r="E14" i="262"/>
  <c r="G8" i="262"/>
  <c r="F8" i="262"/>
  <c r="E8" i="262"/>
  <c r="K11" i="262" s="1"/>
  <c r="M3" i="262"/>
  <c r="B18" i="262" s="1"/>
  <c r="A3" i="262"/>
  <c r="A17" i="262" s="1"/>
  <c r="K12" i="262" l="1"/>
  <c r="A23" i="262"/>
  <c r="M11" i="262"/>
  <c r="K13" i="262"/>
  <c r="M4" i="262"/>
  <c r="M5" i="262" l="1"/>
  <c r="B19" i="262"/>
  <c r="B20" i="262" l="1"/>
  <c r="M6" i="262"/>
  <c r="B21" i="262" l="1"/>
  <c r="M7" i="262"/>
  <c r="B22" i="262" l="1"/>
  <c r="M8" i="262"/>
  <c r="B23" i="262" s="1"/>
  <c r="C23" i="261" l="1"/>
  <c r="C22" i="261"/>
  <c r="C21" i="261"/>
  <c r="C20" i="261"/>
  <c r="C19" i="261"/>
  <c r="C18" i="261"/>
  <c r="I14" i="261"/>
  <c r="H14" i="261"/>
  <c r="G14" i="261"/>
  <c r="F14" i="261"/>
  <c r="E14" i="261"/>
  <c r="G8" i="261"/>
  <c r="F8" i="261"/>
  <c r="E8" i="261"/>
  <c r="K11" i="261" s="1"/>
  <c r="M3" i="261"/>
  <c r="B18" i="261" s="1"/>
  <c r="A3" i="261"/>
  <c r="A17" i="261" s="1"/>
  <c r="K12" i="261" l="1"/>
  <c r="A23" i="261"/>
  <c r="M11" i="261"/>
  <c r="K13" i="261"/>
  <c r="M4" i="261"/>
  <c r="M5" i="261" l="1"/>
  <c r="B19" i="261"/>
  <c r="B20" i="261" l="1"/>
  <c r="M6" i="261"/>
  <c r="E2331" i="91"/>
  <c r="J2330" i="91"/>
  <c r="K2330" i="91" s="1"/>
  <c r="K2329" i="91"/>
  <c r="J2329" i="91"/>
  <c r="F2329" i="91"/>
  <c r="F2330" i="91" s="1"/>
  <c r="E2329" i="91"/>
  <c r="J2328" i="91"/>
  <c r="K2328" i="91" s="1"/>
  <c r="E2328" i="91" s="1"/>
  <c r="H2328" i="91"/>
  <c r="A23" i="259"/>
  <c r="C24" i="259"/>
  <c r="B24" i="259"/>
  <c r="B21" i="261" l="1"/>
  <c r="M7" i="261"/>
  <c r="F2331" i="91"/>
  <c r="H2331" i="91" s="1"/>
  <c r="H2330" i="91"/>
  <c r="E2330" i="91"/>
  <c r="H2329" i="91"/>
  <c r="B22" i="261" l="1"/>
  <c r="M8" i="261"/>
  <c r="B23" i="261" s="1"/>
  <c r="C23" i="260" l="1"/>
  <c r="C22" i="260"/>
  <c r="C21" i="260"/>
  <c r="C20" i="260"/>
  <c r="C19" i="260"/>
  <c r="C18" i="260"/>
  <c r="I14" i="260"/>
  <c r="H14" i="260"/>
  <c r="G14" i="260"/>
  <c r="F14" i="260"/>
  <c r="E14" i="260"/>
  <c r="G8" i="260"/>
  <c r="F8" i="260"/>
  <c r="E8" i="260"/>
  <c r="K11" i="260" s="1"/>
  <c r="M3" i="260"/>
  <c r="M4" i="260" s="1"/>
  <c r="A3" i="260"/>
  <c r="A17" i="260" s="1"/>
  <c r="K12" i="260" l="1"/>
  <c r="A23" i="260"/>
  <c r="B18" i="260"/>
  <c r="M5" i="260"/>
  <c r="B19" i="260"/>
  <c r="M11" i="260"/>
  <c r="K13" i="260"/>
  <c r="E2326" i="91"/>
  <c r="J2325" i="91"/>
  <c r="K2325" i="91" s="1"/>
  <c r="E2325" i="91" s="1"/>
  <c r="J2324" i="91"/>
  <c r="K2324" i="91" s="1"/>
  <c r="E2324" i="91" s="1"/>
  <c r="F2324" i="91"/>
  <c r="F2325" i="91" s="1"/>
  <c r="J2323" i="91"/>
  <c r="H2323" i="91"/>
  <c r="E2321" i="91"/>
  <c r="K2320" i="91"/>
  <c r="J2320" i="91"/>
  <c r="E2320" i="91"/>
  <c r="J2319" i="91"/>
  <c r="K2319" i="91" s="1"/>
  <c r="E2319" i="91" s="1"/>
  <c r="F2319" i="91"/>
  <c r="F2320" i="91" s="1"/>
  <c r="J2318" i="91"/>
  <c r="H2318" i="91"/>
  <c r="E2316" i="91"/>
  <c r="J2315" i="91"/>
  <c r="K2315" i="91" s="1"/>
  <c r="E2315" i="91" s="1"/>
  <c r="J2314" i="91"/>
  <c r="K2314" i="91" s="1"/>
  <c r="E2314" i="91" s="1"/>
  <c r="F2314" i="91"/>
  <c r="H2314" i="91" s="1"/>
  <c r="J2313" i="91"/>
  <c r="H2313" i="91"/>
  <c r="B19" i="259"/>
  <c r="C23" i="259"/>
  <c r="C22" i="259"/>
  <c r="C21" i="259"/>
  <c r="C20" i="259"/>
  <c r="C19" i="259"/>
  <c r="C18" i="259"/>
  <c r="A17" i="259"/>
  <c r="I14" i="259"/>
  <c r="H14" i="259"/>
  <c r="G14" i="259"/>
  <c r="F14" i="259"/>
  <c r="E14" i="259"/>
  <c r="G8" i="259"/>
  <c r="F8" i="259"/>
  <c r="K12" i="259" s="1"/>
  <c r="E8" i="259"/>
  <c r="K11" i="259" s="1"/>
  <c r="M3" i="259"/>
  <c r="M4" i="259" s="1"/>
  <c r="A3" i="259"/>
  <c r="M6" i="260" l="1"/>
  <c r="B20" i="260"/>
  <c r="F2326" i="91"/>
  <c r="H2326" i="91" s="1"/>
  <c r="H2325" i="91"/>
  <c r="E2323" i="91"/>
  <c r="H2324" i="91"/>
  <c r="K2323" i="91"/>
  <c r="F2321" i="91"/>
  <c r="H2321" i="91" s="1"/>
  <c r="H2320" i="91"/>
  <c r="H2319" i="91"/>
  <c r="K2318" i="91"/>
  <c r="E2318" i="91" s="1"/>
  <c r="F2315" i="91"/>
  <c r="K2313" i="91"/>
  <c r="E2313" i="91" s="1"/>
  <c r="B18" i="259"/>
  <c r="M5" i="259"/>
  <c r="B20" i="259" s="1"/>
  <c r="K13" i="259"/>
  <c r="M11" i="259"/>
  <c r="B21" i="260" l="1"/>
  <c r="M7" i="260"/>
  <c r="F2316" i="91"/>
  <c r="H2316" i="91" s="1"/>
  <c r="H2315" i="91"/>
  <c r="M6" i="259"/>
  <c r="B21" i="259" s="1"/>
  <c r="M8" i="260" l="1"/>
  <c r="B23" i="260" s="1"/>
  <c r="B22" i="260"/>
  <c r="M7" i="259"/>
  <c r="B22" i="259" s="1"/>
  <c r="M8" i="259" l="1"/>
  <c r="B23" i="259" s="1"/>
  <c r="B20" i="258" l="1"/>
  <c r="B21" i="258"/>
  <c r="B22" i="258"/>
  <c r="B23" i="258"/>
  <c r="B19" i="258"/>
  <c r="C23" i="258"/>
  <c r="C22" i="258"/>
  <c r="C21" i="258"/>
  <c r="C20" i="258"/>
  <c r="C19" i="258"/>
  <c r="C18" i="258"/>
  <c r="I14" i="258"/>
  <c r="H14" i="258"/>
  <c r="G14" i="258"/>
  <c r="F14" i="258"/>
  <c r="E14" i="258"/>
  <c r="G8" i="258"/>
  <c r="F8" i="258"/>
  <c r="K12" i="258" s="1"/>
  <c r="E8" i="258"/>
  <c r="K11" i="258" s="1"/>
  <c r="M3" i="258"/>
  <c r="M4" i="258" s="1"/>
  <c r="M5" i="258" s="1"/>
  <c r="M6" i="258" s="1"/>
  <c r="M7" i="258" s="1"/>
  <c r="M8" i="258" s="1"/>
  <c r="A3" i="258"/>
  <c r="A17" i="258" s="1"/>
  <c r="A23" i="258" l="1"/>
  <c r="K13" i="258"/>
  <c r="M11" i="258"/>
  <c r="C24" i="257" l="1"/>
  <c r="C25" i="257"/>
  <c r="E8" i="256" l="1"/>
  <c r="E2311" i="91" l="1"/>
  <c r="J2310" i="91"/>
  <c r="K2310" i="91" s="1"/>
  <c r="J2309" i="91"/>
  <c r="K2309" i="91" s="1"/>
  <c r="F2309" i="91"/>
  <c r="F2310" i="91" s="1"/>
  <c r="J2308" i="91"/>
  <c r="H2308" i="91"/>
  <c r="E2310" i="91" l="1"/>
  <c r="F2311" i="91"/>
  <c r="H2311" i="91" s="1"/>
  <c r="H2310" i="91"/>
  <c r="H2309" i="91"/>
  <c r="K2308" i="91"/>
  <c r="E2308" i="91" s="1"/>
  <c r="E2309" i="91"/>
  <c r="E2306" i="91" l="1"/>
  <c r="J2305" i="91"/>
  <c r="K2305" i="91" s="1"/>
  <c r="J2304" i="91"/>
  <c r="F2304" i="91"/>
  <c r="F2305" i="91" s="1"/>
  <c r="J2303" i="91"/>
  <c r="K2303" i="91" s="1"/>
  <c r="E2303" i="91" s="1"/>
  <c r="H2303" i="91"/>
  <c r="C23" i="257"/>
  <c r="C22" i="257"/>
  <c r="C21" i="257"/>
  <c r="C20" i="257"/>
  <c r="C19" i="257"/>
  <c r="C18" i="257"/>
  <c r="I14" i="257"/>
  <c r="H14" i="257"/>
  <c r="G14" i="257"/>
  <c r="F14" i="257"/>
  <c r="E14" i="257"/>
  <c r="G8" i="257"/>
  <c r="F8" i="257"/>
  <c r="E8" i="257"/>
  <c r="K11" i="257" s="1"/>
  <c r="M3" i="257"/>
  <c r="A3" i="257"/>
  <c r="A17" i="257" s="1"/>
  <c r="K12" i="257" l="1"/>
  <c r="A23" i="257"/>
  <c r="K2304" i="91"/>
  <c r="E2304" i="91" s="1"/>
  <c r="F2306" i="91"/>
  <c r="H2306" i="91" s="1"/>
  <c r="H2305" i="91"/>
  <c r="E2305" i="91"/>
  <c r="H2304" i="91"/>
  <c r="K13" i="257"/>
  <c r="M11" i="257"/>
  <c r="M4" i="257"/>
  <c r="M5" i="257" l="1"/>
  <c r="M6" i="257" l="1"/>
  <c r="M7" i="257" l="1"/>
  <c r="M8" i="257" l="1"/>
  <c r="C23" i="256" l="1"/>
  <c r="C22" i="256"/>
  <c r="C21" i="256"/>
  <c r="C20" i="256"/>
  <c r="C19" i="256"/>
  <c r="C18" i="256"/>
  <c r="I14" i="256"/>
  <c r="H14" i="256"/>
  <c r="G14" i="256"/>
  <c r="F14" i="256"/>
  <c r="E14" i="256"/>
  <c r="G8" i="256"/>
  <c r="F8" i="256"/>
  <c r="K11" i="256"/>
  <c r="M3" i="256"/>
  <c r="B18" i="256" s="1"/>
  <c r="A3" i="256"/>
  <c r="A17" i="256" s="1"/>
  <c r="C23" i="255"/>
  <c r="C22" i="255"/>
  <c r="C21" i="255"/>
  <c r="C20" i="255"/>
  <c r="C19" i="255"/>
  <c r="C18" i="255"/>
  <c r="I14" i="255"/>
  <c r="H14" i="255"/>
  <c r="G14" i="255"/>
  <c r="F14" i="255"/>
  <c r="E14" i="255"/>
  <c r="G8" i="255"/>
  <c r="F8" i="255"/>
  <c r="E8" i="255"/>
  <c r="K11" i="255" s="1"/>
  <c r="M3" i="255"/>
  <c r="B18" i="255" s="1"/>
  <c r="A3" i="255"/>
  <c r="A17" i="255" s="1"/>
  <c r="K12" i="256" l="1"/>
  <c r="M12" i="256" s="1"/>
  <c r="A23" i="256"/>
  <c r="M11" i="256"/>
  <c r="K13" i="256"/>
  <c r="M13" i="256" s="1"/>
  <c r="M4" i="256"/>
  <c r="K12" i="255"/>
  <c r="A23" i="255"/>
  <c r="M11" i="255"/>
  <c r="K13" i="255"/>
  <c r="M4" i="255"/>
  <c r="M5" i="256" l="1"/>
  <c r="B19" i="256"/>
  <c r="M5" i="255"/>
  <c r="B19" i="255"/>
  <c r="B20" i="256" l="1"/>
  <c r="M6" i="256"/>
  <c r="B20" i="255"/>
  <c r="M6" i="255"/>
  <c r="B21" i="256" l="1"/>
  <c r="M7" i="256"/>
  <c r="B21" i="255"/>
  <c r="M7" i="255"/>
  <c r="B22" i="256" l="1"/>
  <c r="M8" i="256"/>
  <c r="B23" i="256" s="1"/>
  <c r="B22" i="255"/>
  <c r="M8" i="255"/>
  <c r="B23" i="255" s="1"/>
  <c r="E2301" i="91" l="1"/>
  <c r="J2300" i="91"/>
  <c r="K2300" i="91" s="1"/>
  <c r="J2299" i="91"/>
  <c r="K2299" i="91" s="1"/>
  <c r="F2299" i="91"/>
  <c r="F2300" i="91" s="1"/>
  <c r="J2298" i="91"/>
  <c r="K2298" i="91" s="1"/>
  <c r="E2298" i="91" s="1"/>
  <c r="H2298" i="91"/>
  <c r="F2301" i="91" l="1"/>
  <c r="H2301" i="91" s="1"/>
  <c r="H2300" i="91"/>
  <c r="E2299" i="91"/>
  <c r="E2300" i="91"/>
  <c r="H2299" i="91"/>
  <c r="J2295" i="91" l="1"/>
  <c r="K2295" i="91" s="1"/>
  <c r="J2294" i="91"/>
  <c r="F2294" i="91"/>
  <c r="F2295" i="91" s="1"/>
  <c r="J2293" i="91"/>
  <c r="K2293" i="91" s="1"/>
  <c r="E2293" i="91" s="1"/>
  <c r="H2293" i="91"/>
  <c r="K2294" i="91" l="1"/>
  <c r="E2294" i="91" s="1"/>
  <c r="H2295" i="91"/>
  <c r="F2296" i="91"/>
  <c r="H2296" i="91" s="1"/>
  <c r="E2295" i="91"/>
  <c r="H2294" i="91"/>
  <c r="J2290" i="91"/>
  <c r="J2289" i="91"/>
  <c r="F2289" i="91"/>
  <c r="F2290" i="91" s="1"/>
  <c r="J2288" i="91"/>
  <c r="H2288" i="91"/>
  <c r="J2285" i="91"/>
  <c r="K2285" i="91" s="1"/>
  <c r="J2284" i="91"/>
  <c r="F2284" i="91"/>
  <c r="F2285" i="91" s="1"/>
  <c r="J2283" i="91"/>
  <c r="K2283" i="91" s="1"/>
  <c r="E2283" i="91" s="1"/>
  <c r="H2283" i="91"/>
  <c r="K2289" i="91" l="1"/>
  <c r="E2289" i="91" s="1"/>
  <c r="K2288" i="91"/>
  <c r="E2288" i="91" s="1"/>
  <c r="H2290" i="91"/>
  <c r="F2291" i="91"/>
  <c r="H2291" i="91" s="1"/>
  <c r="K2290" i="91"/>
  <c r="E2290" i="91" s="1"/>
  <c r="H2289" i="91"/>
  <c r="K2284" i="91"/>
  <c r="E2284" i="91" s="1"/>
  <c r="H2285" i="91"/>
  <c r="F2286" i="91"/>
  <c r="H2286" i="91" s="1"/>
  <c r="E2285" i="91"/>
  <c r="H2284" i="91"/>
  <c r="C23" i="253" l="1"/>
  <c r="C22" i="253"/>
  <c r="C21" i="253"/>
  <c r="C20" i="253"/>
  <c r="C19" i="253"/>
  <c r="C18" i="253"/>
  <c r="I14" i="253"/>
  <c r="H14" i="253"/>
  <c r="G14" i="253"/>
  <c r="F14" i="253"/>
  <c r="E14" i="253"/>
  <c r="G8" i="253"/>
  <c r="F8" i="253"/>
  <c r="E8" i="253"/>
  <c r="K11" i="253" s="1"/>
  <c r="M3" i="253"/>
  <c r="B18" i="253" s="1"/>
  <c r="A3" i="253"/>
  <c r="A17" i="253" s="1"/>
  <c r="A23" i="253" l="1"/>
  <c r="K12" i="253"/>
  <c r="K13" i="253"/>
  <c r="M11" i="253"/>
  <c r="M4" i="253"/>
  <c r="B19" i="253" l="1"/>
  <c r="M5" i="253"/>
  <c r="B20" i="253" l="1"/>
  <c r="M6" i="253"/>
  <c r="B21" i="253" l="1"/>
  <c r="M7" i="253"/>
  <c r="B22" i="253" l="1"/>
  <c r="M8" i="253"/>
  <c r="B23" i="253" s="1"/>
  <c r="C23" i="252" l="1"/>
  <c r="C22" i="252"/>
  <c r="C21" i="252"/>
  <c r="C20" i="252"/>
  <c r="C19" i="252"/>
  <c r="C18" i="252"/>
  <c r="I14" i="252"/>
  <c r="H14" i="252"/>
  <c r="G14" i="252"/>
  <c r="F14" i="252"/>
  <c r="E14" i="252"/>
  <c r="G8" i="252"/>
  <c r="F8" i="252"/>
  <c r="E8" i="252"/>
  <c r="K11" i="252" s="1"/>
  <c r="M3" i="252"/>
  <c r="M4" i="252" s="1"/>
  <c r="A3" i="252"/>
  <c r="A17" i="252" s="1"/>
  <c r="K12" i="252" l="1"/>
  <c r="B18" i="252"/>
  <c r="A23" i="252"/>
  <c r="K13" i="252"/>
  <c r="M11" i="252"/>
  <c r="B19" i="252"/>
  <c r="M5" i="252"/>
  <c r="B20" i="252" l="1"/>
  <c r="M6" i="252"/>
  <c r="B21" i="252" l="1"/>
  <c r="M7" i="252"/>
  <c r="M8" i="252" l="1"/>
  <c r="B23" i="252" s="1"/>
  <c r="B22" i="252"/>
  <c r="C23" i="251" l="1"/>
  <c r="C22" i="251"/>
  <c r="C21" i="251"/>
  <c r="C20" i="251"/>
  <c r="C19" i="251"/>
  <c r="C18" i="251"/>
  <c r="I14" i="251"/>
  <c r="H14" i="251"/>
  <c r="G14" i="251"/>
  <c r="F14" i="251"/>
  <c r="E14" i="251"/>
  <c r="G8" i="251"/>
  <c r="F8" i="251"/>
  <c r="E8" i="251"/>
  <c r="K11" i="251" s="1"/>
  <c r="M3" i="251"/>
  <c r="M4" i="251" s="1"/>
  <c r="A3" i="251"/>
  <c r="A17" i="251" s="1"/>
  <c r="B18" i="251" l="1"/>
  <c r="K12" i="251"/>
  <c r="A23" i="251"/>
  <c r="B19" i="251"/>
  <c r="M5" i="251"/>
  <c r="B20" i="251" s="1"/>
  <c r="M11" i="251"/>
  <c r="K13" i="251"/>
  <c r="M6" i="251" l="1"/>
  <c r="B21" i="251" s="1"/>
  <c r="M7" i="251" l="1"/>
  <c r="B22" i="251" s="1"/>
  <c r="M8" i="251"/>
  <c r="B23" i="251" s="1"/>
  <c r="J2280" i="91" l="1"/>
  <c r="K2280" i="91" s="1"/>
  <c r="J2279" i="91"/>
  <c r="F2279" i="91"/>
  <c r="H2279" i="91" s="1"/>
  <c r="J2278" i="91"/>
  <c r="K2278" i="91" s="1"/>
  <c r="E2278" i="91" s="1"/>
  <c r="H2278" i="91"/>
  <c r="K2279" i="91" l="1"/>
  <c r="E2279" i="91" s="1"/>
  <c r="F2280" i="91"/>
  <c r="H2280" i="91" s="1"/>
  <c r="E2280" i="91"/>
  <c r="J2275" i="91"/>
  <c r="K2275" i="91" s="1"/>
  <c r="E2275" i="91" s="1"/>
  <c r="J2274" i="91"/>
  <c r="K2274" i="91" s="1"/>
  <c r="F2274" i="91"/>
  <c r="F2275" i="91" s="1"/>
  <c r="J2273" i="91"/>
  <c r="H2273" i="91"/>
  <c r="C23" i="250"/>
  <c r="C22" i="250"/>
  <c r="C21" i="250"/>
  <c r="C20" i="250"/>
  <c r="C19" i="250"/>
  <c r="C18" i="250"/>
  <c r="I14" i="250"/>
  <c r="H14" i="250"/>
  <c r="G14" i="250"/>
  <c r="F14" i="250"/>
  <c r="E14" i="250"/>
  <c r="G8" i="250"/>
  <c r="F8" i="250"/>
  <c r="E8" i="250"/>
  <c r="K11" i="250" s="1"/>
  <c r="M3" i="250"/>
  <c r="M4" i="250" s="1"/>
  <c r="M5" i="250" s="1"/>
  <c r="A3" i="250"/>
  <c r="A17" i="250" s="1"/>
  <c r="B18" i="250" l="1"/>
  <c r="F2281" i="91"/>
  <c r="H2281" i="91" s="1"/>
  <c r="F2276" i="91"/>
  <c r="H2276" i="91" s="1"/>
  <c r="H2275" i="91"/>
  <c r="H2274" i="91"/>
  <c r="K2273" i="91"/>
  <c r="E2273" i="91" s="1"/>
  <c r="E2274" i="91"/>
  <c r="A23" i="250"/>
  <c r="K12" i="250"/>
  <c r="B20" i="250"/>
  <c r="M6" i="250"/>
  <c r="K13" i="250"/>
  <c r="M11" i="250"/>
  <c r="B19" i="250"/>
  <c r="M7" i="250" l="1"/>
  <c r="B21" i="250"/>
  <c r="B22" i="250" l="1"/>
  <c r="M8" i="250"/>
  <c r="B23" i="250" s="1"/>
  <c r="J2270" i="91" l="1"/>
  <c r="J2269" i="91"/>
  <c r="F2269" i="91"/>
  <c r="F2270" i="91" s="1"/>
  <c r="K2268" i="91"/>
  <c r="E2268" i="91" s="1"/>
  <c r="J2268" i="91"/>
  <c r="H2268" i="91"/>
  <c r="K2269" i="91" l="1"/>
  <c r="E2269" i="91" s="1"/>
  <c r="H2270" i="91"/>
  <c r="F2271" i="91"/>
  <c r="H2271" i="91" s="1"/>
  <c r="K2270" i="91"/>
  <c r="E2270" i="91" s="1"/>
  <c r="H2269" i="91"/>
  <c r="C23" i="249" l="1"/>
  <c r="C22" i="249"/>
  <c r="C21" i="249"/>
  <c r="C20" i="249"/>
  <c r="C19" i="249"/>
  <c r="C18" i="249"/>
  <c r="I14" i="249"/>
  <c r="H14" i="249"/>
  <c r="G14" i="249"/>
  <c r="F14" i="249"/>
  <c r="E14" i="249"/>
  <c r="G8" i="249"/>
  <c r="F8" i="249"/>
  <c r="E8" i="249"/>
  <c r="K11" i="249" s="1"/>
  <c r="M3" i="249"/>
  <c r="B18" i="249" s="1"/>
  <c r="A3" i="249"/>
  <c r="A17" i="249" s="1"/>
  <c r="M4" i="249" l="1"/>
  <c r="M5" i="249" s="1"/>
  <c r="A23" i="249"/>
  <c r="K12" i="249"/>
  <c r="B20" i="249"/>
  <c r="M6" i="249"/>
  <c r="K13" i="249"/>
  <c r="M11" i="249"/>
  <c r="B19" i="249"/>
  <c r="M7" i="249" l="1"/>
  <c r="B21" i="249"/>
  <c r="B22" i="249" l="1"/>
  <c r="M8" i="249"/>
  <c r="B23" i="249" s="1"/>
  <c r="C23" i="247" l="1"/>
  <c r="C22" i="247"/>
  <c r="C21" i="247"/>
  <c r="C20" i="247"/>
  <c r="C19" i="247"/>
  <c r="C18" i="247"/>
  <c r="I14" i="247"/>
  <c r="H14" i="247"/>
  <c r="G14" i="247"/>
  <c r="F14" i="247"/>
  <c r="E14" i="247"/>
  <c r="G8" i="247"/>
  <c r="F8" i="247"/>
  <c r="E8" i="247"/>
  <c r="K11" i="247" s="1"/>
  <c r="M3" i="247"/>
  <c r="B18" i="247" s="1"/>
  <c r="A3" i="247"/>
  <c r="A17" i="247" s="1"/>
  <c r="K12" i="247" l="1"/>
  <c r="A23" i="247"/>
  <c r="M11" i="247"/>
  <c r="K13" i="247"/>
  <c r="M4" i="247"/>
  <c r="M5" i="247" l="1"/>
  <c r="B19" i="247"/>
  <c r="B20" i="247" l="1"/>
  <c r="M6" i="247"/>
  <c r="B21" i="247" l="1"/>
  <c r="M7" i="247"/>
  <c r="B22" i="247" l="1"/>
  <c r="M8" i="247"/>
  <c r="B23" i="247" s="1"/>
  <c r="J2265" i="91" l="1"/>
  <c r="K2265" i="91" s="1"/>
  <c r="J2264" i="91"/>
  <c r="F2264" i="91"/>
  <c r="F2265" i="91" s="1"/>
  <c r="J2263" i="91"/>
  <c r="K2263" i="91" s="1"/>
  <c r="E2263" i="91" s="1"/>
  <c r="H2263" i="91"/>
  <c r="K2264" i="91" l="1"/>
  <c r="E2264" i="91" s="1"/>
  <c r="H2265" i="91"/>
  <c r="F2266" i="91"/>
  <c r="H2266" i="91" s="1"/>
  <c r="E2265" i="91"/>
  <c r="H2264" i="91"/>
  <c r="C23" i="246" l="1"/>
  <c r="C22" i="246"/>
  <c r="C21" i="246"/>
  <c r="C20" i="246"/>
  <c r="C19" i="246"/>
  <c r="C18" i="246"/>
  <c r="I14" i="246"/>
  <c r="H14" i="246"/>
  <c r="G14" i="246"/>
  <c r="F14" i="246"/>
  <c r="E14" i="246"/>
  <c r="G8" i="246"/>
  <c r="F8" i="246"/>
  <c r="E8" i="246"/>
  <c r="K11" i="246" s="1"/>
  <c r="M3" i="246"/>
  <c r="B18" i="246" s="1"/>
  <c r="A3" i="246"/>
  <c r="A17" i="246" s="1"/>
  <c r="J2260" i="91"/>
  <c r="K2260" i="91" s="1"/>
  <c r="J2259" i="91"/>
  <c r="K2259" i="91" s="1"/>
  <c r="F2259" i="91"/>
  <c r="F2260" i="91" s="1"/>
  <c r="J2258" i="91"/>
  <c r="K2258" i="91" s="1"/>
  <c r="E2258" i="91" s="1"/>
  <c r="H2258" i="91"/>
  <c r="A23" i="246" l="1"/>
  <c r="K12" i="246"/>
  <c r="M11" i="246"/>
  <c r="K13" i="246"/>
  <c r="M4" i="246"/>
  <c r="F2261" i="91"/>
  <c r="H2261" i="91" s="1"/>
  <c r="H2260" i="91"/>
  <c r="E2259" i="91"/>
  <c r="E2260" i="91"/>
  <c r="H2259" i="91"/>
  <c r="J2255" i="91"/>
  <c r="K2255" i="91" s="1"/>
  <c r="J2254" i="91"/>
  <c r="F2254" i="91"/>
  <c r="F2255" i="91" s="1"/>
  <c r="J2253" i="91"/>
  <c r="K2253" i="91" s="1"/>
  <c r="E2253" i="91" s="1"/>
  <c r="H2253" i="91"/>
  <c r="C23" i="245"/>
  <c r="K2254" i="91" l="1"/>
  <c r="E2254" i="91" s="1"/>
  <c r="M5" i="246"/>
  <c r="B19" i="246"/>
  <c r="H2255" i="91"/>
  <c r="F2256" i="91"/>
  <c r="H2256" i="91" s="1"/>
  <c r="E2255" i="91"/>
  <c r="H2254" i="91"/>
  <c r="B20" i="246" l="1"/>
  <c r="M6" i="246"/>
  <c r="B21" i="246" l="1"/>
  <c r="M7" i="246"/>
  <c r="B22" i="246" l="1"/>
  <c r="M8" i="246"/>
  <c r="B23" i="246" s="1"/>
  <c r="C22" i="245" l="1"/>
  <c r="C21" i="245"/>
  <c r="C20" i="245"/>
  <c r="C19" i="245"/>
  <c r="C18" i="245"/>
  <c r="I14" i="245"/>
  <c r="H14" i="245"/>
  <c r="G14" i="245"/>
  <c r="F14" i="245"/>
  <c r="E14" i="245"/>
  <c r="G8" i="245"/>
  <c r="F8" i="245"/>
  <c r="E8" i="245"/>
  <c r="K11" i="245" s="1"/>
  <c r="M3" i="245"/>
  <c r="M4" i="245" s="1"/>
  <c r="A3" i="245"/>
  <c r="A17" i="245" s="1"/>
  <c r="K12" i="245" l="1"/>
  <c r="A23" i="245"/>
  <c r="K13" i="245"/>
  <c r="M11" i="245"/>
  <c r="B19" i="245"/>
  <c r="M5" i="245"/>
  <c r="B18" i="245"/>
  <c r="B20" i="245" l="1"/>
  <c r="M6" i="245"/>
  <c r="B21" i="245" l="1"/>
  <c r="M7" i="245"/>
  <c r="M8" i="245" l="1"/>
  <c r="B23" i="245" s="1"/>
  <c r="B22" i="245"/>
  <c r="C22" i="244" l="1"/>
  <c r="C21" i="244"/>
  <c r="C20" i="244"/>
  <c r="C19" i="244"/>
  <c r="C18" i="244"/>
  <c r="I14" i="244"/>
  <c r="H14" i="244"/>
  <c r="G14" i="244"/>
  <c r="F14" i="244"/>
  <c r="E14" i="244"/>
  <c r="G8" i="244"/>
  <c r="F8" i="244"/>
  <c r="K12" i="244" s="1"/>
  <c r="E8" i="244"/>
  <c r="K11" i="244" s="1"/>
  <c r="M3" i="244"/>
  <c r="M4" i="244" s="1"/>
  <c r="A3" i="244"/>
  <c r="A17" i="244" s="1"/>
  <c r="A23" i="244" l="1"/>
  <c r="B19" i="244"/>
  <c r="M5" i="244"/>
  <c r="K13" i="244"/>
  <c r="M11" i="244"/>
  <c r="B18" i="244"/>
  <c r="B20" i="244" l="1"/>
  <c r="M6" i="244"/>
  <c r="B21" i="244" l="1"/>
  <c r="M7" i="244"/>
  <c r="M8" i="244" l="1"/>
  <c r="B22" i="244"/>
  <c r="J2250" i="91" l="1"/>
  <c r="K2250" i="91" s="1"/>
  <c r="J2249" i="91"/>
  <c r="K2249" i="91" s="1"/>
  <c r="E2249" i="91" s="1"/>
  <c r="F2249" i="91"/>
  <c r="F2250" i="91" s="1"/>
  <c r="J2248" i="91"/>
  <c r="K2248" i="91" s="1"/>
  <c r="E2248" i="91" s="1"/>
  <c r="H2248" i="91"/>
  <c r="H2250" i="91" l="1"/>
  <c r="F2251" i="91"/>
  <c r="H2251" i="91" s="1"/>
  <c r="E2250" i="91"/>
  <c r="H2249" i="91"/>
  <c r="J2245" i="91"/>
  <c r="K2245" i="91" s="1"/>
  <c r="J2244" i="91"/>
  <c r="K2244" i="91" s="1"/>
  <c r="F2244" i="91"/>
  <c r="F2245" i="91" s="1"/>
  <c r="J2243" i="91"/>
  <c r="K2243" i="91" s="1"/>
  <c r="E2243" i="91" s="1"/>
  <c r="H2243" i="91"/>
  <c r="E2244" i="91" l="1"/>
  <c r="H2245" i="91"/>
  <c r="F2246" i="91"/>
  <c r="H2246" i="91" s="1"/>
  <c r="E2245" i="91"/>
  <c r="H2244" i="91"/>
  <c r="C22" i="243" l="1"/>
  <c r="C21" i="243"/>
  <c r="C20" i="243"/>
  <c r="C19" i="243"/>
  <c r="C18" i="243"/>
  <c r="I14" i="243"/>
  <c r="H14" i="243"/>
  <c r="G14" i="243"/>
  <c r="F14" i="243"/>
  <c r="E14" i="243"/>
  <c r="G8" i="243"/>
  <c r="F8" i="243"/>
  <c r="E8" i="243"/>
  <c r="K11" i="243" s="1"/>
  <c r="M3" i="243"/>
  <c r="B18" i="243" s="1"/>
  <c r="A3" i="243"/>
  <c r="A17" i="243" s="1"/>
  <c r="A23" i="243" l="1"/>
  <c r="K12" i="243"/>
  <c r="M11" i="243"/>
  <c r="K13" i="243"/>
  <c r="M4" i="243"/>
  <c r="M5" i="243" l="1"/>
  <c r="B19" i="243"/>
  <c r="B20" i="243" l="1"/>
  <c r="M6" i="243"/>
  <c r="B21" i="243" l="1"/>
  <c r="M7" i="243"/>
  <c r="B22" i="243" l="1"/>
  <c r="M8" i="243"/>
  <c r="J2240" i="91" l="1"/>
  <c r="K2240" i="91" s="1"/>
  <c r="J2239" i="91"/>
  <c r="F2239" i="91"/>
  <c r="F2240" i="91" s="1"/>
  <c r="J2238" i="91"/>
  <c r="K2238" i="91" s="1"/>
  <c r="E2238" i="91" s="1"/>
  <c r="H2238" i="91"/>
  <c r="C22" i="242"/>
  <c r="C21" i="242"/>
  <c r="C20" i="242"/>
  <c r="C19" i="242"/>
  <c r="C18" i="242"/>
  <c r="I14" i="242"/>
  <c r="H14" i="242"/>
  <c r="G14" i="242"/>
  <c r="F14" i="242"/>
  <c r="E14" i="242"/>
  <c r="G8" i="242"/>
  <c r="F8" i="242"/>
  <c r="E8" i="242"/>
  <c r="K11" i="242" s="1"/>
  <c r="M3" i="242"/>
  <c r="M4" i="242" s="1"/>
  <c r="A3" i="242"/>
  <c r="A17" i="242" s="1"/>
  <c r="K2239" i="91" l="1"/>
  <c r="E2239" i="91" s="1"/>
  <c r="H2240" i="91"/>
  <c r="F2241" i="91"/>
  <c r="H2241" i="91" s="1"/>
  <c r="E2240" i="91"/>
  <c r="H2239" i="91"/>
  <c r="A23" i="242"/>
  <c r="B18" i="242"/>
  <c r="K12" i="242"/>
  <c r="B19" i="242"/>
  <c r="M5" i="242"/>
  <c r="K13" i="242"/>
  <c r="M11" i="242"/>
  <c r="B20" i="242" l="1"/>
  <c r="M6" i="242"/>
  <c r="B21" i="242" l="1"/>
  <c r="M7" i="242"/>
  <c r="M8" i="242" l="1"/>
  <c r="B22" i="242"/>
  <c r="J2235" i="91" l="1"/>
  <c r="K2235" i="91" s="1"/>
  <c r="J2234" i="91"/>
  <c r="K2234" i="91" s="1"/>
  <c r="F2234" i="91"/>
  <c r="F2235" i="91" s="1"/>
  <c r="J2233" i="91"/>
  <c r="K2233" i="91" s="1"/>
  <c r="E2233" i="91" s="1"/>
  <c r="H2233" i="91"/>
  <c r="F2236" i="91" l="1"/>
  <c r="H2236" i="91" s="1"/>
  <c r="H2235" i="91"/>
  <c r="E2234" i="91"/>
  <c r="E2235" i="91"/>
  <c r="H2234" i="91"/>
  <c r="C22" i="241" l="1"/>
  <c r="C21" i="241"/>
  <c r="C20" i="241"/>
  <c r="C19" i="241"/>
  <c r="C18" i="241"/>
  <c r="I14" i="241"/>
  <c r="H14" i="241"/>
  <c r="G14" i="241"/>
  <c r="F14" i="241"/>
  <c r="E14" i="241"/>
  <c r="G8" i="241"/>
  <c r="F8" i="241"/>
  <c r="E8" i="241"/>
  <c r="K11" i="241" s="1"/>
  <c r="M3" i="241"/>
  <c r="M4" i="241" s="1"/>
  <c r="A3" i="241"/>
  <c r="A17" i="241" s="1"/>
  <c r="B18" i="241" l="1"/>
  <c r="K13" i="241"/>
  <c r="M11" i="241"/>
  <c r="A23" i="241"/>
  <c r="K12" i="241"/>
  <c r="B19" i="241"/>
  <c r="M5" i="241"/>
  <c r="B20" i="241" l="1"/>
  <c r="M6" i="241"/>
  <c r="B21" i="241" l="1"/>
  <c r="M7" i="241"/>
  <c r="M8" i="241" l="1"/>
  <c r="B22" i="241"/>
  <c r="J2230" i="91" l="1"/>
  <c r="K2230" i="91" s="1"/>
  <c r="J2229" i="91"/>
  <c r="K2229" i="91" s="1"/>
  <c r="E2229" i="91" s="1"/>
  <c r="F2229" i="91"/>
  <c r="F2230" i="91" s="1"/>
  <c r="J2228" i="91"/>
  <c r="K2228" i="91" s="1"/>
  <c r="E2228" i="91" s="1"/>
  <c r="H2228" i="91"/>
  <c r="H2230" i="91" l="1"/>
  <c r="F2231" i="91"/>
  <c r="H2231" i="91" s="1"/>
  <c r="E2230" i="91"/>
  <c r="H2229" i="91"/>
  <c r="C22" i="240" l="1"/>
  <c r="C21" i="240"/>
  <c r="C20" i="240"/>
  <c r="C19" i="240"/>
  <c r="C18" i="240"/>
  <c r="I14" i="240"/>
  <c r="H14" i="240"/>
  <c r="G14" i="240"/>
  <c r="F14" i="240"/>
  <c r="E14" i="240"/>
  <c r="L13" i="240"/>
  <c r="G8" i="240"/>
  <c r="F8" i="240"/>
  <c r="E8" i="240"/>
  <c r="K11" i="240" s="1"/>
  <c r="K13" i="240" s="1"/>
  <c r="M3" i="240"/>
  <c r="M4" i="240" s="1"/>
  <c r="A3" i="240"/>
  <c r="A17" i="240" s="1"/>
  <c r="A23" i="240" l="1"/>
  <c r="K12" i="240"/>
  <c r="B18" i="240"/>
  <c r="B19" i="240"/>
  <c r="M5" i="240"/>
  <c r="B20" i="240" l="1"/>
  <c r="M6" i="240"/>
  <c r="B21" i="240" l="1"/>
  <c r="M7" i="240"/>
  <c r="M8" i="240" l="1"/>
  <c r="B22" i="240"/>
  <c r="J2225" i="91" l="1"/>
  <c r="K2225" i="91" s="1"/>
  <c r="J2224" i="91"/>
  <c r="K2224" i="91" s="1"/>
  <c r="F2224" i="91"/>
  <c r="F2225" i="91" s="1"/>
  <c r="J2223" i="91"/>
  <c r="K2223" i="91" s="1"/>
  <c r="E2223" i="91" s="1"/>
  <c r="H2223" i="91"/>
  <c r="J2220" i="91"/>
  <c r="K2220" i="91" s="1"/>
  <c r="J2219" i="91"/>
  <c r="F2219" i="91"/>
  <c r="F2220" i="91" s="1"/>
  <c r="J2218" i="91"/>
  <c r="K2218" i="91" s="1"/>
  <c r="E2218" i="91" s="1"/>
  <c r="H2218" i="91"/>
  <c r="K2219" i="91" l="1"/>
  <c r="E2219" i="91" s="1"/>
  <c r="F2226" i="91"/>
  <c r="H2226" i="91" s="1"/>
  <c r="H2225" i="91"/>
  <c r="E2224" i="91"/>
  <c r="E2225" i="91"/>
  <c r="H2224" i="91"/>
  <c r="H2220" i="91"/>
  <c r="F2221" i="91"/>
  <c r="H2221" i="91" s="1"/>
  <c r="E2220" i="91"/>
  <c r="H2219" i="91"/>
  <c r="C22" i="239" l="1"/>
  <c r="C21" i="239"/>
  <c r="C20" i="239"/>
  <c r="C19" i="239"/>
  <c r="C18" i="239"/>
  <c r="I14" i="239"/>
  <c r="H14" i="239"/>
  <c r="G14" i="239"/>
  <c r="F14" i="239"/>
  <c r="E14" i="239"/>
  <c r="L13" i="239"/>
  <c r="G8" i="239"/>
  <c r="F8" i="239"/>
  <c r="E8" i="239"/>
  <c r="K11" i="239" s="1"/>
  <c r="K13" i="239" s="1"/>
  <c r="M3" i="239"/>
  <c r="M4" i="239" s="1"/>
  <c r="A3" i="239"/>
  <c r="A17" i="239" s="1"/>
  <c r="B18" i="239" l="1"/>
  <c r="A23" i="239"/>
  <c r="K12" i="239"/>
  <c r="B19" i="239"/>
  <c r="M5" i="239"/>
  <c r="B20" i="239" l="1"/>
  <c r="M6" i="239"/>
  <c r="B21" i="239" l="1"/>
  <c r="M7" i="239"/>
  <c r="M8" i="239" l="1"/>
  <c r="B22" i="239"/>
  <c r="C22" i="238" l="1"/>
  <c r="C21" i="238"/>
  <c r="C20" i="238"/>
  <c r="C19" i="238"/>
  <c r="C18" i="238"/>
  <c r="I14" i="238"/>
  <c r="H14" i="238"/>
  <c r="G14" i="238"/>
  <c r="F14" i="238"/>
  <c r="E14" i="238"/>
  <c r="L13" i="238"/>
  <c r="G8" i="238"/>
  <c r="F8" i="238"/>
  <c r="E8" i="238"/>
  <c r="K11" i="238" s="1"/>
  <c r="K13" i="238" s="1"/>
  <c r="M3" i="238"/>
  <c r="M4" i="238" s="1"/>
  <c r="A3" i="238"/>
  <c r="A17" i="238" s="1"/>
  <c r="A23" i="238" l="1"/>
  <c r="K12" i="238"/>
  <c r="B18" i="238"/>
  <c r="B19" i="238"/>
  <c r="M5" i="238"/>
  <c r="E5" i="236"/>
  <c r="B20" i="238" l="1"/>
  <c r="M6" i="238"/>
  <c r="B21" i="238" l="1"/>
  <c r="M7" i="238"/>
  <c r="M8" i="238" l="1"/>
  <c r="B22" i="238"/>
  <c r="J2215" i="91" l="1"/>
  <c r="K2215" i="91" s="1"/>
  <c r="J2214" i="91"/>
  <c r="F2214" i="91"/>
  <c r="F2215" i="91" s="1"/>
  <c r="J2213" i="91"/>
  <c r="K2213" i="91" s="1"/>
  <c r="E2213" i="91" s="1"/>
  <c r="H2213" i="91"/>
  <c r="K2214" i="91" l="1"/>
  <c r="E2214" i="91" s="1"/>
  <c r="H2215" i="91"/>
  <c r="F2216" i="91"/>
  <c r="H2216" i="91" s="1"/>
  <c r="E2215" i="91"/>
  <c r="H2214" i="91"/>
  <c r="C22" i="237"/>
  <c r="C21" i="237"/>
  <c r="C20" i="237"/>
  <c r="C19" i="237"/>
  <c r="C18" i="237"/>
  <c r="I14" i="237"/>
  <c r="H14" i="237"/>
  <c r="G14" i="237"/>
  <c r="F14" i="237"/>
  <c r="E14" i="237"/>
  <c r="L13" i="237"/>
  <c r="G8" i="237"/>
  <c r="F8" i="237"/>
  <c r="E8" i="237"/>
  <c r="K11" i="237" s="1"/>
  <c r="K13" i="237" s="1"/>
  <c r="M3" i="237"/>
  <c r="M4" i="237" s="1"/>
  <c r="A3" i="237"/>
  <c r="A17" i="237" s="1"/>
  <c r="A23" i="237" l="1"/>
  <c r="B18" i="237"/>
  <c r="K12" i="237"/>
  <c r="B19" i="237"/>
  <c r="M5" i="237"/>
  <c r="B20" i="237" l="1"/>
  <c r="M6" i="237"/>
  <c r="B21" i="237" l="1"/>
  <c r="M7" i="237"/>
  <c r="M8" i="237" l="1"/>
  <c r="B22" i="237"/>
  <c r="C22" i="236" l="1"/>
  <c r="C21" i="236"/>
  <c r="C20" i="236"/>
  <c r="C19" i="236"/>
  <c r="C18" i="236"/>
  <c r="I14" i="236"/>
  <c r="H14" i="236"/>
  <c r="G14" i="236"/>
  <c r="F14" i="236"/>
  <c r="E14" i="236"/>
  <c r="L13" i="236"/>
  <c r="G8" i="236"/>
  <c r="F8" i="236"/>
  <c r="E8" i="236"/>
  <c r="K11" i="236" s="1"/>
  <c r="M3" i="236"/>
  <c r="M4" i="236" s="1"/>
  <c r="M5" i="236" s="1"/>
  <c r="A3" i="236"/>
  <c r="A17" i="236" s="1"/>
  <c r="J2210" i="91"/>
  <c r="K2210" i="91" s="1"/>
  <c r="J2209" i="91"/>
  <c r="K2209" i="91" s="1"/>
  <c r="F2209" i="91"/>
  <c r="F2210" i="91" s="1"/>
  <c r="J2208" i="91"/>
  <c r="K2208" i="91" s="1"/>
  <c r="E2208" i="91" s="1"/>
  <c r="H2208" i="91"/>
  <c r="K13" i="236" l="1"/>
  <c r="A23" i="236"/>
  <c r="K12" i="236"/>
  <c r="B18" i="236"/>
  <c r="B20" i="236"/>
  <c r="M6" i="236"/>
  <c r="B19" i="236"/>
  <c r="F2211" i="91"/>
  <c r="H2211" i="91" s="1"/>
  <c r="H2210" i="91"/>
  <c r="E2209" i="91"/>
  <c r="E2210" i="91"/>
  <c r="H2209" i="91"/>
  <c r="M7" i="236" l="1"/>
  <c r="B21" i="236"/>
  <c r="M8" i="236" l="1"/>
  <c r="B22" i="236"/>
  <c r="C22" i="235" l="1"/>
  <c r="C21" i="235"/>
  <c r="C20" i="235"/>
  <c r="C19" i="235"/>
  <c r="C18" i="235"/>
  <c r="I14" i="235"/>
  <c r="H14" i="235"/>
  <c r="G14" i="235"/>
  <c r="F14" i="235"/>
  <c r="E14" i="235"/>
  <c r="L13" i="235"/>
  <c r="G8" i="235"/>
  <c r="F8" i="235"/>
  <c r="E8" i="235"/>
  <c r="K11" i="235" s="1"/>
  <c r="K13" i="235" s="1"/>
  <c r="M3" i="235"/>
  <c r="B18" i="235" s="1"/>
  <c r="A3" i="235"/>
  <c r="A17" i="235" s="1"/>
  <c r="K12" i="235" l="1"/>
  <c r="A23" i="235"/>
  <c r="M4" i="235"/>
  <c r="M5" i="235" s="1"/>
  <c r="B20" i="235" s="1"/>
  <c r="B19" i="235" l="1"/>
  <c r="M6" i="235"/>
  <c r="M7" i="235"/>
  <c r="B21" i="235"/>
  <c r="M8" i="235" l="1"/>
  <c r="B22" i="235"/>
  <c r="J2205" i="91" l="1"/>
  <c r="K2205" i="91" s="1"/>
  <c r="J2204" i="91"/>
  <c r="K2204" i="91" s="1"/>
  <c r="E2204" i="91" s="1"/>
  <c r="F2204" i="91"/>
  <c r="F2205" i="91" s="1"/>
  <c r="J2203" i="91"/>
  <c r="K2203" i="91" s="1"/>
  <c r="E2203" i="91" s="1"/>
  <c r="H2203" i="91"/>
  <c r="H2205" i="91" l="1"/>
  <c r="F2206" i="91"/>
  <c r="H2206" i="91" s="1"/>
  <c r="E2205" i="91"/>
  <c r="H2204" i="91"/>
  <c r="J2200" i="91" l="1"/>
  <c r="K2200" i="91" s="1"/>
  <c r="E2200" i="91" s="1"/>
  <c r="J2199" i="91"/>
  <c r="K2199" i="91" s="1"/>
  <c r="E2199" i="91" s="1"/>
  <c r="F2199" i="91"/>
  <c r="H2199" i="91" s="1"/>
  <c r="J2198" i="91"/>
  <c r="K2198" i="91" s="1"/>
  <c r="E2198" i="91" s="1"/>
  <c r="H2198" i="91"/>
  <c r="F2200" i="91" l="1"/>
  <c r="H2200" i="91" s="1"/>
  <c r="F2201" i="91" l="1"/>
  <c r="H2201" i="91" s="1"/>
  <c r="C22" i="233"/>
  <c r="C21" i="233"/>
  <c r="C20" i="233"/>
  <c r="C19" i="233"/>
  <c r="C18" i="233"/>
  <c r="I14" i="233"/>
  <c r="H14" i="233"/>
  <c r="G14" i="233"/>
  <c r="F14" i="233"/>
  <c r="E14" i="233"/>
  <c r="L13" i="233"/>
  <c r="G8" i="233"/>
  <c r="F8" i="233"/>
  <c r="E8" i="233"/>
  <c r="K11" i="233" s="1"/>
  <c r="K13" i="233" s="1"/>
  <c r="M3" i="233"/>
  <c r="M4" i="233" s="1"/>
  <c r="A3" i="233"/>
  <c r="A17" i="233" s="1"/>
  <c r="C22" i="232"/>
  <c r="C21" i="232"/>
  <c r="C20" i="232"/>
  <c r="C19" i="232"/>
  <c r="C18" i="232"/>
  <c r="I14" i="232"/>
  <c r="H14" i="232"/>
  <c r="G14" i="232"/>
  <c r="F14" i="232"/>
  <c r="E14" i="232"/>
  <c r="L13" i="232"/>
  <c r="G8" i="232"/>
  <c r="F8" i="232"/>
  <c r="E8" i="232"/>
  <c r="K11" i="232" s="1"/>
  <c r="K13" i="232" s="1"/>
  <c r="M3" i="232"/>
  <c r="M4" i="232" s="1"/>
  <c r="A3" i="232"/>
  <c r="A17" i="232" s="1"/>
  <c r="B18" i="233" l="1"/>
  <c r="K12" i="233"/>
  <c r="A23" i="233"/>
  <c r="B19" i="233"/>
  <c r="M5" i="233"/>
  <c r="K12" i="232"/>
  <c r="A23" i="232"/>
  <c r="B19" i="232"/>
  <c r="M5" i="232"/>
  <c r="B18" i="232"/>
  <c r="M6" i="233" l="1"/>
  <c r="B20" i="233"/>
  <c r="B20" i="232"/>
  <c r="M6" i="232"/>
  <c r="B21" i="233" l="1"/>
  <c r="M7" i="233"/>
  <c r="B21" i="232"/>
  <c r="M7" i="232"/>
  <c r="B22" i="233" l="1"/>
  <c r="M8" i="233"/>
  <c r="M8" i="232"/>
  <c r="B22" i="232"/>
  <c r="J2195" i="91" l="1"/>
  <c r="K2195" i="91" s="1"/>
  <c r="J2194" i="91"/>
  <c r="F2194" i="91"/>
  <c r="F2195" i="91" s="1"/>
  <c r="J2193" i="91"/>
  <c r="K2193" i="91" s="1"/>
  <c r="E2193" i="91" s="1"/>
  <c r="H2193" i="91"/>
  <c r="K2194" i="91" l="1"/>
  <c r="E2194" i="91" s="1"/>
  <c r="H2195" i="91"/>
  <c r="F2196" i="91"/>
  <c r="H2196" i="91" s="1"/>
  <c r="E2195" i="91"/>
  <c r="H2194" i="91"/>
  <c r="P135" i="231"/>
  <c r="O135" i="231"/>
  <c r="N135" i="231"/>
  <c r="L135" i="231"/>
  <c r="P134" i="231"/>
  <c r="O134" i="231"/>
  <c r="N134" i="231"/>
  <c r="L134" i="231"/>
  <c r="P133" i="231"/>
  <c r="O133" i="231"/>
  <c r="N133" i="231"/>
  <c r="L133" i="231"/>
  <c r="P132" i="231"/>
  <c r="O132" i="231"/>
  <c r="N132" i="231"/>
  <c r="L132" i="231"/>
  <c r="P131" i="231"/>
  <c r="O131" i="231"/>
  <c r="N131" i="231"/>
  <c r="L131" i="231"/>
  <c r="P130" i="231"/>
  <c r="O130" i="231"/>
  <c r="N130" i="231"/>
  <c r="L130" i="231"/>
  <c r="P129" i="231"/>
  <c r="O129" i="231"/>
  <c r="N129" i="231"/>
  <c r="L129" i="231"/>
  <c r="P128" i="231"/>
  <c r="O128" i="231"/>
  <c r="N128" i="231"/>
  <c r="L128" i="231"/>
  <c r="P127" i="231"/>
  <c r="O127" i="231"/>
  <c r="N127" i="231"/>
  <c r="L127" i="231"/>
  <c r="P126" i="231"/>
  <c r="O126" i="231"/>
  <c r="N126" i="231"/>
  <c r="L126" i="231"/>
  <c r="P125" i="231"/>
  <c r="O125" i="231"/>
  <c r="N125" i="231"/>
  <c r="L125" i="231"/>
  <c r="P124" i="231"/>
  <c r="O124" i="231"/>
  <c r="N124" i="231"/>
  <c r="L124" i="231"/>
  <c r="P123" i="231"/>
  <c r="O123" i="231"/>
  <c r="N123" i="231"/>
  <c r="L123" i="231"/>
  <c r="P122" i="231"/>
  <c r="O122" i="231"/>
  <c r="N122" i="231"/>
  <c r="L122" i="231"/>
  <c r="P121" i="231"/>
  <c r="O121" i="231"/>
  <c r="N121" i="231"/>
  <c r="L121" i="231"/>
  <c r="P120" i="231"/>
  <c r="O120" i="231"/>
  <c r="N120" i="231"/>
  <c r="L120" i="231"/>
  <c r="P119" i="231"/>
  <c r="O119" i="231"/>
  <c r="N119" i="231"/>
  <c r="L119" i="231"/>
  <c r="P118" i="231"/>
  <c r="O118" i="231"/>
  <c r="N118" i="231"/>
  <c r="L118" i="231"/>
  <c r="P117" i="231"/>
  <c r="O117" i="231"/>
  <c r="N117" i="231"/>
  <c r="L117" i="231"/>
  <c r="P116" i="231"/>
  <c r="O116" i="231"/>
  <c r="N116" i="231"/>
  <c r="L116" i="231"/>
  <c r="P115" i="231"/>
  <c r="O115" i="231"/>
  <c r="N115" i="231"/>
  <c r="L115" i="231"/>
  <c r="P114" i="231"/>
  <c r="O114" i="231"/>
  <c r="N114" i="231"/>
  <c r="L114" i="231"/>
  <c r="P113" i="231"/>
  <c r="O113" i="231"/>
  <c r="N113" i="231"/>
  <c r="L113" i="231"/>
  <c r="P112" i="231"/>
  <c r="O112" i="231"/>
  <c r="N112" i="231"/>
  <c r="L112" i="231"/>
  <c r="P111" i="231"/>
  <c r="O111" i="231"/>
  <c r="N111" i="231"/>
  <c r="L111" i="231"/>
  <c r="P110" i="231"/>
  <c r="O110" i="231"/>
  <c r="N110" i="231"/>
  <c r="L110" i="231"/>
  <c r="P109" i="231"/>
  <c r="O109" i="231"/>
  <c r="N109" i="231"/>
  <c r="L109" i="231"/>
  <c r="P108" i="231"/>
  <c r="O108" i="231"/>
  <c r="N108" i="231"/>
  <c r="L108" i="231"/>
  <c r="P107" i="231"/>
  <c r="O107" i="231"/>
  <c r="N107" i="231"/>
  <c r="L107" i="231"/>
  <c r="P106" i="231"/>
  <c r="O106" i="231"/>
  <c r="N106" i="231"/>
  <c r="L106" i="231"/>
  <c r="P105" i="231"/>
  <c r="O105" i="231"/>
  <c r="N105" i="231"/>
  <c r="L105" i="231"/>
  <c r="P104" i="231"/>
  <c r="O104" i="231"/>
  <c r="N104" i="231"/>
  <c r="L104" i="231"/>
  <c r="P103" i="231"/>
  <c r="O103" i="231"/>
  <c r="N103" i="231"/>
  <c r="L103" i="231"/>
  <c r="P102" i="231"/>
  <c r="O102" i="231"/>
  <c r="N102" i="231"/>
  <c r="L102" i="231"/>
  <c r="P101" i="231"/>
  <c r="O101" i="231"/>
  <c r="N101" i="231"/>
  <c r="L101" i="231"/>
  <c r="P100" i="231"/>
  <c r="O100" i="231"/>
  <c r="N100" i="231"/>
  <c r="L100" i="231"/>
  <c r="P99" i="231"/>
  <c r="O99" i="231"/>
  <c r="N99" i="231"/>
  <c r="L99" i="231"/>
  <c r="P98" i="231"/>
  <c r="O98" i="231"/>
  <c r="N98" i="231"/>
  <c r="L98" i="231"/>
  <c r="P97" i="231"/>
  <c r="O97" i="231"/>
  <c r="N97" i="231"/>
  <c r="L97" i="231"/>
  <c r="P96" i="231"/>
  <c r="O96" i="231"/>
  <c r="N96" i="231"/>
  <c r="L96" i="231"/>
  <c r="P95" i="231"/>
  <c r="O95" i="231"/>
  <c r="N95" i="231"/>
  <c r="L95" i="231"/>
  <c r="P94" i="231"/>
  <c r="O94" i="231"/>
  <c r="N94" i="231"/>
  <c r="L94" i="231"/>
  <c r="P93" i="231"/>
  <c r="O93" i="231"/>
  <c r="N93" i="231"/>
  <c r="L93" i="231"/>
  <c r="P92" i="231"/>
  <c r="O92" i="231"/>
  <c r="N92" i="231"/>
  <c r="L92" i="231"/>
  <c r="P91" i="231"/>
  <c r="O91" i="231"/>
  <c r="N91" i="231"/>
  <c r="L91" i="231"/>
  <c r="P90" i="231"/>
  <c r="O90" i="231"/>
  <c r="N90" i="231"/>
  <c r="L90" i="231"/>
  <c r="P89" i="231"/>
  <c r="O89" i="231"/>
  <c r="N89" i="231"/>
  <c r="L89" i="231"/>
  <c r="P88" i="231"/>
  <c r="O88" i="231"/>
  <c r="N88" i="231"/>
  <c r="L88" i="231"/>
  <c r="P87" i="231"/>
  <c r="O87" i="231"/>
  <c r="N87" i="231"/>
  <c r="L87" i="231"/>
  <c r="P86" i="231"/>
  <c r="O86" i="231"/>
  <c r="N86" i="231"/>
  <c r="L86" i="231"/>
  <c r="P85" i="231"/>
  <c r="O85" i="231"/>
  <c r="N85" i="231"/>
  <c r="L85" i="231"/>
  <c r="P84" i="231"/>
  <c r="O84" i="231"/>
  <c r="N84" i="231"/>
  <c r="L84" i="231"/>
  <c r="P83" i="231"/>
  <c r="O83" i="231"/>
  <c r="N83" i="231"/>
  <c r="L83" i="231"/>
  <c r="P82" i="231"/>
  <c r="O82" i="231"/>
  <c r="N82" i="231"/>
  <c r="L82" i="231"/>
  <c r="P81" i="231"/>
  <c r="O81" i="231"/>
  <c r="N81" i="231"/>
  <c r="L81" i="231"/>
  <c r="P80" i="231"/>
  <c r="O80" i="231"/>
  <c r="N80" i="231"/>
  <c r="L80" i="231"/>
  <c r="P79" i="231"/>
  <c r="O79" i="231"/>
  <c r="N79" i="231"/>
  <c r="L79" i="231"/>
  <c r="P78" i="231"/>
  <c r="O78" i="231"/>
  <c r="N78" i="231"/>
  <c r="L78" i="231"/>
  <c r="P77" i="231"/>
  <c r="O77" i="231"/>
  <c r="N77" i="231"/>
  <c r="L77" i="231"/>
  <c r="P76" i="231"/>
  <c r="O76" i="231"/>
  <c r="N76" i="231"/>
  <c r="L76" i="231"/>
  <c r="P75" i="231"/>
  <c r="O75" i="231"/>
  <c r="N75" i="231"/>
  <c r="L75" i="231"/>
  <c r="P74" i="231"/>
  <c r="O74" i="231"/>
  <c r="N74" i="231"/>
  <c r="L74" i="231"/>
  <c r="P73" i="231"/>
  <c r="O73" i="231"/>
  <c r="N73" i="231"/>
  <c r="L73" i="231"/>
  <c r="P72" i="231"/>
  <c r="O72" i="231"/>
  <c r="N72" i="231"/>
  <c r="L72" i="231"/>
  <c r="P71" i="231"/>
  <c r="O71" i="231"/>
  <c r="N71" i="231"/>
  <c r="L71" i="231"/>
  <c r="P70" i="231"/>
  <c r="O70" i="231"/>
  <c r="N70" i="231"/>
  <c r="L70" i="231"/>
  <c r="P69" i="231"/>
  <c r="O69" i="231"/>
  <c r="N69" i="231"/>
  <c r="L69" i="231"/>
  <c r="P68" i="231"/>
  <c r="O68" i="231"/>
  <c r="N68" i="231"/>
  <c r="L68" i="231"/>
  <c r="P67" i="231"/>
  <c r="O67" i="231"/>
  <c r="N67" i="231"/>
  <c r="L67" i="231"/>
  <c r="P66" i="231"/>
  <c r="O66" i="231"/>
  <c r="N66" i="231"/>
  <c r="L66" i="231"/>
  <c r="P65" i="231"/>
  <c r="O65" i="231"/>
  <c r="N65" i="231"/>
  <c r="L65" i="231"/>
  <c r="P64" i="231"/>
  <c r="O64" i="231"/>
  <c r="N64" i="231"/>
  <c r="L64" i="231"/>
  <c r="P63" i="231"/>
  <c r="O63" i="231"/>
  <c r="N63" i="231"/>
  <c r="L63" i="231"/>
  <c r="P62" i="231"/>
  <c r="O62" i="231"/>
  <c r="N62" i="231"/>
  <c r="L62" i="231"/>
  <c r="P61" i="231"/>
  <c r="O61" i="231"/>
  <c r="N61" i="231"/>
  <c r="L61" i="231"/>
  <c r="P60" i="231"/>
  <c r="O60" i="231"/>
  <c r="N60" i="231"/>
  <c r="L60" i="231"/>
  <c r="P59" i="231"/>
  <c r="O59" i="231"/>
  <c r="N59" i="231"/>
  <c r="L59" i="231"/>
  <c r="P58" i="231"/>
  <c r="O58" i="231"/>
  <c r="N58" i="231"/>
  <c r="L58" i="231"/>
  <c r="P57" i="231"/>
  <c r="O57" i="231"/>
  <c r="N57" i="231"/>
  <c r="L57" i="231"/>
  <c r="P56" i="231"/>
  <c r="O56" i="231"/>
  <c r="N56" i="231"/>
  <c r="L56" i="231"/>
  <c r="P55" i="231"/>
  <c r="O55" i="231"/>
  <c r="N55" i="231"/>
  <c r="L55" i="231"/>
  <c r="P54" i="231"/>
  <c r="O54" i="231"/>
  <c r="N54" i="231"/>
  <c r="L54" i="231"/>
  <c r="P53" i="231"/>
  <c r="O53" i="231"/>
  <c r="N53" i="231"/>
  <c r="L53" i="231"/>
  <c r="P52" i="231"/>
  <c r="O52" i="231"/>
  <c r="N52" i="231"/>
  <c r="L52" i="231"/>
  <c r="P51" i="231"/>
  <c r="O51" i="231"/>
  <c r="N51" i="231"/>
  <c r="L51" i="231"/>
  <c r="P50" i="231"/>
  <c r="O50" i="231"/>
  <c r="N50" i="231"/>
  <c r="L50" i="231"/>
  <c r="P49" i="231"/>
  <c r="O49" i="231"/>
  <c r="N49" i="231"/>
  <c r="L49" i="231"/>
  <c r="P48" i="231"/>
  <c r="O48" i="231"/>
  <c r="N48" i="231"/>
  <c r="L48" i="231"/>
  <c r="P47" i="231"/>
  <c r="O47" i="231"/>
  <c r="N47" i="231"/>
  <c r="L47" i="231"/>
  <c r="P46" i="231"/>
  <c r="O46" i="231"/>
  <c r="N46" i="231"/>
  <c r="L46" i="231"/>
  <c r="P45" i="231"/>
  <c r="O45" i="231"/>
  <c r="N45" i="231"/>
  <c r="L45" i="231"/>
  <c r="P44" i="231"/>
  <c r="O44" i="231"/>
  <c r="N44" i="231"/>
  <c r="L44" i="231"/>
  <c r="P43" i="231"/>
  <c r="O43" i="231"/>
  <c r="N43" i="231"/>
  <c r="L43" i="231"/>
  <c r="P42" i="231"/>
  <c r="O42" i="231"/>
  <c r="N42" i="231"/>
  <c r="L42" i="231"/>
  <c r="P41" i="231"/>
  <c r="O41" i="231"/>
  <c r="N41" i="231"/>
  <c r="L41" i="231"/>
  <c r="P40" i="231"/>
  <c r="O40" i="231"/>
  <c r="N40" i="231"/>
  <c r="L40" i="231"/>
  <c r="P39" i="231"/>
  <c r="O39" i="231"/>
  <c r="N39" i="231"/>
  <c r="L39" i="231"/>
  <c r="P38" i="231"/>
  <c r="O38" i="231"/>
  <c r="N38" i="231"/>
  <c r="L38" i="231"/>
  <c r="P37" i="231"/>
  <c r="O37" i="231"/>
  <c r="N37" i="231"/>
  <c r="L37" i="231"/>
  <c r="P36" i="231"/>
  <c r="O36" i="231"/>
  <c r="N36" i="231"/>
  <c r="L36" i="231"/>
  <c r="P35" i="231"/>
  <c r="O35" i="231"/>
  <c r="N35" i="231"/>
  <c r="L35" i="231"/>
  <c r="P34" i="231"/>
  <c r="O34" i="231"/>
  <c r="N34" i="231"/>
  <c r="L34" i="231"/>
  <c r="P33" i="231"/>
  <c r="O33" i="231"/>
  <c r="N33" i="231"/>
  <c r="L33" i="231"/>
  <c r="P32" i="231"/>
  <c r="O32" i="231"/>
  <c r="N32" i="231"/>
  <c r="L32" i="231"/>
  <c r="P31" i="231"/>
  <c r="O31" i="231"/>
  <c r="N31" i="231"/>
  <c r="L31" i="231"/>
  <c r="P30" i="231"/>
  <c r="O30" i="231"/>
  <c r="N30" i="231"/>
  <c r="L30" i="231"/>
  <c r="P29" i="231"/>
  <c r="O29" i="231"/>
  <c r="N29" i="231"/>
  <c r="L29" i="231"/>
  <c r="P28" i="231"/>
  <c r="O28" i="231"/>
  <c r="N28" i="231"/>
  <c r="L28" i="231"/>
  <c r="P27" i="231"/>
  <c r="O27" i="231"/>
  <c r="N27" i="231"/>
  <c r="L27" i="231"/>
  <c r="P26" i="231"/>
  <c r="O26" i="231"/>
  <c r="N26" i="231"/>
  <c r="L26" i="231"/>
  <c r="P25" i="231"/>
  <c r="O25" i="231"/>
  <c r="N25" i="231"/>
  <c r="L25" i="231"/>
  <c r="P24" i="231"/>
  <c r="O24" i="231"/>
  <c r="N24" i="231"/>
  <c r="L24" i="231"/>
  <c r="P23" i="231"/>
  <c r="O23" i="231"/>
  <c r="N23" i="231"/>
  <c r="L23" i="231"/>
  <c r="P22" i="231"/>
  <c r="O22" i="231"/>
  <c r="N22" i="231"/>
  <c r="L22" i="231"/>
  <c r="P21" i="231"/>
  <c r="O21" i="231"/>
  <c r="N21" i="231"/>
  <c r="L21" i="231"/>
  <c r="P20" i="231"/>
  <c r="O20" i="231"/>
  <c r="N20" i="231"/>
  <c r="L20" i="231"/>
  <c r="P19" i="231"/>
  <c r="O19" i="231"/>
  <c r="N19" i="231"/>
  <c r="L19" i="231"/>
  <c r="P18" i="231"/>
  <c r="O18" i="231"/>
  <c r="N18" i="231"/>
  <c r="L18" i="231"/>
  <c r="P17" i="231"/>
  <c r="O17" i="231"/>
  <c r="N17" i="231"/>
  <c r="L17" i="231"/>
  <c r="P16" i="231"/>
  <c r="O16" i="231"/>
  <c r="N16" i="231"/>
  <c r="L16" i="231"/>
  <c r="P15" i="231"/>
  <c r="O15" i="231"/>
  <c r="N15" i="231"/>
  <c r="L15" i="231"/>
  <c r="P14" i="231"/>
  <c r="O14" i="231"/>
  <c r="N14" i="231"/>
  <c r="L14" i="231"/>
  <c r="P13" i="231"/>
  <c r="O13" i="231"/>
  <c r="N13" i="231"/>
  <c r="L13" i="231"/>
  <c r="P12" i="231"/>
  <c r="O12" i="231"/>
  <c r="N12" i="231"/>
  <c r="L12" i="231"/>
  <c r="P11" i="231"/>
  <c r="O11" i="231"/>
  <c r="N11" i="231"/>
  <c r="L11" i="231"/>
  <c r="P10" i="231"/>
  <c r="O10" i="231"/>
  <c r="N10" i="231"/>
  <c r="L10" i="231"/>
  <c r="P9" i="231"/>
  <c r="O9" i="231"/>
  <c r="N9" i="231"/>
  <c r="L9" i="231"/>
  <c r="P8" i="231"/>
  <c r="O8" i="231"/>
  <c r="N8" i="231"/>
  <c r="L8" i="231"/>
  <c r="P7" i="231"/>
  <c r="O7" i="231"/>
  <c r="N7" i="231"/>
  <c r="L7" i="231"/>
  <c r="P6" i="231"/>
  <c r="O6" i="231"/>
  <c r="N6" i="231"/>
  <c r="L6" i="231"/>
  <c r="P5" i="231"/>
  <c r="O5" i="231"/>
  <c r="N5" i="231"/>
  <c r="L5" i="231"/>
  <c r="P4" i="231"/>
  <c r="O4" i="231"/>
  <c r="N4" i="231"/>
  <c r="L4" i="231"/>
  <c r="P3" i="231"/>
  <c r="O3" i="231"/>
  <c r="N3" i="231"/>
  <c r="L3" i="231"/>
  <c r="P2" i="231"/>
  <c r="O2" i="231"/>
  <c r="N2" i="231"/>
  <c r="L2" i="231"/>
  <c r="J2190" i="91" l="1"/>
  <c r="K2190" i="91" s="1"/>
  <c r="J2189" i="91"/>
  <c r="F2189" i="91"/>
  <c r="F2190" i="91" s="1"/>
  <c r="J2188" i="91"/>
  <c r="K2188" i="91" s="1"/>
  <c r="E2188" i="91" s="1"/>
  <c r="H2188" i="91"/>
  <c r="K2189" i="91" l="1"/>
  <c r="E2189" i="91" s="1"/>
  <c r="H2190" i="91"/>
  <c r="F2191" i="91"/>
  <c r="H2191" i="91" s="1"/>
  <c r="E2190" i="91"/>
  <c r="H2189" i="91"/>
  <c r="A3" i="230" l="1"/>
  <c r="A17" i="230" s="1"/>
  <c r="C22" i="230"/>
  <c r="C21" i="230"/>
  <c r="C20" i="230"/>
  <c r="C19" i="230"/>
  <c r="C18" i="230"/>
  <c r="I14" i="230"/>
  <c r="H14" i="230"/>
  <c r="G14" i="230"/>
  <c r="F14" i="230"/>
  <c r="E14" i="230"/>
  <c r="L13" i="230"/>
  <c r="G8" i="230"/>
  <c r="F8" i="230"/>
  <c r="E8" i="230"/>
  <c r="K11" i="230" s="1"/>
  <c r="M3" i="230"/>
  <c r="M4" i="230" s="1"/>
  <c r="M5" i="230" s="1"/>
  <c r="K13" i="230" l="1"/>
  <c r="A23" i="230"/>
  <c r="K12" i="230"/>
  <c r="B18" i="230"/>
  <c r="B20" i="230"/>
  <c r="M6" i="230"/>
  <c r="B19" i="230"/>
  <c r="M7" i="230" l="1"/>
  <c r="B21" i="230"/>
  <c r="M8" i="230" l="1"/>
  <c r="B22" i="230"/>
  <c r="J2185" i="91" l="1"/>
  <c r="K2185" i="91" s="1"/>
  <c r="J2184" i="91"/>
  <c r="K2184" i="91" s="1"/>
  <c r="F2184" i="91"/>
  <c r="F2185" i="91" s="1"/>
  <c r="J2183" i="91"/>
  <c r="K2183" i="91" s="1"/>
  <c r="E2183" i="91" s="1"/>
  <c r="H2183" i="91"/>
  <c r="F2186" i="91" l="1"/>
  <c r="H2186" i="91" s="1"/>
  <c r="H2185" i="91"/>
  <c r="E2184" i="91"/>
  <c r="E2185" i="91"/>
  <c r="H2184" i="91"/>
  <c r="C22" i="229" l="1"/>
  <c r="C21" i="229"/>
  <c r="C20" i="229"/>
  <c r="C19" i="229"/>
  <c r="C18" i="229"/>
  <c r="A17" i="229"/>
  <c r="I14" i="229"/>
  <c r="H14" i="229"/>
  <c r="G14" i="229"/>
  <c r="F14" i="229"/>
  <c r="E14" i="229"/>
  <c r="L13" i="229"/>
  <c r="G8" i="229"/>
  <c r="F8" i="229"/>
  <c r="E8" i="229"/>
  <c r="K11" i="229" s="1"/>
  <c r="K13" i="229" s="1"/>
  <c r="M3" i="229"/>
  <c r="M4" i="229" s="1"/>
  <c r="K12" i="229" l="1"/>
  <c r="A23" i="229"/>
  <c r="B18" i="229"/>
  <c r="M5" i="229"/>
  <c r="B19" i="229"/>
  <c r="B20" i="229" l="1"/>
  <c r="M6" i="229"/>
  <c r="B21" i="229" l="1"/>
  <c r="M7" i="229"/>
  <c r="B22" i="229" l="1"/>
  <c r="M8" i="229"/>
  <c r="C22" i="228" l="1"/>
  <c r="C21" i="228"/>
  <c r="C20" i="228"/>
  <c r="C19" i="228"/>
  <c r="C18" i="228"/>
  <c r="A17" i="228"/>
  <c r="I14" i="228"/>
  <c r="H14" i="228"/>
  <c r="G14" i="228"/>
  <c r="F14" i="228"/>
  <c r="E14" i="228"/>
  <c r="L13" i="228"/>
  <c r="G8" i="228"/>
  <c r="F8" i="228"/>
  <c r="E8" i="228"/>
  <c r="K11" i="228" s="1"/>
  <c r="K13" i="228" s="1"/>
  <c r="M3" i="228"/>
  <c r="M4" i="228" s="1"/>
  <c r="K12" i="228" l="1"/>
  <c r="B18" i="228"/>
  <c r="A23" i="228"/>
  <c r="B19" i="228"/>
  <c r="M5" i="228"/>
  <c r="J2180" i="91"/>
  <c r="K2180" i="91" s="1"/>
  <c r="J2179" i="91"/>
  <c r="K2179" i="91" s="1"/>
  <c r="F2179" i="91"/>
  <c r="F2180" i="91" s="1"/>
  <c r="J2178" i="91"/>
  <c r="K2178" i="91" s="1"/>
  <c r="E2178" i="91" s="1"/>
  <c r="H2178" i="91"/>
  <c r="B20" i="228" l="1"/>
  <c r="M6" i="228"/>
  <c r="F2181" i="91"/>
  <c r="H2181" i="91" s="1"/>
  <c r="H2180" i="91"/>
  <c r="E2179" i="91"/>
  <c r="E2180" i="91"/>
  <c r="H2179" i="91"/>
  <c r="B21" i="228" l="1"/>
  <c r="M7" i="228"/>
  <c r="M8" i="228" l="1"/>
  <c r="B22" i="228"/>
  <c r="J2175" i="91" l="1"/>
  <c r="K2175" i="91" s="1"/>
  <c r="J2174" i="91"/>
  <c r="K2174" i="91" s="1"/>
  <c r="F2174" i="91"/>
  <c r="F2175" i="91" s="1"/>
  <c r="J2173" i="91"/>
  <c r="K2173" i="91" s="1"/>
  <c r="E2173" i="91" s="1"/>
  <c r="H2173" i="91"/>
  <c r="F2176" i="91" l="1"/>
  <c r="H2176" i="91" s="1"/>
  <c r="H2175" i="91"/>
  <c r="E2174" i="91"/>
  <c r="E2175" i="91"/>
  <c r="H2174" i="91"/>
  <c r="C22" i="227"/>
  <c r="M3" i="227"/>
  <c r="M4" i="227" s="1"/>
  <c r="C21" i="227"/>
  <c r="C20" i="227"/>
  <c r="C19" i="227"/>
  <c r="C18" i="227"/>
  <c r="A17" i="227"/>
  <c r="I14" i="227"/>
  <c r="H14" i="227"/>
  <c r="G14" i="227"/>
  <c r="F14" i="227"/>
  <c r="E14" i="227"/>
  <c r="L13" i="227"/>
  <c r="G8" i="227"/>
  <c r="F8" i="227"/>
  <c r="E8" i="227"/>
  <c r="K11" i="227" s="1"/>
  <c r="K13" i="227" s="1"/>
  <c r="B18" i="227" l="1"/>
  <c r="B19" i="227"/>
  <c r="M5" i="227"/>
  <c r="A23" i="227"/>
  <c r="K12" i="227"/>
  <c r="B20" i="227" l="1"/>
  <c r="M6" i="227"/>
  <c r="L12" i="148"/>
  <c r="M7" i="227" l="1"/>
  <c r="B21" i="227"/>
  <c r="J2170" i="91"/>
  <c r="K2170" i="91" s="1"/>
  <c r="J2169" i="91"/>
  <c r="F2169" i="91"/>
  <c r="F2170" i="91" s="1"/>
  <c r="J2168" i="91"/>
  <c r="K2168" i="91" s="1"/>
  <c r="E2168" i="91" s="1"/>
  <c r="H2168" i="91"/>
  <c r="B22" i="227" l="1"/>
  <c r="M8" i="227"/>
  <c r="K2169" i="91"/>
  <c r="E2169" i="91" s="1"/>
  <c r="H2170" i="91"/>
  <c r="F2171" i="91"/>
  <c r="H2171" i="91" s="1"/>
  <c r="E2170" i="91"/>
  <c r="H2169" i="91"/>
  <c r="C22" i="226"/>
  <c r="C21" i="226"/>
  <c r="C20" i="226"/>
  <c r="C19" i="226"/>
  <c r="C18" i="226"/>
  <c r="A17" i="226"/>
  <c r="I14" i="226"/>
  <c r="H14" i="226"/>
  <c r="G14" i="226"/>
  <c r="F14" i="226"/>
  <c r="E14" i="226"/>
  <c r="L13" i="226"/>
  <c r="G8" i="226"/>
  <c r="F8" i="226"/>
  <c r="E8" i="226"/>
  <c r="K11" i="226" s="1"/>
  <c r="K13" i="226" s="1"/>
  <c r="A23" i="226" l="1"/>
  <c r="K12" i="226"/>
  <c r="J2165" i="91" l="1"/>
  <c r="K2165" i="91" s="1"/>
  <c r="J2164" i="91"/>
  <c r="K2164" i="91" s="1"/>
  <c r="F2164" i="91"/>
  <c r="F2165" i="91" s="1"/>
  <c r="J2163" i="91"/>
  <c r="K2163" i="91" s="1"/>
  <c r="E2163" i="91" s="1"/>
  <c r="H2163" i="91"/>
  <c r="F2166" i="91" l="1"/>
  <c r="H2166" i="91" s="1"/>
  <c r="H2165" i="91"/>
  <c r="E2164" i="91"/>
  <c r="E2165" i="91"/>
  <c r="H2164" i="91"/>
  <c r="C22" i="225"/>
  <c r="C21" i="225"/>
  <c r="C20" i="225"/>
  <c r="C19" i="225"/>
  <c r="C18" i="225"/>
  <c r="A17" i="225"/>
  <c r="I14" i="225"/>
  <c r="H14" i="225"/>
  <c r="G14" i="225"/>
  <c r="F14" i="225"/>
  <c r="E14" i="225"/>
  <c r="L13" i="225"/>
  <c r="G8" i="225"/>
  <c r="F8" i="225"/>
  <c r="E8" i="225"/>
  <c r="K11" i="225" s="1"/>
  <c r="K13" i="225" s="1"/>
  <c r="K12" i="225" l="1"/>
  <c r="A23" i="225"/>
  <c r="J2160" i="91" l="1"/>
  <c r="K2160" i="91" s="1"/>
  <c r="J2159" i="91"/>
  <c r="K2159" i="91" s="1"/>
  <c r="E2159" i="91" s="1"/>
  <c r="F2159" i="91"/>
  <c r="F2160" i="91" s="1"/>
  <c r="J2158" i="91"/>
  <c r="K2158" i="91" s="1"/>
  <c r="E2158" i="91" s="1"/>
  <c r="H2158" i="91"/>
  <c r="C22" i="224"/>
  <c r="C21" i="224"/>
  <c r="C20" i="224"/>
  <c r="C19" i="224"/>
  <c r="C18" i="224"/>
  <c r="A17" i="224"/>
  <c r="I14" i="224"/>
  <c r="H14" i="224"/>
  <c r="G14" i="224"/>
  <c r="F14" i="224"/>
  <c r="E14" i="224"/>
  <c r="L13" i="224"/>
  <c r="G8" i="224"/>
  <c r="F8" i="224"/>
  <c r="E8" i="224"/>
  <c r="K11" i="224" s="1"/>
  <c r="K13" i="224" s="1"/>
  <c r="H2160" i="91" l="1"/>
  <c r="F2161" i="91"/>
  <c r="H2161" i="91" s="1"/>
  <c r="E2160" i="91"/>
  <c r="H2159" i="91"/>
  <c r="A23" i="224"/>
  <c r="K12" i="224"/>
  <c r="C22" i="223" l="1"/>
  <c r="C21" i="223"/>
  <c r="C20" i="223"/>
  <c r="C19" i="223"/>
  <c r="C18" i="223"/>
  <c r="A17" i="223"/>
  <c r="I14" i="223"/>
  <c r="H14" i="223"/>
  <c r="G14" i="223"/>
  <c r="F14" i="223"/>
  <c r="E14" i="223"/>
  <c r="L13" i="223"/>
  <c r="G8" i="223"/>
  <c r="F8" i="223"/>
  <c r="E8" i="223"/>
  <c r="K11" i="223" s="1"/>
  <c r="K13" i="223" l="1"/>
  <c r="A23" i="223"/>
  <c r="K12" i="223"/>
  <c r="J2155" i="91" l="1"/>
  <c r="J2154" i="91"/>
  <c r="K2154" i="91" s="1"/>
  <c r="E2154" i="91" s="1"/>
  <c r="F2154" i="91"/>
  <c r="F2155" i="91" s="1"/>
  <c r="J2153" i="91"/>
  <c r="K2153" i="91" s="1"/>
  <c r="E2153" i="91" s="1"/>
  <c r="H2153" i="91"/>
  <c r="H2155" i="91" l="1"/>
  <c r="F2156" i="91"/>
  <c r="H2156" i="91" s="1"/>
  <c r="K2155" i="91"/>
  <c r="E2155" i="91" s="1"/>
  <c r="H2154" i="91"/>
  <c r="J2150" i="91" l="1"/>
  <c r="K2150" i="91" s="1"/>
  <c r="J2149" i="91"/>
  <c r="K2149" i="91" s="1"/>
  <c r="F2149" i="91"/>
  <c r="F2150" i="91" s="1"/>
  <c r="J2148" i="91"/>
  <c r="K2148" i="91" s="1"/>
  <c r="E2148" i="91" s="1"/>
  <c r="H2148" i="91"/>
  <c r="F2151" i="91" l="1"/>
  <c r="H2151" i="91" s="1"/>
  <c r="H2150" i="91"/>
  <c r="E2149" i="91"/>
  <c r="E2150" i="91"/>
  <c r="H2149" i="91"/>
  <c r="C22" i="222" l="1"/>
  <c r="C21" i="222"/>
  <c r="C20" i="222"/>
  <c r="C19" i="222"/>
  <c r="C18" i="222"/>
  <c r="A17" i="222"/>
  <c r="I14" i="222"/>
  <c r="H14" i="222"/>
  <c r="G14" i="222"/>
  <c r="F14" i="222"/>
  <c r="E14" i="222"/>
  <c r="L13" i="222"/>
  <c r="G8" i="222"/>
  <c r="F8" i="222"/>
  <c r="K12" i="222" s="1"/>
  <c r="E8" i="222"/>
  <c r="K11" i="222" s="1"/>
  <c r="K13" i="222" s="1"/>
  <c r="A23" i="222" l="1"/>
  <c r="J2145" i="91" l="1"/>
  <c r="J2144" i="91"/>
  <c r="F2144" i="91"/>
  <c r="F2145" i="91" s="1"/>
  <c r="J2143" i="91"/>
  <c r="H2143" i="91"/>
  <c r="C22" i="221"/>
  <c r="C21" i="221"/>
  <c r="C20" i="221"/>
  <c r="C19" i="221"/>
  <c r="C18" i="221"/>
  <c r="A17" i="221"/>
  <c r="I14" i="221"/>
  <c r="H14" i="221"/>
  <c r="G14" i="221"/>
  <c r="F14" i="221"/>
  <c r="E14" i="221"/>
  <c r="L13" i="221"/>
  <c r="G8" i="221"/>
  <c r="F8" i="221"/>
  <c r="E8" i="221"/>
  <c r="K11" i="221" s="1"/>
  <c r="K13" i="221" s="1"/>
  <c r="K2144" i="91" l="1"/>
  <c r="E2144" i="91" s="1"/>
  <c r="K2143" i="91"/>
  <c r="E2143" i="91" s="1"/>
  <c r="H2145" i="91"/>
  <c r="F2146" i="91"/>
  <c r="H2146" i="91" s="1"/>
  <c r="K2145" i="91"/>
  <c r="E2145" i="91" s="1"/>
  <c r="H2144" i="91"/>
  <c r="A23" i="221"/>
  <c r="K12" i="221"/>
  <c r="C22" i="220" l="1"/>
  <c r="C21" i="220"/>
  <c r="C20" i="220"/>
  <c r="C19" i="220"/>
  <c r="C18" i="220"/>
  <c r="A17" i="220"/>
  <c r="I14" i="220"/>
  <c r="H14" i="220"/>
  <c r="G14" i="220"/>
  <c r="F14" i="220"/>
  <c r="E14" i="220"/>
  <c r="L13" i="220"/>
  <c r="G8" i="220"/>
  <c r="F8" i="220"/>
  <c r="E8" i="220"/>
  <c r="K11" i="220" s="1"/>
  <c r="K13" i="220" s="1"/>
  <c r="K12" i="220" l="1"/>
  <c r="A23" i="220"/>
  <c r="J2140" i="91" l="1"/>
  <c r="K2140" i="91" s="1"/>
  <c r="J2139" i="91"/>
  <c r="K2139" i="91" s="1"/>
  <c r="F2139" i="91"/>
  <c r="F2140" i="91" s="1"/>
  <c r="J2138" i="91"/>
  <c r="K2138" i="91" s="1"/>
  <c r="E2138" i="91" s="1"/>
  <c r="H2138" i="91"/>
  <c r="F2141" i="91" l="1"/>
  <c r="H2141" i="91" s="1"/>
  <c r="H2140" i="91"/>
  <c r="E2139" i="91"/>
  <c r="E2140" i="91"/>
  <c r="H2139" i="91"/>
  <c r="J2135" i="91" l="1"/>
  <c r="K2135" i="91" s="1"/>
  <c r="J2134" i="91"/>
  <c r="F2134" i="91"/>
  <c r="F2135" i="91" s="1"/>
  <c r="J2133" i="91"/>
  <c r="K2133" i="91" s="1"/>
  <c r="E2133" i="91" s="1"/>
  <c r="H2133" i="91"/>
  <c r="C22" i="219"/>
  <c r="C21" i="219"/>
  <c r="C20" i="219"/>
  <c r="C19" i="219"/>
  <c r="C18" i="219"/>
  <c r="A17" i="219"/>
  <c r="I14" i="219"/>
  <c r="H14" i="219"/>
  <c r="G14" i="219"/>
  <c r="F14" i="219"/>
  <c r="E14" i="219"/>
  <c r="L13" i="219"/>
  <c r="G8" i="219"/>
  <c r="F8" i="219"/>
  <c r="E8" i="219"/>
  <c r="K11" i="219" s="1"/>
  <c r="K2134" i="91" l="1"/>
  <c r="E2134" i="91" s="1"/>
  <c r="H2134" i="91"/>
  <c r="H2135" i="91"/>
  <c r="F2136" i="91"/>
  <c r="H2136" i="91" s="1"/>
  <c r="E2135" i="91"/>
  <c r="K13" i="219"/>
  <c r="A23" i="219"/>
  <c r="K12" i="219"/>
  <c r="J2130" i="91" l="1"/>
  <c r="K2130" i="91" s="1"/>
  <c r="J2129" i="91"/>
  <c r="F2129" i="91"/>
  <c r="F2130" i="91" s="1"/>
  <c r="J2128" i="91"/>
  <c r="K2128" i="91" s="1"/>
  <c r="E2128" i="91" s="1"/>
  <c r="H2128" i="91"/>
  <c r="K2129" i="91" l="1"/>
  <c r="E2129" i="91" s="1"/>
  <c r="H2130" i="91"/>
  <c r="F2131" i="91"/>
  <c r="H2131" i="91" s="1"/>
  <c r="E2130" i="91"/>
  <c r="H2129" i="91"/>
  <c r="C22" i="218" l="1"/>
  <c r="C21" i="218"/>
  <c r="C20" i="218"/>
  <c r="C19" i="218"/>
  <c r="C18" i="218"/>
  <c r="A17" i="218"/>
  <c r="I14" i="218"/>
  <c r="H14" i="218"/>
  <c r="G14" i="218"/>
  <c r="F14" i="218"/>
  <c r="E14" i="218"/>
  <c r="L13" i="218"/>
  <c r="G8" i="218"/>
  <c r="F8" i="218"/>
  <c r="E8" i="218"/>
  <c r="K11" i="218" s="1"/>
  <c r="K13" i="218" s="1"/>
  <c r="K12" i="218" l="1"/>
  <c r="A23" i="218"/>
  <c r="J2125" i="91" l="1"/>
  <c r="K2125" i="91" s="1"/>
  <c r="J2124" i="91"/>
  <c r="K2124" i="91" s="1"/>
  <c r="E2124" i="91" s="1"/>
  <c r="F2124" i="91"/>
  <c r="F2125" i="91" s="1"/>
  <c r="J2123" i="91"/>
  <c r="K2123" i="91" s="1"/>
  <c r="E2123" i="91" s="1"/>
  <c r="H2123" i="91"/>
  <c r="C23" i="217"/>
  <c r="C22" i="217"/>
  <c r="C21" i="217"/>
  <c r="C20" i="217"/>
  <c r="C19" i="217"/>
  <c r="C18" i="217"/>
  <c r="A17" i="217"/>
  <c r="I14" i="217"/>
  <c r="H14" i="217"/>
  <c r="G14" i="217"/>
  <c r="F14" i="217"/>
  <c r="E14" i="217"/>
  <c r="L13" i="217"/>
  <c r="G8" i="217"/>
  <c r="F8" i="217"/>
  <c r="E8" i="217"/>
  <c r="K11" i="217" s="1"/>
  <c r="K13" i="217" s="1"/>
  <c r="K12" i="217" l="1"/>
  <c r="H2125" i="91"/>
  <c r="F2126" i="91"/>
  <c r="H2126" i="91" s="1"/>
  <c r="E2125" i="91"/>
  <c r="H2124" i="91"/>
  <c r="A23" i="217"/>
  <c r="J2120" i="91" l="1"/>
  <c r="K2120" i="91" s="1"/>
  <c r="J2119" i="91"/>
  <c r="K2119" i="91" s="1"/>
  <c r="F2119" i="91"/>
  <c r="F2120" i="91" s="1"/>
  <c r="J2118" i="91"/>
  <c r="K2118" i="91" s="1"/>
  <c r="E2118" i="91" s="1"/>
  <c r="H2118" i="91"/>
  <c r="F2121" i="91" l="1"/>
  <c r="H2121" i="91" s="1"/>
  <c r="H2120" i="91"/>
  <c r="E2119" i="91"/>
  <c r="E2120" i="91"/>
  <c r="H2119" i="91"/>
  <c r="C23" i="216" l="1"/>
  <c r="C22" i="216"/>
  <c r="C21" i="216"/>
  <c r="C20" i="216"/>
  <c r="C19" i="216"/>
  <c r="C18" i="216"/>
  <c r="A17" i="216"/>
  <c r="I14" i="216"/>
  <c r="H14" i="216"/>
  <c r="G14" i="216"/>
  <c r="F14" i="216"/>
  <c r="E14" i="216"/>
  <c r="L13" i="216"/>
  <c r="G8" i="216"/>
  <c r="F8" i="216"/>
  <c r="E8" i="216"/>
  <c r="K11" i="216" s="1"/>
  <c r="K13" i="216" s="1"/>
  <c r="K12" i="216" l="1"/>
  <c r="A23" i="216"/>
  <c r="J2115" i="91" l="1"/>
  <c r="J2114" i="91"/>
  <c r="K2114" i="91" s="1"/>
  <c r="E2114" i="91" s="1"/>
  <c r="F2114" i="91"/>
  <c r="F2115" i="91" s="1"/>
  <c r="J2113" i="91"/>
  <c r="H2113" i="91"/>
  <c r="K2113" i="91" l="1"/>
  <c r="E2113" i="91" s="1"/>
  <c r="H2115" i="91"/>
  <c r="F2116" i="91"/>
  <c r="H2116" i="91" s="1"/>
  <c r="K2115" i="91"/>
  <c r="E2115" i="91" s="1"/>
  <c r="H2114" i="91"/>
  <c r="C23" i="215"/>
  <c r="C22" i="215"/>
  <c r="C21" i="215"/>
  <c r="C20" i="215"/>
  <c r="C19" i="215"/>
  <c r="C18" i="215"/>
  <c r="A17" i="215"/>
  <c r="I14" i="215"/>
  <c r="H14" i="215"/>
  <c r="G14" i="215"/>
  <c r="F14" i="215"/>
  <c r="E14" i="215"/>
  <c r="L13" i="215"/>
  <c r="G8" i="215"/>
  <c r="F8" i="215"/>
  <c r="E8" i="215"/>
  <c r="K11" i="215" s="1"/>
  <c r="K13" i="215" s="1"/>
  <c r="A23" i="215" l="1"/>
  <c r="K12" i="215"/>
  <c r="C23" i="214" l="1"/>
  <c r="C22" i="214"/>
  <c r="C21" i="214"/>
  <c r="C20" i="214"/>
  <c r="C19" i="214"/>
  <c r="C18" i="214"/>
  <c r="A17" i="214"/>
  <c r="I14" i="214"/>
  <c r="H14" i="214"/>
  <c r="G14" i="214"/>
  <c r="F14" i="214"/>
  <c r="E14" i="214"/>
  <c r="L13" i="214"/>
  <c r="G8" i="214"/>
  <c r="F8" i="214"/>
  <c r="E8" i="214"/>
  <c r="K11" i="214" s="1"/>
  <c r="K13" i="214" s="1"/>
  <c r="J2110" i="91"/>
  <c r="K2110" i="91" s="1"/>
  <c r="J2109" i="91"/>
  <c r="K2109" i="91" s="1"/>
  <c r="F2109" i="91"/>
  <c r="F2110" i="91" s="1"/>
  <c r="J2108" i="91"/>
  <c r="K2108" i="91" s="1"/>
  <c r="E2108" i="91" s="1"/>
  <c r="H2108" i="91"/>
  <c r="A23" i="214" l="1"/>
  <c r="K12" i="214"/>
  <c r="F2111" i="91"/>
  <c r="H2111" i="91" s="1"/>
  <c r="H2110" i="91"/>
  <c r="E2109" i="91"/>
  <c r="E2110" i="91"/>
  <c r="H2109" i="91"/>
  <c r="C23" i="213" l="1"/>
  <c r="C22" i="213"/>
  <c r="C21" i="213"/>
  <c r="C20" i="213"/>
  <c r="C19" i="213"/>
  <c r="C18" i="213"/>
  <c r="A17" i="213"/>
  <c r="I14" i="213"/>
  <c r="H14" i="213"/>
  <c r="G14" i="213"/>
  <c r="F14" i="213"/>
  <c r="E14" i="213"/>
  <c r="L13" i="213"/>
  <c r="G8" i="213"/>
  <c r="F8" i="213"/>
  <c r="E8" i="213"/>
  <c r="K11" i="213" s="1"/>
  <c r="K13" i="213" s="1"/>
  <c r="K12" i="213" l="1"/>
  <c r="A23" i="213"/>
  <c r="J2105" i="91" l="1"/>
  <c r="K2105" i="91" s="1"/>
  <c r="J2104" i="91"/>
  <c r="K2104" i="91" s="1"/>
  <c r="F2104" i="91"/>
  <c r="F2105" i="91" s="1"/>
  <c r="J2103" i="91"/>
  <c r="K2103" i="91" s="1"/>
  <c r="E2103" i="91" s="1"/>
  <c r="H2103" i="91"/>
  <c r="F2106" i="91" l="1"/>
  <c r="H2106" i="91" s="1"/>
  <c r="H2105" i="91"/>
  <c r="E2104" i="91"/>
  <c r="E2105" i="91"/>
  <c r="H2104" i="91"/>
  <c r="C23" i="212" l="1"/>
  <c r="C22" i="212"/>
  <c r="C21" i="212"/>
  <c r="C20" i="212"/>
  <c r="C19" i="212"/>
  <c r="C18" i="212"/>
  <c r="A17" i="212"/>
  <c r="I14" i="212"/>
  <c r="H14" i="212"/>
  <c r="G14" i="212"/>
  <c r="F14" i="212"/>
  <c r="E14" i="212"/>
  <c r="L13" i="212"/>
  <c r="G8" i="212"/>
  <c r="F8" i="212"/>
  <c r="K12" i="212" s="1"/>
  <c r="E8" i="212"/>
  <c r="K11" i="212" s="1"/>
  <c r="K13" i="212" s="1"/>
  <c r="A23" i="212" l="1"/>
  <c r="J2100" i="91" l="1"/>
  <c r="J2099" i="91"/>
  <c r="K2099" i="91" s="1"/>
  <c r="E2099" i="91" s="1"/>
  <c r="F2099" i="91"/>
  <c r="F2100" i="91" s="1"/>
  <c r="J2098" i="91"/>
  <c r="K2098" i="91" s="1"/>
  <c r="E2098" i="91" s="1"/>
  <c r="H2098" i="91"/>
  <c r="H2100" i="91" l="1"/>
  <c r="F2101" i="91"/>
  <c r="H2101" i="91" s="1"/>
  <c r="K2100" i="91"/>
  <c r="E2100" i="91" s="1"/>
  <c r="H2099" i="91"/>
  <c r="J2095" i="91" l="1"/>
  <c r="K2095" i="91" s="1"/>
  <c r="J2094" i="91"/>
  <c r="K2094" i="91" s="1"/>
  <c r="F2094" i="91"/>
  <c r="F2095" i="91" s="1"/>
  <c r="J2093" i="91"/>
  <c r="K2093" i="91" s="1"/>
  <c r="E2093" i="91" s="1"/>
  <c r="H2093" i="91"/>
  <c r="C23" i="211"/>
  <c r="C22" i="211"/>
  <c r="C21" i="211"/>
  <c r="C20" i="211"/>
  <c r="C19" i="211"/>
  <c r="C18" i="211"/>
  <c r="A17" i="211"/>
  <c r="I14" i="211"/>
  <c r="H14" i="211"/>
  <c r="G14" i="211"/>
  <c r="F14" i="211"/>
  <c r="E14" i="211"/>
  <c r="L13" i="211"/>
  <c r="G8" i="211"/>
  <c r="F8" i="211"/>
  <c r="K12" i="211" s="1"/>
  <c r="E8" i="211"/>
  <c r="K11" i="211" s="1"/>
  <c r="K13" i="211" s="1"/>
  <c r="F2096" i="91" l="1"/>
  <c r="H2096" i="91" s="1"/>
  <c r="H2095" i="91"/>
  <c r="E2094" i="91"/>
  <c r="E2095" i="91"/>
  <c r="H2094" i="91"/>
  <c r="A23" i="211"/>
  <c r="C23" i="210" l="1"/>
  <c r="C22" i="210"/>
  <c r="C21" i="210"/>
  <c r="C20" i="210"/>
  <c r="C19" i="210"/>
  <c r="C18" i="210"/>
  <c r="A17" i="210"/>
  <c r="I14" i="210"/>
  <c r="H14" i="210"/>
  <c r="G14" i="210"/>
  <c r="F14" i="210"/>
  <c r="E14" i="210"/>
  <c r="L13" i="210"/>
  <c r="G8" i="210"/>
  <c r="F8" i="210"/>
  <c r="E8" i="210"/>
  <c r="K11" i="210" s="1"/>
  <c r="K12" i="210" l="1"/>
  <c r="K13" i="210"/>
  <c r="A23" i="210"/>
  <c r="J2089" i="91" l="1"/>
  <c r="K2089" i="91" s="1"/>
  <c r="E2089" i="91" s="1"/>
  <c r="J2090" i="91"/>
  <c r="K2090" i="91" s="1"/>
  <c r="H2088" i="91"/>
  <c r="J2088" i="91"/>
  <c r="K2088" i="91" s="1"/>
  <c r="F2089" i="91"/>
  <c r="H2089" i="91" s="1"/>
  <c r="J2082" i="91"/>
  <c r="K2082" i="91" s="1"/>
  <c r="J2077" i="91"/>
  <c r="K2077" i="91" s="1"/>
  <c r="F2090" i="91" l="1"/>
  <c r="H2090" i="91" s="1"/>
  <c r="E2088" i="91"/>
  <c r="E2090" i="91"/>
  <c r="C23" i="209"/>
  <c r="C22" i="209"/>
  <c r="C21" i="209"/>
  <c r="C20" i="209"/>
  <c r="C19" i="209"/>
  <c r="C18" i="209"/>
  <c r="A17" i="209"/>
  <c r="I14" i="209"/>
  <c r="H14" i="209"/>
  <c r="G14" i="209"/>
  <c r="F14" i="209"/>
  <c r="E14" i="209"/>
  <c r="L13" i="209"/>
  <c r="G8" i="209"/>
  <c r="F8" i="209"/>
  <c r="E8" i="209"/>
  <c r="K11" i="209" s="1"/>
  <c r="F2091" i="91" l="1"/>
  <c r="H2091" i="91" s="1"/>
  <c r="K13" i="209"/>
  <c r="A23" i="209"/>
  <c r="K12" i="209"/>
  <c r="J2084" i="91" l="1"/>
  <c r="K2084" i="91" s="1"/>
  <c r="J2083" i="91"/>
  <c r="K2083" i="91" s="1"/>
  <c r="F2083" i="91"/>
  <c r="H2082" i="91" l="1"/>
  <c r="F2086" i="91"/>
  <c r="H2086" i="91" s="1"/>
  <c r="F2084" i="91"/>
  <c r="H2084" i="91" s="1"/>
  <c r="F2085" i="91"/>
  <c r="H2085" i="91" s="1"/>
  <c r="H2083" i="91"/>
  <c r="J2078" i="91" l="1"/>
  <c r="K2078" i="91" s="1"/>
  <c r="H2077" i="91"/>
  <c r="F2078" i="91" l="1"/>
  <c r="E2077" i="91"/>
  <c r="E2078" i="91"/>
  <c r="C23" i="208"/>
  <c r="C22" i="208"/>
  <c r="C21" i="208"/>
  <c r="C20" i="208"/>
  <c r="C19" i="208"/>
  <c r="C18" i="208"/>
  <c r="A17" i="208"/>
  <c r="I14" i="208"/>
  <c r="H14" i="208"/>
  <c r="G14" i="208"/>
  <c r="F14" i="208"/>
  <c r="E14" i="208"/>
  <c r="L13" i="208"/>
  <c r="G8" i="208"/>
  <c r="F8" i="208"/>
  <c r="E8" i="208"/>
  <c r="K11" i="208" s="1"/>
  <c r="K13" i="208" s="1"/>
  <c r="K12" i="208" l="1"/>
  <c r="H2078" i="91"/>
  <c r="F2079" i="91"/>
  <c r="H2079" i="91" s="1"/>
  <c r="F2080" i="91"/>
  <c r="H2080" i="91" s="1"/>
  <c r="A23" i="208"/>
  <c r="J2074" i="91"/>
  <c r="K2074" i="91" s="1"/>
  <c r="J2073" i="91"/>
  <c r="K2073" i="91" s="1"/>
  <c r="E2072" i="91" s="1"/>
  <c r="F2073" i="91"/>
  <c r="F2074" i="91" s="1"/>
  <c r="H2074" i="91" s="1"/>
  <c r="J2072" i="91"/>
  <c r="K2072" i="91" s="1"/>
  <c r="H2072" i="91"/>
  <c r="J2069" i="91"/>
  <c r="K2069" i="91" s="1"/>
  <c r="J2068" i="91"/>
  <c r="K2068" i="91" s="1"/>
  <c r="F2068" i="91"/>
  <c r="F2069" i="91" s="1"/>
  <c r="J2067" i="91"/>
  <c r="K2067" i="91" s="1"/>
  <c r="E2068" i="91" s="1"/>
  <c r="H2067" i="91"/>
  <c r="H2073" i="91" l="1"/>
  <c r="E2073" i="91"/>
  <c r="E2074" i="91"/>
  <c r="F2075" i="91"/>
  <c r="H2075" i="91" s="1"/>
  <c r="F2070" i="91"/>
  <c r="H2070" i="91" s="1"/>
  <c r="H2069" i="91"/>
  <c r="E2067" i="91"/>
  <c r="E2069" i="91"/>
  <c r="H2068" i="91"/>
  <c r="C23" i="207" l="1"/>
  <c r="C22" i="207"/>
  <c r="C21" i="207"/>
  <c r="C20" i="207"/>
  <c r="C19" i="207"/>
  <c r="C18" i="207"/>
  <c r="A17" i="207"/>
  <c r="I14" i="207"/>
  <c r="H14" i="207"/>
  <c r="G14" i="207"/>
  <c r="F14" i="207"/>
  <c r="E14" i="207"/>
  <c r="L13" i="207"/>
  <c r="G8" i="207"/>
  <c r="F8" i="207"/>
  <c r="E8" i="207"/>
  <c r="K11" i="207" s="1"/>
  <c r="K13" i="207" s="1"/>
  <c r="K12" i="207" l="1"/>
  <c r="A23" i="207"/>
  <c r="J2064" i="91" l="1"/>
  <c r="K2064" i="91" s="1"/>
  <c r="J2063" i="91"/>
  <c r="K2063" i="91" s="1"/>
  <c r="E2062" i="91" s="1"/>
  <c r="F2063" i="91"/>
  <c r="H2063" i="91" s="1"/>
  <c r="J2062" i="91"/>
  <c r="K2062" i="91" s="1"/>
  <c r="E2063" i="91" s="1"/>
  <c r="H2062" i="91"/>
  <c r="F2064" i="91" l="1"/>
  <c r="H2064" i="91" s="1"/>
  <c r="E2064" i="91"/>
  <c r="F2065" i="91" l="1"/>
  <c r="H2065" i="91" s="1"/>
  <c r="C23" i="206"/>
  <c r="C22" i="206"/>
  <c r="C21" i="206"/>
  <c r="C20" i="206"/>
  <c r="C19" i="206"/>
  <c r="C18" i="206"/>
  <c r="A17" i="206"/>
  <c r="I14" i="206"/>
  <c r="H14" i="206"/>
  <c r="G14" i="206"/>
  <c r="F14" i="206"/>
  <c r="E14" i="206"/>
  <c r="L13" i="206"/>
  <c r="G8" i="206"/>
  <c r="F8" i="206"/>
  <c r="E8" i="206"/>
  <c r="K11" i="206" s="1"/>
  <c r="K13" i="206" s="1"/>
  <c r="C23" i="205"/>
  <c r="C22" i="205"/>
  <c r="C21" i="205"/>
  <c r="C20" i="205"/>
  <c r="C19" i="205"/>
  <c r="C18" i="205"/>
  <c r="A17" i="205"/>
  <c r="I14" i="205"/>
  <c r="H14" i="205"/>
  <c r="G14" i="205"/>
  <c r="F14" i="205"/>
  <c r="E14" i="205"/>
  <c r="L13" i="205"/>
  <c r="G8" i="205"/>
  <c r="F8" i="205"/>
  <c r="E8" i="205"/>
  <c r="K11" i="205" s="1"/>
  <c r="K13" i="205" s="1"/>
  <c r="K12" i="206" l="1"/>
  <c r="K12" i="205"/>
  <c r="A23" i="206"/>
  <c r="A23" i="205"/>
  <c r="C23" i="204" l="1"/>
  <c r="C22" i="204"/>
  <c r="C21" i="204"/>
  <c r="C20" i="204"/>
  <c r="C19" i="204"/>
  <c r="C18" i="204"/>
  <c r="A17" i="204"/>
  <c r="I14" i="204"/>
  <c r="H14" i="204"/>
  <c r="G14" i="204"/>
  <c r="F14" i="204"/>
  <c r="E14" i="204"/>
  <c r="L13" i="204"/>
  <c r="G8" i="204"/>
  <c r="F8" i="204"/>
  <c r="E8" i="204"/>
  <c r="K11" i="204" s="1"/>
  <c r="K13" i="204" s="1"/>
  <c r="K12" i="204" l="1"/>
  <c r="A23" i="204"/>
  <c r="J2059" i="91"/>
  <c r="K2059" i="91" s="1"/>
  <c r="J2058" i="91"/>
  <c r="K2058" i="91" s="1"/>
  <c r="F2058" i="91"/>
  <c r="F2059" i="91" s="1"/>
  <c r="J2057" i="91"/>
  <c r="K2057" i="91" s="1"/>
  <c r="E2058" i="91" s="1"/>
  <c r="H2057" i="91"/>
  <c r="F2060" i="91" l="1"/>
  <c r="H2060" i="91" s="1"/>
  <c r="H2059" i="91"/>
  <c r="E2057" i="91"/>
  <c r="E2059" i="91"/>
  <c r="H2058" i="91"/>
  <c r="G8" i="203" l="1"/>
  <c r="C23" i="203"/>
  <c r="C22" i="203"/>
  <c r="C21" i="203"/>
  <c r="C20" i="203"/>
  <c r="C19" i="203"/>
  <c r="C18" i="203"/>
  <c r="A17" i="203"/>
  <c r="I14" i="203"/>
  <c r="H14" i="203"/>
  <c r="G14" i="203"/>
  <c r="F14" i="203"/>
  <c r="E14" i="203"/>
  <c r="L13" i="203"/>
  <c r="F8" i="203"/>
  <c r="E8" i="203"/>
  <c r="K11" i="203" s="1"/>
  <c r="K13" i="203" s="1"/>
  <c r="K12" i="203" l="1"/>
  <c r="A23" i="203"/>
  <c r="G8" i="202" l="1"/>
  <c r="J2054" i="91" l="1"/>
  <c r="K2054" i="91" s="1"/>
  <c r="J2053" i="91"/>
  <c r="K2053" i="91" s="1"/>
  <c r="F2053" i="91"/>
  <c r="H2053" i="91" s="1"/>
  <c r="J2052" i="91"/>
  <c r="K2052" i="91" s="1"/>
  <c r="E2052" i="91" s="1"/>
  <c r="H2052" i="91"/>
  <c r="E2054" i="91" l="1"/>
  <c r="F2054" i="91"/>
  <c r="E2053" i="91"/>
  <c r="H2054" i="91" l="1"/>
  <c r="F2055" i="91"/>
  <c r="H2055" i="91" s="1"/>
  <c r="C23" i="202" l="1"/>
  <c r="C22" i="202"/>
  <c r="C21" i="202"/>
  <c r="C20" i="202"/>
  <c r="C19" i="202"/>
  <c r="C18" i="202"/>
  <c r="A17" i="202"/>
  <c r="I14" i="202"/>
  <c r="H14" i="202"/>
  <c r="G14" i="202"/>
  <c r="F14" i="202"/>
  <c r="E14" i="202"/>
  <c r="L13" i="202"/>
  <c r="F8" i="202"/>
  <c r="E8" i="202"/>
  <c r="K11" i="202" s="1"/>
  <c r="K13" i="202" l="1"/>
  <c r="K12" i="202"/>
  <c r="A23" i="202"/>
  <c r="G8" i="201" l="1"/>
  <c r="J2049" i="91" l="1"/>
  <c r="K2049" i="91" s="1"/>
  <c r="J2048" i="91"/>
  <c r="K2048" i="91" s="1"/>
  <c r="F2048" i="91"/>
  <c r="F2049" i="91" s="1"/>
  <c r="J2047" i="91"/>
  <c r="H2047" i="91"/>
  <c r="C23" i="201"/>
  <c r="C22" i="201"/>
  <c r="C21" i="201"/>
  <c r="C20" i="201"/>
  <c r="C19" i="201"/>
  <c r="C18" i="201"/>
  <c r="A17" i="201"/>
  <c r="I14" i="201"/>
  <c r="H14" i="201"/>
  <c r="G14" i="201"/>
  <c r="F14" i="201"/>
  <c r="E14" i="201"/>
  <c r="L13" i="201"/>
  <c r="F8" i="201"/>
  <c r="E8" i="201"/>
  <c r="K11" i="201" s="1"/>
  <c r="K12" i="201" l="1"/>
  <c r="K13" i="201"/>
  <c r="H2048" i="91"/>
  <c r="F2050" i="91"/>
  <c r="H2050" i="91" s="1"/>
  <c r="H2049" i="91"/>
  <c r="K2047" i="91"/>
  <c r="E2047" i="91" s="1"/>
  <c r="E2048" i="91"/>
  <c r="A23" i="201"/>
  <c r="G8" i="200" l="1"/>
  <c r="E14" i="200" l="1"/>
  <c r="C23" i="200"/>
  <c r="C22" i="200"/>
  <c r="C21" i="200"/>
  <c r="C20" i="200"/>
  <c r="C19" i="200"/>
  <c r="C18" i="200"/>
  <c r="A17" i="200"/>
  <c r="I14" i="200"/>
  <c r="H14" i="200"/>
  <c r="G14" i="200"/>
  <c r="F14" i="200"/>
  <c r="L13" i="200"/>
  <c r="F8" i="200"/>
  <c r="E8" i="200"/>
  <c r="K11" i="200" s="1"/>
  <c r="A23" i="200" l="1"/>
  <c r="K13" i="200"/>
  <c r="K12" i="200"/>
  <c r="E14" i="199"/>
  <c r="G8" i="198"/>
  <c r="C23" i="199" l="1"/>
  <c r="C22" i="199"/>
  <c r="C21" i="199"/>
  <c r="C20" i="199"/>
  <c r="C19" i="199"/>
  <c r="C18" i="199"/>
  <c r="A17" i="199"/>
  <c r="I14" i="199"/>
  <c r="H14" i="199"/>
  <c r="G14" i="199"/>
  <c r="F14" i="199"/>
  <c r="L13" i="199"/>
  <c r="G8" i="199"/>
  <c r="F8" i="199"/>
  <c r="E8" i="199"/>
  <c r="K11" i="199" s="1"/>
  <c r="K13" i="199" s="1"/>
  <c r="J2044" i="91"/>
  <c r="K2044" i="91" s="1"/>
  <c r="J2043" i="91"/>
  <c r="K2043" i="91" s="1"/>
  <c r="F2043" i="91"/>
  <c r="F2044" i="91" s="1"/>
  <c r="J2042" i="91"/>
  <c r="H2042" i="91"/>
  <c r="K12" i="199" l="1"/>
  <c r="A23" i="199"/>
  <c r="H2043" i="91"/>
  <c r="F2045" i="91"/>
  <c r="H2045" i="91" s="1"/>
  <c r="H2044" i="91"/>
  <c r="K2042" i="91"/>
  <c r="E2042" i="91" s="1"/>
  <c r="E2043" i="91"/>
  <c r="J2039" i="91"/>
  <c r="K2039" i="91" s="1"/>
  <c r="J2038" i="91"/>
  <c r="K2038" i="91" s="1"/>
  <c r="F2038" i="91"/>
  <c r="F2039" i="91" s="1"/>
  <c r="J2037" i="91"/>
  <c r="H2037" i="91"/>
  <c r="H2038" i="91" l="1"/>
  <c r="F2040" i="91"/>
  <c r="H2040" i="91" s="1"/>
  <c r="H2039" i="91"/>
  <c r="K2037" i="91"/>
  <c r="E2037" i="91" s="1"/>
  <c r="E2038" i="91"/>
  <c r="E14" i="198" l="1"/>
  <c r="J2034" i="91" l="1"/>
  <c r="K2034" i="91" s="1"/>
  <c r="J2033" i="91"/>
  <c r="K2033" i="91" s="1"/>
  <c r="F2033" i="91"/>
  <c r="H2033" i="91" s="1"/>
  <c r="J2032" i="91"/>
  <c r="K2032" i="91" s="1"/>
  <c r="E2032" i="91" s="1"/>
  <c r="H2032" i="91"/>
  <c r="E2033" i="91" l="1"/>
  <c r="F2034" i="91"/>
  <c r="H2034" i="91" l="1"/>
  <c r="F2035" i="91"/>
  <c r="H2035" i="91" s="1"/>
  <c r="C23" i="198" l="1"/>
  <c r="C22" i="198"/>
  <c r="C21" i="198"/>
  <c r="C20" i="198"/>
  <c r="C19" i="198"/>
  <c r="C18" i="198"/>
  <c r="A17" i="198"/>
  <c r="I14" i="198"/>
  <c r="H14" i="198"/>
  <c r="G14" i="198"/>
  <c r="F14" i="198"/>
  <c r="L13" i="198"/>
  <c r="F8" i="198"/>
  <c r="E8" i="198"/>
  <c r="K11" i="198" s="1"/>
  <c r="K13" i="198" s="1"/>
  <c r="K12" i="198" l="1"/>
  <c r="A23" i="198"/>
  <c r="E14" i="196" l="1"/>
  <c r="J2029" i="91" l="1"/>
  <c r="K2029" i="91" s="1"/>
  <c r="J2028" i="91"/>
  <c r="K2028" i="91" s="1"/>
  <c r="F2028" i="91"/>
  <c r="F2029" i="91" s="1"/>
  <c r="J2027" i="91"/>
  <c r="H2027" i="91"/>
  <c r="E2028" i="91" l="1"/>
  <c r="H2028" i="91"/>
  <c r="F2030" i="91"/>
  <c r="H2030" i="91" s="1"/>
  <c r="H2029" i="91"/>
  <c r="K2027" i="91"/>
  <c r="E2027" i="91" s="1"/>
  <c r="C23" i="197" l="1"/>
  <c r="C22" i="197"/>
  <c r="C21" i="197"/>
  <c r="C20" i="197"/>
  <c r="C19" i="197"/>
  <c r="C18" i="197"/>
  <c r="A17" i="197"/>
  <c r="I14" i="197"/>
  <c r="H14" i="197"/>
  <c r="G14" i="197"/>
  <c r="F14" i="197"/>
  <c r="E14" i="197"/>
  <c r="L13" i="197"/>
  <c r="G8" i="197"/>
  <c r="F8" i="197"/>
  <c r="E8" i="197"/>
  <c r="K11" i="197" s="1"/>
  <c r="K13" i="197" s="1"/>
  <c r="C23" i="196"/>
  <c r="C22" i="196"/>
  <c r="C21" i="196"/>
  <c r="C20" i="196"/>
  <c r="C19" i="196"/>
  <c r="C18" i="196"/>
  <c r="A17" i="196"/>
  <c r="I14" i="196"/>
  <c r="H14" i="196"/>
  <c r="G14" i="196"/>
  <c r="F14" i="196"/>
  <c r="L13" i="196"/>
  <c r="G8" i="196"/>
  <c r="F8" i="196"/>
  <c r="E8" i="196"/>
  <c r="K11" i="196" s="1"/>
  <c r="K12" i="197" l="1"/>
  <c r="K13" i="196"/>
  <c r="A23" i="197"/>
  <c r="A23" i="196"/>
  <c r="K12" i="196"/>
  <c r="J2024" i="91"/>
  <c r="K2024" i="91" s="1"/>
  <c r="J2023" i="91"/>
  <c r="K2023" i="91" s="1"/>
  <c r="F2023" i="91"/>
  <c r="H2023" i="91" s="1"/>
  <c r="J2022" i="91"/>
  <c r="K2022" i="91" s="1"/>
  <c r="E2022" i="91" s="1"/>
  <c r="H2022" i="91"/>
  <c r="F2024" i="91" l="1"/>
  <c r="H2024" i="91" l="1"/>
  <c r="F2025" i="91"/>
  <c r="H2025" i="91" s="1"/>
  <c r="E14" i="195" l="1"/>
  <c r="J2019" i="91" l="1"/>
  <c r="K2019" i="91" s="1"/>
  <c r="J2018" i="91"/>
  <c r="K2018" i="91" s="1"/>
  <c r="F2018" i="91"/>
  <c r="F2019" i="91" s="1"/>
  <c r="J2017" i="91"/>
  <c r="K2017" i="91" s="1"/>
  <c r="E2017" i="91" s="1"/>
  <c r="H2017" i="91"/>
  <c r="F2020" i="91" l="1"/>
  <c r="H2020" i="91" s="1"/>
  <c r="H2019" i="91"/>
  <c r="E2018" i="91"/>
  <c r="H2018" i="91"/>
  <c r="C23" i="195" l="1"/>
  <c r="C22" i="195"/>
  <c r="C21" i="195"/>
  <c r="C20" i="195"/>
  <c r="C19" i="195"/>
  <c r="C18" i="195"/>
  <c r="A17" i="195"/>
  <c r="I14" i="195"/>
  <c r="H14" i="195"/>
  <c r="G14" i="195"/>
  <c r="F14" i="195"/>
  <c r="L13" i="195"/>
  <c r="G8" i="195"/>
  <c r="F8" i="195"/>
  <c r="E8" i="195"/>
  <c r="K11" i="195" s="1"/>
  <c r="A23" i="195" l="1"/>
  <c r="K13" i="195"/>
  <c r="K12" i="195"/>
  <c r="E14" i="193" l="1"/>
  <c r="D27" i="194" l="1"/>
  <c r="D26" i="194"/>
  <c r="D25" i="194"/>
  <c r="D24" i="194"/>
  <c r="D23" i="194"/>
  <c r="D22" i="194"/>
  <c r="D21" i="194"/>
  <c r="D20" i="194"/>
  <c r="D19" i="194"/>
  <c r="D18" i="194"/>
  <c r="D17" i="194"/>
  <c r="D13" i="194"/>
  <c r="D12" i="194"/>
  <c r="D11" i="194"/>
  <c r="D10" i="194"/>
  <c r="D9" i="194"/>
  <c r="D8" i="194"/>
  <c r="D7" i="194"/>
  <c r="D6" i="194"/>
  <c r="D5" i="194"/>
  <c r="D4" i="194"/>
  <c r="D3" i="194"/>
  <c r="G8" i="193" l="1"/>
  <c r="C23" i="193"/>
  <c r="C22" i="193"/>
  <c r="C21" i="193"/>
  <c r="C20" i="193"/>
  <c r="C19" i="193"/>
  <c r="C18" i="193"/>
  <c r="A17" i="193"/>
  <c r="I14" i="193"/>
  <c r="H14" i="193"/>
  <c r="G14" i="193"/>
  <c r="F14" i="193"/>
  <c r="L13" i="193"/>
  <c r="F8" i="193"/>
  <c r="E8" i="193"/>
  <c r="K11" i="193" s="1"/>
  <c r="K13" i="193" l="1"/>
  <c r="A23" i="193"/>
  <c r="K12" i="193"/>
  <c r="G8" i="192" l="1"/>
  <c r="E14" i="192"/>
  <c r="J2014" i="91"/>
  <c r="K2014" i="91" s="1"/>
  <c r="J2013" i="91"/>
  <c r="F2013" i="91"/>
  <c r="F2014" i="91" s="1"/>
  <c r="J2012" i="91"/>
  <c r="K2012" i="91" s="1"/>
  <c r="E2012" i="91" s="1"/>
  <c r="H2012" i="91"/>
  <c r="J2009" i="91"/>
  <c r="K2009" i="91" s="1"/>
  <c r="J2008" i="91"/>
  <c r="F2008" i="91"/>
  <c r="F2009" i="91" s="1"/>
  <c r="J2007" i="91"/>
  <c r="K2007" i="91" s="1"/>
  <c r="E2007" i="91" s="1"/>
  <c r="H2007" i="91"/>
  <c r="K2013" i="91" l="1"/>
  <c r="E2013" i="91" s="1"/>
  <c r="K2008" i="91"/>
  <c r="E2008" i="91" s="1"/>
  <c r="H2014" i="91"/>
  <c r="F2015" i="91"/>
  <c r="H2015" i="91" s="1"/>
  <c r="E2014" i="91"/>
  <c r="H2013" i="91"/>
  <c r="H2009" i="91"/>
  <c r="F2010" i="91"/>
  <c r="H2010" i="91" s="1"/>
  <c r="E2009" i="91"/>
  <c r="H2008" i="91"/>
  <c r="C23" i="192" l="1"/>
  <c r="C22" i="192"/>
  <c r="C21" i="192"/>
  <c r="C20" i="192"/>
  <c r="C19" i="192"/>
  <c r="C18" i="192"/>
  <c r="A17" i="192"/>
  <c r="I14" i="192"/>
  <c r="H14" i="192"/>
  <c r="G14" i="192"/>
  <c r="F14" i="192"/>
  <c r="L13" i="192"/>
  <c r="F8" i="192"/>
  <c r="E8" i="192"/>
  <c r="K11" i="192" s="1"/>
  <c r="K12" i="192" l="1"/>
  <c r="A23" i="192"/>
  <c r="K13" i="192"/>
  <c r="G8" i="191"/>
  <c r="C24" i="191" l="1"/>
  <c r="C23" i="191"/>
  <c r="C22" i="191"/>
  <c r="C21" i="191"/>
  <c r="C20" i="191"/>
  <c r="C19" i="191"/>
  <c r="C18" i="191"/>
  <c r="A17" i="191"/>
  <c r="I14" i="191"/>
  <c r="H14" i="191"/>
  <c r="G14" i="191"/>
  <c r="F14" i="191"/>
  <c r="E14" i="191"/>
  <c r="L13" i="191"/>
  <c r="F8" i="191"/>
  <c r="E8" i="191"/>
  <c r="K11" i="191" s="1"/>
  <c r="A23" i="191" l="1"/>
  <c r="K13" i="191"/>
  <c r="K12" i="191"/>
  <c r="E14" i="190" l="1"/>
  <c r="G8" i="190"/>
  <c r="J2004" i="91" l="1"/>
  <c r="K2004" i="91" s="1"/>
  <c r="J2003" i="91"/>
  <c r="K2003" i="91" s="1"/>
  <c r="E2003" i="91" s="1"/>
  <c r="F2003" i="91"/>
  <c r="F2004" i="91" s="1"/>
  <c r="J2002" i="91"/>
  <c r="K2002" i="91" s="1"/>
  <c r="E2002" i="91" s="1"/>
  <c r="H2002" i="91"/>
  <c r="J1999" i="91"/>
  <c r="K1999" i="91" s="1"/>
  <c r="J1998" i="91"/>
  <c r="K1998" i="91" s="1"/>
  <c r="E1998" i="91" s="1"/>
  <c r="F1998" i="91"/>
  <c r="F1999" i="91" s="1"/>
  <c r="J1997" i="91"/>
  <c r="K1997" i="91" s="1"/>
  <c r="E1997" i="91" s="1"/>
  <c r="H1997" i="91"/>
  <c r="H2004" i="91" l="1"/>
  <c r="F2005" i="91"/>
  <c r="H2005" i="91" s="1"/>
  <c r="E2004" i="91"/>
  <c r="H2003" i="91"/>
  <c r="H1999" i="91"/>
  <c r="F2000" i="91"/>
  <c r="H2000" i="91" s="1"/>
  <c r="E1999" i="91"/>
  <c r="H1998" i="91"/>
  <c r="E14" i="189" l="1"/>
  <c r="J1994" i="91" l="1"/>
  <c r="K1994" i="91" s="1"/>
  <c r="J1993" i="91"/>
  <c r="K1993" i="91" s="1"/>
  <c r="F1993" i="91"/>
  <c r="F1994" i="91" s="1"/>
  <c r="J1992" i="91"/>
  <c r="K1992" i="91" s="1"/>
  <c r="E1992" i="91" s="1"/>
  <c r="H1992" i="91"/>
  <c r="F1995" i="91" l="1"/>
  <c r="H1995" i="91" s="1"/>
  <c r="H1994" i="91"/>
  <c r="E1993" i="91"/>
  <c r="E1994" i="91"/>
  <c r="H1993" i="91"/>
  <c r="C24" i="190" l="1"/>
  <c r="C23" i="190"/>
  <c r="C22" i="190"/>
  <c r="C21" i="190"/>
  <c r="C20" i="190"/>
  <c r="C19" i="190"/>
  <c r="C18" i="190"/>
  <c r="A17" i="190"/>
  <c r="I14" i="190"/>
  <c r="H14" i="190"/>
  <c r="G14" i="190"/>
  <c r="F14" i="190"/>
  <c r="L13" i="190"/>
  <c r="F8" i="190"/>
  <c r="E8" i="190"/>
  <c r="K11" i="190" s="1"/>
  <c r="G8" i="189"/>
  <c r="F8" i="189"/>
  <c r="C24" i="189"/>
  <c r="C23" i="189"/>
  <c r="C22" i="189"/>
  <c r="C21" i="189"/>
  <c r="C20" i="189"/>
  <c r="C19" i="189"/>
  <c r="C18" i="189"/>
  <c r="A17" i="189"/>
  <c r="I14" i="189"/>
  <c r="H14" i="189"/>
  <c r="G14" i="189"/>
  <c r="F14" i="189"/>
  <c r="L13" i="189"/>
  <c r="E8" i="189"/>
  <c r="K11" i="189" s="1"/>
  <c r="K13" i="189" s="1"/>
  <c r="K13" i="190" l="1"/>
  <c r="K12" i="190"/>
  <c r="A23" i="190"/>
  <c r="A23" i="189"/>
  <c r="K12" i="189"/>
  <c r="E14" i="188" l="1"/>
  <c r="G8" i="188"/>
  <c r="F8" i="188"/>
  <c r="J1989" i="91" l="1"/>
  <c r="K1989" i="91" s="1"/>
  <c r="J1988" i="91"/>
  <c r="K1988" i="91" s="1"/>
  <c r="F1988" i="91"/>
  <c r="F1989" i="91" s="1"/>
  <c r="J1987" i="91"/>
  <c r="K1987" i="91" s="1"/>
  <c r="E1987" i="91" s="1"/>
  <c r="H1987" i="91"/>
  <c r="C24" i="188"/>
  <c r="C23" i="188"/>
  <c r="C22" i="188"/>
  <c r="C21" i="188"/>
  <c r="C20" i="188"/>
  <c r="C19" i="188"/>
  <c r="C18" i="188"/>
  <c r="A17" i="188"/>
  <c r="I14" i="188"/>
  <c r="H14" i="188"/>
  <c r="G14" i="188"/>
  <c r="F14" i="188"/>
  <c r="L13" i="188"/>
  <c r="E8" i="188"/>
  <c r="K11" i="188" s="1"/>
  <c r="K13" i="188" s="1"/>
  <c r="K12" i="188" l="1"/>
  <c r="F1990" i="91"/>
  <c r="H1990" i="91" s="1"/>
  <c r="H1989" i="91"/>
  <c r="E1988" i="91"/>
  <c r="E1989" i="91"/>
  <c r="H1988" i="91"/>
  <c r="A23" i="188"/>
  <c r="G8" i="187" l="1"/>
  <c r="F8" i="187"/>
  <c r="E14" i="187"/>
  <c r="J1984" i="91" l="1"/>
  <c r="K1984" i="91" s="1"/>
  <c r="J1983" i="91"/>
  <c r="F1983" i="91"/>
  <c r="F1984" i="91" s="1"/>
  <c r="J1982" i="91"/>
  <c r="K1982" i="91" s="1"/>
  <c r="E1982" i="91" s="1"/>
  <c r="H1982" i="91"/>
  <c r="C24" i="187"/>
  <c r="C23" i="187"/>
  <c r="C22" i="187"/>
  <c r="C21" i="187"/>
  <c r="C20" i="187"/>
  <c r="C19" i="187"/>
  <c r="C18" i="187"/>
  <c r="A17" i="187"/>
  <c r="I14" i="187"/>
  <c r="H14" i="187"/>
  <c r="G14" i="187"/>
  <c r="F14" i="187"/>
  <c r="L13" i="187"/>
  <c r="E8" i="187"/>
  <c r="K11" i="187" s="1"/>
  <c r="K13" i="187" l="1"/>
  <c r="K1983" i="91"/>
  <c r="E1983" i="91" s="1"/>
  <c r="H1984" i="91"/>
  <c r="F1985" i="91"/>
  <c r="H1985" i="91" s="1"/>
  <c r="H1983" i="91"/>
  <c r="E1984" i="91"/>
  <c r="K12" i="187"/>
  <c r="A23" i="187"/>
  <c r="G8" i="186"/>
  <c r="F8" i="186"/>
  <c r="C24" i="186" l="1"/>
  <c r="C23" i="186"/>
  <c r="C22" i="186"/>
  <c r="C21" i="186"/>
  <c r="C20" i="186"/>
  <c r="C19" i="186"/>
  <c r="C18" i="186"/>
  <c r="A17" i="186"/>
  <c r="I14" i="186"/>
  <c r="H14" i="186"/>
  <c r="G14" i="186"/>
  <c r="F14" i="186"/>
  <c r="E14" i="186"/>
  <c r="L13" i="186"/>
  <c r="E8" i="186"/>
  <c r="K11" i="186" s="1"/>
  <c r="K13" i="186" l="1"/>
  <c r="K12" i="186"/>
  <c r="A23" i="186"/>
  <c r="J1979" i="91" l="1"/>
  <c r="K1979" i="91" s="1"/>
  <c r="J1978" i="91"/>
  <c r="F1978" i="91"/>
  <c r="F1979" i="91" s="1"/>
  <c r="J1977" i="91"/>
  <c r="K1977" i="91" s="1"/>
  <c r="E1977" i="91" s="1"/>
  <c r="H1977" i="91"/>
  <c r="K1978" i="91" l="1"/>
  <c r="E1978" i="91" s="1"/>
  <c r="H1979" i="91"/>
  <c r="F1980" i="91"/>
  <c r="H1980" i="91" s="1"/>
  <c r="E1979" i="91"/>
  <c r="H1978" i="91"/>
  <c r="L13" i="185" l="1"/>
  <c r="G8" i="185"/>
  <c r="C24" i="185"/>
  <c r="C23" i="185"/>
  <c r="C22" i="185"/>
  <c r="C21" i="185"/>
  <c r="C20" i="185"/>
  <c r="C19" i="185"/>
  <c r="C18" i="185"/>
  <c r="A17" i="185"/>
  <c r="I14" i="185"/>
  <c r="H14" i="185"/>
  <c r="G14" i="185"/>
  <c r="F14" i="185"/>
  <c r="E14" i="185"/>
  <c r="F8" i="185"/>
  <c r="E8" i="185"/>
  <c r="K11" i="185" s="1"/>
  <c r="K13" i="185" l="1"/>
  <c r="K12" i="185"/>
  <c r="A23" i="185"/>
  <c r="J1974" i="91" l="1"/>
  <c r="K1974" i="91" s="1"/>
  <c r="J1973" i="91"/>
  <c r="K1973" i="91" s="1"/>
  <c r="E1973" i="91" s="1"/>
  <c r="F1973" i="91"/>
  <c r="F1974" i="91" s="1"/>
  <c r="J1972" i="91"/>
  <c r="K1972" i="91" s="1"/>
  <c r="E1972" i="91" s="1"/>
  <c r="H1972" i="91"/>
  <c r="J1969" i="91"/>
  <c r="K1969" i="91" s="1"/>
  <c r="J1968" i="91"/>
  <c r="K1968" i="91" s="1"/>
  <c r="E1968" i="91" s="1"/>
  <c r="F1968" i="91"/>
  <c r="F1969" i="91" s="1"/>
  <c r="J1967" i="91"/>
  <c r="K1967" i="91" s="1"/>
  <c r="E1967" i="91" s="1"/>
  <c r="H1967" i="91"/>
  <c r="H1974" i="91" l="1"/>
  <c r="F1975" i="91"/>
  <c r="H1975" i="91" s="1"/>
  <c r="E1974" i="91"/>
  <c r="H1973" i="91"/>
  <c r="H1969" i="91"/>
  <c r="F1970" i="91"/>
  <c r="H1970" i="91" s="1"/>
  <c r="E1969" i="91"/>
  <c r="H1968" i="91"/>
  <c r="G8" i="184" l="1"/>
  <c r="C24" i="184"/>
  <c r="C23" i="184"/>
  <c r="C22" i="184"/>
  <c r="C21" i="184"/>
  <c r="C20" i="184"/>
  <c r="C19" i="184"/>
  <c r="C18" i="184"/>
  <c r="A17" i="184"/>
  <c r="I14" i="184"/>
  <c r="H14" i="184"/>
  <c r="G14" i="184"/>
  <c r="F14" i="184"/>
  <c r="E14" i="184"/>
  <c r="F8" i="184"/>
  <c r="E8" i="184"/>
  <c r="K11" i="184" s="1"/>
  <c r="A23" i="184" l="1"/>
  <c r="K13" i="184"/>
  <c r="K12" i="184"/>
  <c r="J1964" i="91" l="1"/>
  <c r="K1964" i="91" s="1"/>
  <c r="J1963" i="91"/>
  <c r="K1963" i="91" s="1"/>
  <c r="F1963" i="91"/>
  <c r="F1964" i="91" s="1"/>
  <c r="J1962" i="91"/>
  <c r="K1962" i="91" s="1"/>
  <c r="E1962" i="91" s="1"/>
  <c r="H1962" i="91"/>
  <c r="F1965" i="91" l="1"/>
  <c r="H1965" i="91" s="1"/>
  <c r="H1964" i="91"/>
  <c r="E1963" i="91"/>
  <c r="E1964" i="91"/>
  <c r="H1963" i="91"/>
  <c r="J1959" i="91" l="1"/>
  <c r="K1959" i="91" s="1"/>
  <c r="J1958" i="91"/>
  <c r="K1958" i="91" s="1"/>
  <c r="E1958" i="91" s="1"/>
  <c r="F1958" i="91"/>
  <c r="F1959" i="91" s="1"/>
  <c r="J1957" i="91"/>
  <c r="K1957" i="91" s="1"/>
  <c r="E1957" i="91" s="1"/>
  <c r="H1957" i="91"/>
  <c r="H1959" i="91" l="1"/>
  <c r="F1960" i="91"/>
  <c r="H1960" i="91" s="1"/>
  <c r="E1959" i="91"/>
  <c r="H1958" i="91"/>
  <c r="J1954" i="91" l="1"/>
  <c r="K1954" i="91" s="1"/>
  <c r="J1953" i="91"/>
  <c r="F1953" i="91"/>
  <c r="F1954" i="91" s="1"/>
  <c r="J1952" i="91"/>
  <c r="K1952" i="91" s="1"/>
  <c r="E1952" i="91" s="1"/>
  <c r="H1952" i="91"/>
  <c r="K1953" i="91" l="1"/>
  <c r="E1953" i="91" s="1"/>
  <c r="H1954" i="91"/>
  <c r="F1955" i="91"/>
  <c r="H1955" i="91" s="1"/>
  <c r="E1954" i="91"/>
  <c r="H1953" i="91"/>
  <c r="J1949" i="91" l="1"/>
  <c r="K1949" i="91" s="1"/>
  <c r="J1948" i="91"/>
  <c r="K1948" i="91" s="1"/>
  <c r="E1948" i="91" s="1"/>
  <c r="F1948" i="91"/>
  <c r="F1949" i="91" s="1"/>
  <c r="J1947" i="91"/>
  <c r="K1947" i="91" s="1"/>
  <c r="E1947" i="91" s="1"/>
  <c r="H1947" i="91"/>
  <c r="H1949" i="91" l="1"/>
  <c r="F1950" i="91"/>
  <c r="H1950" i="91" s="1"/>
  <c r="E1949" i="91"/>
  <c r="H1948" i="91"/>
  <c r="J1944" i="91" l="1"/>
  <c r="K1944" i="91" s="1"/>
  <c r="J1943" i="91"/>
  <c r="K1943" i="91" s="1"/>
  <c r="F1943" i="91"/>
  <c r="F1944" i="91" s="1"/>
  <c r="J1942" i="91"/>
  <c r="K1942" i="91" s="1"/>
  <c r="E1942" i="91" s="1"/>
  <c r="H1942" i="91"/>
  <c r="F1945" i="91" l="1"/>
  <c r="H1945" i="91" s="1"/>
  <c r="H1944" i="91"/>
  <c r="E1943" i="91"/>
  <c r="E1944" i="91"/>
  <c r="H1943" i="91"/>
  <c r="P3" i="148" l="1"/>
  <c r="P4" i="148"/>
  <c r="P5" i="148"/>
  <c r="P6" i="148"/>
  <c r="P7" i="148"/>
  <c r="P8" i="148"/>
  <c r="P9" i="148"/>
  <c r="P10" i="148"/>
  <c r="P11" i="148"/>
  <c r="P12" i="148"/>
  <c r="P13" i="148"/>
  <c r="P14" i="148"/>
  <c r="P15" i="148"/>
  <c r="P16" i="148"/>
  <c r="P17" i="148"/>
  <c r="P18" i="148"/>
  <c r="P19" i="148"/>
  <c r="P20" i="148"/>
  <c r="P21" i="148"/>
  <c r="P22" i="148"/>
  <c r="P23" i="148"/>
  <c r="P24" i="148"/>
  <c r="P25" i="148"/>
  <c r="P26" i="148"/>
  <c r="P27" i="148"/>
  <c r="P28" i="148"/>
  <c r="P29" i="148"/>
  <c r="P30" i="148"/>
  <c r="P31" i="148"/>
  <c r="P32" i="148"/>
  <c r="P33" i="148"/>
  <c r="P34" i="148"/>
  <c r="P35" i="148"/>
  <c r="P36" i="148"/>
  <c r="P37" i="148"/>
  <c r="P38" i="148"/>
  <c r="P39" i="148"/>
  <c r="P40" i="148"/>
  <c r="P41" i="148"/>
  <c r="P42" i="148"/>
  <c r="P43" i="148"/>
  <c r="P44" i="148"/>
  <c r="P45" i="148"/>
  <c r="P46" i="148"/>
  <c r="P47" i="148"/>
  <c r="P48" i="148"/>
  <c r="P49" i="148"/>
  <c r="P50" i="148"/>
  <c r="P51" i="148"/>
  <c r="P52" i="148"/>
  <c r="P53" i="148"/>
  <c r="P54" i="148"/>
  <c r="P55" i="148"/>
  <c r="P56" i="148"/>
  <c r="P57" i="148"/>
  <c r="P58" i="148"/>
  <c r="P59" i="148"/>
  <c r="P60" i="148"/>
  <c r="P61" i="148"/>
  <c r="P62" i="148"/>
  <c r="P63" i="148"/>
  <c r="P64" i="148"/>
  <c r="P65" i="148"/>
  <c r="P66" i="148"/>
  <c r="P67" i="148"/>
  <c r="P68" i="148"/>
  <c r="P69" i="148"/>
  <c r="P70" i="148"/>
  <c r="P71" i="148"/>
  <c r="P72" i="148"/>
  <c r="P73" i="148"/>
  <c r="P74" i="148"/>
  <c r="P75" i="148"/>
  <c r="P76" i="148"/>
  <c r="P77" i="148"/>
  <c r="P78" i="148"/>
  <c r="P79" i="148"/>
  <c r="P80" i="148"/>
  <c r="P81" i="148"/>
  <c r="P82" i="148"/>
  <c r="P83" i="148"/>
  <c r="P84" i="148"/>
  <c r="P85" i="148"/>
  <c r="P86" i="148"/>
  <c r="P87" i="148"/>
  <c r="P88" i="148"/>
  <c r="P89" i="148"/>
  <c r="P90" i="148"/>
  <c r="P91" i="148"/>
  <c r="P92" i="148"/>
  <c r="P93" i="148"/>
  <c r="P94" i="148"/>
  <c r="P95" i="148"/>
  <c r="P96" i="148"/>
  <c r="P97" i="148"/>
  <c r="P98" i="148"/>
  <c r="P99" i="148"/>
  <c r="P100" i="148"/>
  <c r="P101" i="148"/>
  <c r="P102" i="148"/>
  <c r="P103" i="148"/>
  <c r="P104" i="148"/>
  <c r="P105" i="148"/>
  <c r="P106" i="148"/>
  <c r="P107" i="148"/>
  <c r="P108" i="148"/>
  <c r="P109" i="148"/>
  <c r="P110" i="148"/>
  <c r="P111" i="148"/>
  <c r="P112" i="148"/>
  <c r="P113" i="148"/>
  <c r="P114" i="148"/>
  <c r="P115" i="148"/>
  <c r="P116" i="148"/>
  <c r="P117" i="148"/>
  <c r="P118" i="148"/>
  <c r="P119" i="148"/>
  <c r="P120" i="148"/>
  <c r="P121" i="148"/>
  <c r="P122" i="148"/>
  <c r="P123" i="148"/>
  <c r="P124" i="148"/>
  <c r="P125" i="148"/>
  <c r="P126" i="148"/>
  <c r="P127" i="148"/>
  <c r="P128" i="148"/>
  <c r="P129" i="148"/>
  <c r="P130" i="148"/>
  <c r="P131" i="148"/>
  <c r="P132" i="148"/>
  <c r="P133" i="148"/>
  <c r="P134" i="148"/>
  <c r="P135" i="148"/>
  <c r="P2" i="148"/>
  <c r="J1939" i="91" l="1"/>
  <c r="K1939" i="91" s="1"/>
  <c r="J1938" i="91"/>
  <c r="K1938" i="91" s="1"/>
  <c r="F1938" i="91"/>
  <c r="F1939" i="91" s="1"/>
  <c r="J1937" i="91"/>
  <c r="K1937" i="91" s="1"/>
  <c r="E1937" i="91" s="1"/>
  <c r="H1937" i="91"/>
  <c r="F1940" i="91" l="1"/>
  <c r="H1940" i="91" s="1"/>
  <c r="H1939" i="91"/>
  <c r="E1938" i="91"/>
  <c r="E1939" i="91"/>
  <c r="H1938" i="91"/>
  <c r="J1934" i="91" l="1"/>
  <c r="K1934" i="91" s="1"/>
  <c r="J1933" i="91"/>
  <c r="K1933" i="91" s="1"/>
  <c r="F1933" i="91"/>
  <c r="F1934" i="91" s="1"/>
  <c r="J1932" i="91"/>
  <c r="K1932" i="91" s="1"/>
  <c r="E1932" i="91" s="1"/>
  <c r="H1932" i="91"/>
  <c r="F1935" i="91" l="1"/>
  <c r="H1935" i="91" s="1"/>
  <c r="H1934" i="91"/>
  <c r="E1933" i="91"/>
  <c r="E1934" i="91"/>
  <c r="H1933" i="91"/>
  <c r="J1928" i="91" l="1"/>
  <c r="K1928" i="91" s="1"/>
  <c r="E1928" i="91" s="1"/>
  <c r="J1929" i="91"/>
  <c r="K1929" i="91"/>
  <c r="J1927" i="91"/>
  <c r="K1927" i="91" s="1"/>
  <c r="J1923" i="91"/>
  <c r="K1923" i="91" s="1"/>
  <c r="J1924" i="91"/>
  <c r="K1924" i="91"/>
  <c r="J1922" i="91"/>
  <c r="K1922" i="91" s="1"/>
  <c r="E1922" i="91" s="1"/>
  <c r="E1929" i="91" l="1"/>
  <c r="E1927" i="91"/>
  <c r="F1928" i="91"/>
  <c r="H1928" i="91" s="1"/>
  <c r="H1927" i="91"/>
  <c r="F1923" i="91"/>
  <c r="H1923" i="91" s="1"/>
  <c r="H1922" i="91"/>
  <c r="F1924" i="91" l="1"/>
  <c r="F1925" i="91" s="1"/>
  <c r="H1925" i="91" s="1"/>
  <c r="F1929" i="91"/>
  <c r="F1930" i="91" s="1"/>
  <c r="H1930" i="91" s="1"/>
  <c r="H1924" i="91" l="1"/>
  <c r="H1929" i="91"/>
  <c r="F1918" i="91"/>
  <c r="H1918" i="91" s="1"/>
  <c r="H1917" i="91"/>
  <c r="F1913" i="91"/>
  <c r="H1913" i="91" s="1"/>
  <c r="H1912" i="91"/>
  <c r="F1914" i="91" l="1"/>
  <c r="H1914" i="91" s="1"/>
  <c r="F1919" i="91"/>
  <c r="F1920" i="91" s="1"/>
  <c r="H1920" i="91" s="1"/>
  <c r="F1915" i="91" l="1"/>
  <c r="H1915" i="91" s="1"/>
  <c r="H1919" i="91"/>
  <c r="F1908" i="91"/>
  <c r="H1908" i="91" s="1"/>
  <c r="H1907" i="91"/>
  <c r="F1909" i="91" l="1"/>
  <c r="H1909" i="91" s="1"/>
  <c r="F1910" i="91" l="1"/>
  <c r="H1910" i="91" s="1"/>
  <c r="F1903" i="91" l="1"/>
  <c r="F1904" i="91" s="1"/>
  <c r="H1904" i="91" s="1"/>
  <c r="H1902" i="91"/>
  <c r="H1903" i="91" l="1"/>
  <c r="F1905" i="91"/>
  <c r="H1905" i="91" s="1"/>
  <c r="F1898" i="91"/>
  <c r="H1898" i="91" s="1"/>
  <c r="H1897" i="91"/>
  <c r="F1899" i="91" l="1"/>
  <c r="F1900" i="91" s="1"/>
  <c r="H1900" i="91" s="1"/>
  <c r="H1899" i="91" l="1"/>
  <c r="F1893" i="91" l="1"/>
  <c r="H1893" i="91" s="1"/>
  <c r="H1892" i="91"/>
  <c r="F1894" i="91" l="1"/>
  <c r="F1895" i="91" s="1"/>
  <c r="H1895" i="91" s="1"/>
  <c r="H1894" i="91" l="1"/>
  <c r="F1888" i="91" l="1"/>
  <c r="H1888" i="91" s="1"/>
  <c r="H1887" i="91"/>
  <c r="F1889" i="91" l="1"/>
  <c r="F1890" i="91" s="1"/>
  <c r="H1890" i="91" s="1"/>
  <c r="H1889" i="91" l="1"/>
  <c r="F1883" i="91" l="1"/>
  <c r="F1884" i="91" s="1"/>
  <c r="F1885" i="91" s="1"/>
  <c r="H1885" i="91" s="1"/>
  <c r="H1882" i="91"/>
  <c r="H1883" i="91" l="1"/>
  <c r="H1884" i="91"/>
  <c r="F1878" i="91" l="1"/>
  <c r="H1878" i="91" s="1"/>
  <c r="H1877" i="91"/>
  <c r="F1879" i="91" l="1"/>
  <c r="F1880" i="91" s="1"/>
  <c r="H1880" i="91" s="1"/>
  <c r="H1879" i="91" l="1"/>
  <c r="F1873" i="91" l="1"/>
  <c r="H1873" i="91" s="1"/>
  <c r="H1872" i="91"/>
  <c r="F1874" i="91" l="1"/>
  <c r="F1875" i="91" s="1"/>
  <c r="H1875" i="91" s="1"/>
  <c r="H1874" i="91" l="1"/>
  <c r="F1868" i="91"/>
  <c r="H1868" i="91" s="1"/>
  <c r="H1867" i="91"/>
  <c r="F1869" i="91" l="1"/>
  <c r="F1870" i="91" s="1"/>
  <c r="H1870" i="91" s="1"/>
  <c r="H1869" i="91" l="1"/>
  <c r="F1863" i="91"/>
  <c r="H1863" i="91" s="1"/>
  <c r="H1862" i="91"/>
  <c r="F1864" i="91" l="1"/>
  <c r="H1864" i="91" s="1"/>
  <c r="F1865" i="91" l="1"/>
  <c r="H1865" i="91" s="1"/>
  <c r="F1858" i="91"/>
  <c r="H1858" i="91" s="1"/>
  <c r="H1857" i="91"/>
  <c r="F1859" i="91" l="1"/>
  <c r="F1860" i="91" s="1"/>
  <c r="H1860" i="91" s="1"/>
  <c r="H1859" i="91" l="1"/>
  <c r="F1853" i="91" l="1"/>
  <c r="H1853" i="91" s="1"/>
  <c r="H1852" i="91"/>
  <c r="F1854" i="91" l="1"/>
  <c r="F1855" i="91" s="1"/>
  <c r="H1855" i="91" s="1"/>
  <c r="H1854" i="91" l="1"/>
  <c r="F1848" i="91" l="1"/>
  <c r="H1848" i="91" s="1"/>
  <c r="H1847" i="91"/>
  <c r="F1849" i="91" l="1"/>
  <c r="F1850" i="91" s="1"/>
  <c r="H1850" i="91" s="1"/>
  <c r="F1843" i="91"/>
  <c r="F1844" i="91" s="1"/>
  <c r="F1845" i="91" s="1"/>
  <c r="H1845" i="91" s="1"/>
  <c r="H1842" i="91"/>
  <c r="H1849" i="91" l="1"/>
  <c r="H1843" i="91"/>
  <c r="H1844" i="91"/>
  <c r="F1838" i="91" l="1"/>
  <c r="F1839" i="91" s="1"/>
  <c r="F1840" i="91" s="1"/>
  <c r="H1840" i="91" s="1"/>
  <c r="H1837" i="91"/>
  <c r="H1838" i="91" l="1"/>
  <c r="H1839" i="91"/>
  <c r="F1833" i="91" l="1"/>
  <c r="H1833" i="91" s="1"/>
  <c r="H1832" i="91"/>
  <c r="F1834" i="91" l="1"/>
  <c r="F1835" i="91" s="1"/>
  <c r="H1835" i="91" s="1"/>
  <c r="I22" i="136"/>
  <c r="H1834" i="91" l="1"/>
  <c r="F1828" i="91" l="1"/>
  <c r="H1828" i="91" s="1"/>
  <c r="H1827" i="91"/>
  <c r="F1823" i="91"/>
  <c r="F1824" i="91" s="1"/>
  <c r="F1825" i="91" s="1"/>
  <c r="H1825" i="91" s="1"/>
  <c r="H1822" i="91"/>
  <c r="H1823" i="91" l="1"/>
  <c r="F1829" i="91"/>
  <c r="H1829" i="91" s="1"/>
  <c r="F1830" i="91"/>
  <c r="H1830" i="91" s="1"/>
  <c r="H1824" i="91"/>
  <c r="O135" i="148" l="1"/>
  <c r="N135" i="148"/>
  <c r="L135" i="148"/>
  <c r="O134" i="148"/>
  <c r="N134" i="148"/>
  <c r="L134" i="148"/>
  <c r="O133" i="148"/>
  <c r="N133" i="148"/>
  <c r="L133" i="148"/>
  <c r="O132" i="148"/>
  <c r="N132" i="148"/>
  <c r="L132" i="148"/>
  <c r="O131" i="148"/>
  <c r="N131" i="148"/>
  <c r="L131" i="148"/>
  <c r="O130" i="148"/>
  <c r="N130" i="148"/>
  <c r="L130" i="148"/>
  <c r="O129" i="148"/>
  <c r="N129" i="148"/>
  <c r="L129" i="148"/>
  <c r="O128" i="148"/>
  <c r="N128" i="148"/>
  <c r="L128" i="148"/>
  <c r="O127" i="148"/>
  <c r="N127" i="148"/>
  <c r="L127" i="148"/>
  <c r="O126" i="148"/>
  <c r="N126" i="148"/>
  <c r="L126" i="148"/>
  <c r="O125" i="148"/>
  <c r="N125" i="148"/>
  <c r="L125" i="148"/>
  <c r="O124" i="148"/>
  <c r="N124" i="148"/>
  <c r="L124" i="148"/>
  <c r="O123" i="148"/>
  <c r="N123" i="148"/>
  <c r="L123" i="148"/>
  <c r="O122" i="148"/>
  <c r="N122" i="148"/>
  <c r="L122" i="148"/>
  <c r="O121" i="148"/>
  <c r="N121" i="148"/>
  <c r="L121" i="148"/>
  <c r="O120" i="148"/>
  <c r="N120" i="148"/>
  <c r="L120" i="148"/>
  <c r="O119" i="148"/>
  <c r="N119" i="148"/>
  <c r="L119" i="148"/>
  <c r="O118" i="148"/>
  <c r="N118" i="148"/>
  <c r="L118" i="148"/>
  <c r="O117" i="148"/>
  <c r="N117" i="148"/>
  <c r="L117" i="148"/>
  <c r="O116" i="148"/>
  <c r="N116" i="148"/>
  <c r="L116" i="148"/>
  <c r="O115" i="148"/>
  <c r="N115" i="148"/>
  <c r="L115" i="148"/>
  <c r="O114" i="148"/>
  <c r="N114" i="148"/>
  <c r="L114" i="148"/>
  <c r="O113" i="148"/>
  <c r="N113" i="148"/>
  <c r="L113" i="148"/>
  <c r="O112" i="148"/>
  <c r="N112" i="148"/>
  <c r="L112" i="148"/>
  <c r="O111" i="148"/>
  <c r="N111" i="148"/>
  <c r="L111" i="148"/>
  <c r="O110" i="148"/>
  <c r="N110" i="148"/>
  <c r="L110" i="148"/>
  <c r="O109" i="148"/>
  <c r="N109" i="148"/>
  <c r="L109" i="148"/>
  <c r="O108" i="148"/>
  <c r="N108" i="148"/>
  <c r="L108" i="148"/>
  <c r="O107" i="148"/>
  <c r="N107" i="148"/>
  <c r="L107" i="148"/>
  <c r="O106" i="148"/>
  <c r="N106" i="148"/>
  <c r="L106" i="148"/>
  <c r="O105" i="148"/>
  <c r="N105" i="148"/>
  <c r="L105" i="148"/>
  <c r="O104" i="148"/>
  <c r="N104" i="148"/>
  <c r="L104" i="148"/>
  <c r="O103" i="148"/>
  <c r="N103" i="148"/>
  <c r="L103" i="148"/>
  <c r="O102" i="148"/>
  <c r="N102" i="148"/>
  <c r="L102" i="148"/>
  <c r="O101" i="148"/>
  <c r="N101" i="148"/>
  <c r="L101" i="148"/>
  <c r="O100" i="148"/>
  <c r="N100" i="148"/>
  <c r="L100" i="148"/>
  <c r="O99" i="148"/>
  <c r="N99" i="148"/>
  <c r="L99" i="148"/>
  <c r="O98" i="148"/>
  <c r="N98" i="148"/>
  <c r="L98" i="148"/>
  <c r="O97" i="148"/>
  <c r="N97" i="148"/>
  <c r="L97" i="148"/>
  <c r="O96" i="148"/>
  <c r="N96" i="148"/>
  <c r="L96" i="148"/>
  <c r="O95" i="148"/>
  <c r="N95" i="148"/>
  <c r="L95" i="148"/>
  <c r="O94" i="148"/>
  <c r="N94" i="148"/>
  <c r="L94" i="148"/>
  <c r="O93" i="148"/>
  <c r="N93" i="148"/>
  <c r="L93" i="148"/>
  <c r="O92" i="148"/>
  <c r="N92" i="148"/>
  <c r="L92" i="148"/>
  <c r="O91" i="148"/>
  <c r="N91" i="148"/>
  <c r="L91" i="148"/>
  <c r="O90" i="148"/>
  <c r="N90" i="148"/>
  <c r="L90" i="148"/>
  <c r="O89" i="148"/>
  <c r="N89" i="148"/>
  <c r="L89" i="148"/>
  <c r="O88" i="148"/>
  <c r="N88" i="148"/>
  <c r="L88" i="148"/>
  <c r="O87" i="148"/>
  <c r="N87" i="148"/>
  <c r="L87" i="148"/>
  <c r="O86" i="148"/>
  <c r="N86" i="148"/>
  <c r="L86" i="148"/>
  <c r="O85" i="148"/>
  <c r="N85" i="148"/>
  <c r="L85" i="148"/>
  <c r="O84" i="148"/>
  <c r="N84" i="148"/>
  <c r="L84" i="148"/>
  <c r="O83" i="148"/>
  <c r="N83" i="148"/>
  <c r="L83" i="148"/>
  <c r="O82" i="148"/>
  <c r="N82" i="148"/>
  <c r="L82" i="148"/>
  <c r="O81" i="148"/>
  <c r="N81" i="148"/>
  <c r="L81" i="148"/>
  <c r="O80" i="148"/>
  <c r="N80" i="148"/>
  <c r="L80" i="148"/>
  <c r="O79" i="148"/>
  <c r="N79" i="148"/>
  <c r="L79" i="148"/>
  <c r="O78" i="148"/>
  <c r="N78" i="148"/>
  <c r="L78" i="148"/>
  <c r="O77" i="148"/>
  <c r="N77" i="148"/>
  <c r="L77" i="148"/>
  <c r="O76" i="148"/>
  <c r="N76" i="148"/>
  <c r="L76" i="148"/>
  <c r="O75" i="148"/>
  <c r="N75" i="148"/>
  <c r="L75" i="148"/>
  <c r="O74" i="148"/>
  <c r="N74" i="148"/>
  <c r="L74" i="148"/>
  <c r="O73" i="148"/>
  <c r="N73" i="148"/>
  <c r="L73" i="148"/>
  <c r="O72" i="148"/>
  <c r="N72" i="148"/>
  <c r="L72" i="148"/>
  <c r="O71" i="148"/>
  <c r="N71" i="148"/>
  <c r="L71" i="148"/>
  <c r="O70" i="148"/>
  <c r="N70" i="148"/>
  <c r="L70" i="148"/>
  <c r="O69" i="148"/>
  <c r="N69" i="148"/>
  <c r="L69" i="148"/>
  <c r="O68" i="148"/>
  <c r="N68" i="148"/>
  <c r="L68" i="148"/>
  <c r="O67" i="148"/>
  <c r="N67" i="148"/>
  <c r="L67" i="148"/>
  <c r="O66" i="148"/>
  <c r="N66" i="148"/>
  <c r="L66" i="148"/>
  <c r="O65" i="148"/>
  <c r="N65" i="148"/>
  <c r="L65" i="148"/>
  <c r="O64" i="148"/>
  <c r="N64" i="148"/>
  <c r="L64" i="148"/>
  <c r="O63" i="148"/>
  <c r="N63" i="148"/>
  <c r="L63" i="148"/>
  <c r="O62" i="148"/>
  <c r="N62" i="148"/>
  <c r="L62" i="148"/>
  <c r="O61" i="148"/>
  <c r="N61" i="148"/>
  <c r="L61" i="148"/>
  <c r="O60" i="148"/>
  <c r="N60" i="148"/>
  <c r="L60" i="148"/>
  <c r="O59" i="148"/>
  <c r="N59" i="148"/>
  <c r="L59" i="148"/>
  <c r="O58" i="148"/>
  <c r="N58" i="148"/>
  <c r="L58" i="148"/>
  <c r="O57" i="148"/>
  <c r="N57" i="148"/>
  <c r="L57" i="148"/>
  <c r="O56" i="148"/>
  <c r="N56" i="148"/>
  <c r="L56" i="148"/>
  <c r="O55" i="148"/>
  <c r="N55" i="148"/>
  <c r="L55" i="148"/>
  <c r="O54" i="148"/>
  <c r="N54" i="148"/>
  <c r="L54" i="148"/>
  <c r="O53" i="148"/>
  <c r="N53" i="148"/>
  <c r="L53" i="148"/>
  <c r="O52" i="148"/>
  <c r="N52" i="148"/>
  <c r="L52" i="148"/>
  <c r="O51" i="148"/>
  <c r="N51" i="148"/>
  <c r="L51" i="148"/>
  <c r="O50" i="148"/>
  <c r="N50" i="148"/>
  <c r="L50" i="148"/>
  <c r="O49" i="148"/>
  <c r="N49" i="148"/>
  <c r="L49" i="148"/>
  <c r="O48" i="148"/>
  <c r="N48" i="148"/>
  <c r="L48" i="148"/>
  <c r="O47" i="148"/>
  <c r="N47" i="148"/>
  <c r="L47" i="148"/>
  <c r="O46" i="148"/>
  <c r="N46" i="148"/>
  <c r="L46" i="148"/>
  <c r="O45" i="148"/>
  <c r="N45" i="148"/>
  <c r="L45" i="148"/>
  <c r="O44" i="148"/>
  <c r="N44" i="148"/>
  <c r="L44" i="148"/>
  <c r="O43" i="148"/>
  <c r="N43" i="148"/>
  <c r="L43" i="148"/>
  <c r="O42" i="148"/>
  <c r="N42" i="148"/>
  <c r="L42" i="148"/>
  <c r="O41" i="148"/>
  <c r="N41" i="148"/>
  <c r="L41" i="148"/>
  <c r="O40" i="148"/>
  <c r="N40" i="148"/>
  <c r="L40" i="148"/>
  <c r="O39" i="148"/>
  <c r="N39" i="148"/>
  <c r="L39" i="148"/>
  <c r="O38" i="148"/>
  <c r="N38" i="148"/>
  <c r="L38" i="148"/>
  <c r="O37" i="148"/>
  <c r="N37" i="148"/>
  <c r="L37" i="148"/>
  <c r="O36" i="148"/>
  <c r="N36" i="148"/>
  <c r="L36" i="148"/>
  <c r="O35" i="148"/>
  <c r="N35" i="148"/>
  <c r="L35" i="148"/>
  <c r="O34" i="148"/>
  <c r="N34" i="148"/>
  <c r="L34" i="148"/>
  <c r="O33" i="148"/>
  <c r="N33" i="148"/>
  <c r="L33" i="148"/>
  <c r="O32" i="148"/>
  <c r="N32" i="148"/>
  <c r="L32" i="148"/>
  <c r="O31" i="148"/>
  <c r="N31" i="148"/>
  <c r="L31" i="148"/>
  <c r="O30" i="148"/>
  <c r="N30" i="148"/>
  <c r="L30" i="148"/>
  <c r="O29" i="148"/>
  <c r="N29" i="148"/>
  <c r="L29" i="148"/>
  <c r="O28" i="148"/>
  <c r="N28" i="148"/>
  <c r="L28" i="148"/>
  <c r="O27" i="148"/>
  <c r="N27" i="148"/>
  <c r="L27" i="148"/>
  <c r="O26" i="148"/>
  <c r="N26" i="148"/>
  <c r="L26" i="148"/>
  <c r="O25" i="148"/>
  <c r="N25" i="148"/>
  <c r="L25" i="148"/>
  <c r="O24" i="148"/>
  <c r="N24" i="148"/>
  <c r="L24" i="148"/>
  <c r="O23" i="148"/>
  <c r="N23" i="148"/>
  <c r="L23" i="148"/>
  <c r="O22" i="148"/>
  <c r="N22" i="148"/>
  <c r="L22" i="148"/>
  <c r="O21" i="148"/>
  <c r="N21" i="148"/>
  <c r="L21" i="148"/>
  <c r="O20" i="148"/>
  <c r="N20" i="148"/>
  <c r="L20" i="148"/>
  <c r="O19" i="148"/>
  <c r="N19" i="148"/>
  <c r="L19" i="148"/>
  <c r="O18" i="148"/>
  <c r="N18" i="148"/>
  <c r="L18" i="148"/>
  <c r="O17" i="148"/>
  <c r="N17" i="148"/>
  <c r="L17" i="148"/>
  <c r="O16" i="148"/>
  <c r="N16" i="148"/>
  <c r="L16" i="148"/>
  <c r="O15" i="148"/>
  <c r="N15" i="148"/>
  <c r="L15" i="148"/>
  <c r="O14" i="148"/>
  <c r="N14" i="148"/>
  <c r="L14" i="148"/>
  <c r="O13" i="148"/>
  <c r="N13" i="148"/>
  <c r="L13" i="148"/>
  <c r="O12" i="148"/>
  <c r="N12" i="148"/>
  <c r="O11" i="148"/>
  <c r="N11" i="148"/>
  <c r="L11" i="148"/>
  <c r="O10" i="148"/>
  <c r="N10" i="148"/>
  <c r="L10" i="148"/>
  <c r="O9" i="148"/>
  <c r="N9" i="148"/>
  <c r="L9" i="148"/>
  <c r="O8" i="148"/>
  <c r="N8" i="148"/>
  <c r="L8" i="148"/>
  <c r="O7" i="148"/>
  <c r="N7" i="148"/>
  <c r="L7" i="148"/>
  <c r="O6" i="148"/>
  <c r="N6" i="148"/>
  <c r="L6" i="148"/>
  <c r="O5" i="148"/>
  <c r="N5" i="148"/>
  <c r="L5" i="148"/>
  <c r="O4" i="148"/>
  <c r="N4" i="148"/>
  <c r="L4" i="148"/>
  <c r="O3" i="148"/>
  <c r="N3" i="148"/>
  <c r="L3" i="148"/>
  <c r="O2" i="148"/>
  <c r="N2" i="148"/>
  <c r="L2" i="148"/>
  <c r="F1818" i="91" l="1"/>
  <c r="H1818" i="91" s="1"/>
  <c r="H1817" i="91"/>
  <c r="F1819" i="91" l="1"/>
  <c r="F1820" i="91" s="1"/>
  <c r="H1820" i="91" s="1"/>
  <c r="H1819" i="91" l="1"/>
  <c r="F1813" i="91"/>
  <c r="F1814" i="91" s="1"/>
  <c r="F1815" i="91" s="1"/>
  <c r="H1815" i="91" s="1"/>
  <c r="H1812" i="91"/>
  <c r="H1813" i="91" l="1"/>
  <c r="H1814" i="91"/>
  <c r="F1808" i="91" l="1"/>
  <c r="F1809" i="91" s="1"/>
  <c r="F1810" i="91" s="1"/>
  <c r="H1810" i="91" s="1"/>
  <c r="H1807" i="91"/>
  <c r="H1808" i="91" l="1"/>
  <c r="H1809" i="91"/>
  <c r="F1803" i="91" l="1"/>
  <c r="H1803" i="91" s="1"/>
  <c r="H1802" i="91"/>
  <c r="F1804" i="91" l="1"/>
  <c r="F1805" i="91" s="1"/>
  <c r="H1805" i="91" s="1"/>
  <c r="H1804" i="91" l="1"/>
  <c r="L53" i="106"/>
  <c r="N53" i="106"/>
  <c r="O53" i="106"/>
  <c r="P53" i="106"/>
  <c r="L54" i="106"/>
  <c r="N54" i="106"/>
  <c r="O54" i="106"/>
  <c r="P54" i="106"/>
  <c r="L55" i="106"/>
  <c r="N55" i="106"/>
  <c r="O55" i="106"/>
  <c r="P55" i="106"/>
  <c r="L56" i="106"/>
  <c r="N56" i="106"/>
  <c r="O56" i="106"/>
  <c r="P56" i="106"/>
  <c r="L57" i="106"/>
  <c r="N57" i="106"/>
  <c r="O57" i="106"/>
  <c r="P57" i="106"/>
  <c r="L58" i="106"/>
  <c r="N58" i="106"/>
  <c r="O58" i="106"/>
  <c r="P58" i="106"/>
  <c r="L59" i="106"/>
  <c r="N59" i="106"/>
  <c r="O59" i="106"/>
  <c r="P59" i="106"/>
  <c r="L60" i="106"/>
  <c r="N60" i="106"/>
  <c r="O60" i="106"/>
  <c r="P60" i="106"/>
  <c r="L61" i="106"/>
  <c r="N61" i="106"/>
  <c r="O61" i="106"/>
  <c r="P61" i="106"/>
  <c r="L62" i="106"/>
  <c r="N62" i="106"/>
  <c r="O62" i="106"/>
  <c r="P62" i="106"/>
  <c r="L63" i="106"/>
  <c r="N63" i="106"/>
  <c r="O63" i="106"/>
  <c r="P63" i="106"/>
  <c r="L64" i="106"/>
  <c r="N64" i="106"/>
  <c r="O64" i="106"/>
  <c r="P64" i="106"/>
  <c r="L65" i="106"/>
  <c r="N65" i="106"/>
  <c r="O65" i="106"/>
  <c r="P65" i="106"/>
  <c r="L66" i="106"/>
  <c r="N66" i="106"/>
  <c r="O66" i="106"/>
  <c r="P66" i="106"/>
  <c r="L67" i="106"/>
  <c r="N67" i="106"/>
  <c r="O67" i="106"/>
  <c r="P67" i="106"/>
  <c r="L68" i="106"/>
  <c r="N68" i="106"/>
  <c r="O68" i="106"/>
  <c r="P68" i="106"/>
  <c r="L69" i="106"/>
  <c r="N69" i="106"/>
  <c r="O69" i="106"/>
  <c r="P69" i="106"/>
  <c r="L70" i="106"/>
  <c r="N70" i="106"/>
  <c r="O70" i="106"/>
  <c r="P70" i="106"/>
  <c r="L71" i="106"/>
  <c r="N71" i="106"/>
  <c r="O71" i="106"/>
  <c r="P71" i="106"/>
  <c r="L72" i="106"/>
  <c r="N72" i="106"/>
  <c r="O72" i="106"/>
  <c r="P72" i="106"/>
  <c r="L73" i="106"/>
  <c r="N73" i="106"/>
  <c r="O73" i="106"/>
  <c r="P73" i="106"/>
  <c r="L74" i="106"/>
  <c r="N74" i="106"/>
  <c r="O74" i="106"/>
  <c r="P74" i="106"/>
  <c r="L75" i="106"/>
  <c r="N75" i="106"/>
  <c r="O75" i="106"/>
  <c r="P75" i="106"/>
  <c r="L76" i="106"/>
  <c r="N76" i="106"/>
  <c r="O76" i="106"/>
  <c r="P76" i="106"/>
  <c r="L77" i="106"/>
  <c r="N77" i="106"/>
  <c r="O77" i="106"/>
  <c r="P77" i="106"/>
  <c r="L78" i="106"/>
  <c r="N78" i="106"/>
  <c r="O78" i="106"/>
  <c r="P78" i="106"/>
  <c r="L79" i="106"/>
  <c r="N79" i="106"/>
  <c r="O79" i="106"/>
  <c r="P79" i="106"/>
  <c r="L80" i="106"/>
  <c r="N80" i="106"/>
  <c r="O80" i="106"/>
  <c r="P80" i="106"/>
  <c r="L81" i="106"/>
  <c r="N81" i="106"/>
  <c r="O81" i="106"/>
  <c r="P81" i="106"/>
  <c r="L82" i="106"/>
  <c r="N82" i="106"/>
  <c r="O82" i="106"/>
  <c r="P82" i="106"/>
  <c r="L83" i="106"/>
  <c r="N83" i="106"/>
  <c r="O83" i="106"/>
  <c r="P83" i="106"/>
  <c r="L84" i="106"/>
  <c r="N84" i="106"/>
  <c r="O84" i="106"/>
  <c r="P84" i="106"/>
  <c r="L85" i="106"/>
  <c r="N85" i="106"/>
  <c r="O85" i="106"/>
  <c r="P85" i="106"/>
  <c r="L86" i="106"/>
  <c r="N86" i="106"/>
  <c r="O86" i="106"/>
  <c r="P86" i="106"/>
  <c r="L87" i="106"/>
  <c r="N87" i="106"/>
  <c r="O87" i="106"/>
  <c r="P87" i="106"/>
  <c r="L88" i="106"/>
  <c r="N88" i="106"/>
  <c r="O88" i="106"/>
  <c r="P88" i="106"/>
  <c r="L89" i="106"/>
  <c r="N89" i="106"/>
  <c r="O89" i="106"/>
  <c r="P89" i="106"/>
  <c r="L90" i="106"/>
  <c r="N90" i="106"/>
  <c r="O90" i="106"/>
  <c r="P90" i="106"/>
  <c r="L91" i="106"/>
  <c r="N91" i="106"/>
  <c r="O91" i="106"/>
  <c r="P91" i="106"/>
  <c r="L92" i="106"/>
  <c r="N92" i="106"/>
  <c r="O92" i="106"/>
  <c r="P92" i="106"/>
  <c r="L93" i="106"/>
  <c r="N93" i="106"/>
  <c r="O93" i="106"/>
  <c r="P93" i="106"/>
  <c r="L94" i="106"/>
  <c r="N94" i="106"/>
  <c r="O94" i="106"/>
  <c r="P94" i="106"/>
  <c r="L95" i="106"/>
  <c r="N95" i="106"/>
  <c r="O95" i="106"/>
  <c r="P95" i="106"/>
  <c r="L96" i="106"/>
  <c r="N96" i="106"/>
  <c r="O96" i="106"/>
  <c r="P96" i="106"/>
  <c r="L97" i="106"/>
  <c r="N97" i="106"/>
  <c r="O97" i="106"/>
  <c r="P97" i="106"/>
  <c r="L98" i="106"/>
  <c r="N98" i="106"/>
  <c r="O98" i="106"/>
  <c r="P98" i="106"/>
  <c r="L99" i="106"/>
  <c r="N99" i="106"/>
  <c r="O99" i="106"/>
  <c r="P99" i="106"/>
  <c r="L100" i="106"/>
  <c r="N100" i="106"/>
  <c r="O100" i="106"/>
  <c r="P100" i="106"/>
  <c r="L101" i="106"/>
  <c r="N101" i="106"/>
  <c r="O101" i="106"/>
  <c r="P101" i="106"/>
  <c r="L102" i="106"/>
  <c r="N102" i="106"/>
  <c r="O102" i="106"/>
  <c r="P102" i="106"/>
  <c r="L103" i="106"/>
  <c r="N103" i="106"/>
  <c r="O103" i="106"/>
  <c r="P103" i="106"/>
  <c r="L104" i="106"/>
  <c r="N104" i="106"/>
  <c r="O104" i="106"/>
  <c r="P104" i="106"/>
  <c r="L105" i="106"/>
  <c r="N105" i="106"/>
  <c r="O105" i="106"/>
  <c r="P105" i="106"/>
  <c r="L106" i="106"/>
  <c r="N106" i="106"/>
  <c r="O106" i="106"/>
  <c r="P106" i="106"/>
  <c r="L107" i="106"/>
  <c r="N107" i="106"/>
  <c r="O107" i="106"/>
  <c r="P107" i="106"/>
  <c r="L108" i="106"/>
  <c r="N108" i="106"/>
  <c r="O108" i="106"/>
  <c r="P108" i="106"/>
  <c r="L109" i="106"/>
  <c r="N109" i="106"/>
  <c r="O109" i="106"/>
  <c r="P109" i="106"/>
  <c r="L110" i="106"/>
  <c r="N110" i="106"/>
  <c r="O110" i="106"/>
  <c r="P110" i="106"/>
  <c r="L111" i="106"/>
  <c r="N111" i="106"/>
  <c r="O111" i="106"/>
  <c r="P111" i="106"/>
  <c r="L112" i="106"/>
  <c r="N112" i="106"/>
  <c r="O112" i="106"/>
  <c r="P112" i="106"/>
  <c r="L113" i="106"/>
  <c r="N113" i="106"/>
  <c r="O113" i="106"/>
  <c r="P113" i="106"/>
  <c r="L114" i="106"/>
  <c r="N114" i="106"/>
  <c r="O114" i="106"/>
  <c r="P114" i="106"/>
  <c r="L115" i="106"/>
  <c r="N115" i="106"/>
  <c r="O115" i="106"/>
  <c r="P115" i="106"/>
  <c r="L116" i="106"/>
  <c r="N116" i="106"/>
  <c r="O116" i="106"/>
  <c r="P116" i="106"/>
  <c r="L117" i="106"/>
  <c r="N117" i="106"/>
  <c r="O117" i="106"/>
  <c r="P117" i="106"/>
  <c r="L118" i="106"/>
  <c r="N118" i="106"/>
  <c r="O118" i="106"/>
  <c r="P118" i="106"/>
  <c r="L119" i="106"/>
  <c r="N119" i="106"/>
  <c r="O119" i="106"/>
  <c r="P119" i="106"/>
  <c r="L120" i="106"/>
  <c r="N120" i="106"/>
  <c r="O120" i="106"/>
  <c r="P120" i="106"/>
  <c r="L121" i="106"/>
  <c r="N121" i="106"/>
  <c r="O121" i="106"/>
  <c r="P121" i="106"/>
  <c r="L122" i="106"/>
  <c r="N122" i="106"/>
  <c r="O122" i="106"/>
  <c r="P122" i="106"/>
  <c r="L123" i="106"/>
  <c r="N123" i="106"/>
  <c r="O123" i="106"/>
  <c r="P123" i="106"/>
  <c r="L124" i="106"/>
  <c r="N124" i="106"/>
  <c r="O124" i="106"/>
  <c r="P124" i="106"/>
  <c r="L125" i="106"/>
  <c r="N125" i="106"/>
  <c r="O125" i="106"/>
  <c r="P125" i="106"/>
  <c r="L126" i="106"/>
  <c r="N126" i="106"/>
  <c r="O126" i="106"/>
  <c r="P126" i="106"/>
  <c r="L127" i="106"/>
  <c r="N127" i="106"/>
  <c r="O127" i="106"/>
  <c r="P127" i="106"/>
  <c r="L128" i="106"/>
  <c r="N128" i="106"/>
  <c r="O128" i="106"/>
  <c r="P128" i="106"/>
  <c r="L129" i="106"/>
  <c r="N129" i="106"/>
  <c r="O129" i="106"/>
  <c r="P129" i="106"/>
  <c r="L130" i="106"/>
  <c r="N130" i="106"/>
  <c r="O130" i="106"/>
  <c r="P130" i="106"/>
  <c r="L131" i="106"/>
  <c r="N131" i="106"/>
  <c r="O131" i="106"/>
  <c r="P131" i="106"/>
  <c r="L132" i="106"/>
  <c r="N132" i="106"/>
  <c r="O132" i="106"/>
  <c r="P132" i="106"/>
  <c r="L133" i="106"/>
  <c r="N133" i="106"/>
  <c r="O133" i="106"/>
  <c r="P133" i="106"/>
  <c r="L134" i="106"/>
  <c r="N134" i="106"/>
  <c r="O134" i="106"/>
  <c r="P134" i="106"/>
  <c r="L135" i="106"/>
  <c r="N135" i="106"/>
  <c r="O135" i="106"/>
  <c r="P135" i="106"/>
  <c r="F1798" i="91" l="1"/>
  <c r="H1798" i="91" s="1"/>
  <c r="H1797" i="91"/>
  <c r="F1793" i="91"/>
  <c r="H1793" i="91" s="1"/>
  <c r="H1792" i="91"/>
  <c r="F1794" i="91" l="1"/>
  <c r="F1795" i="91" s="1"/>
  <c r="H1795" i="91" s="1"/>
  <c r="F1799" i="91"/>
  <c r="F1800" i="91" s="1"/>
  <c r="H1800" i="91" s="1"/>
  <c r="H1794" i="91" l="1"/>
  <c r="H1799" i="91"/>
  <c r="I17" i="136" l="1"/>
  <c r="F1788" i="91" l="1"/>
  <c r="F1789" i="91" s="1"/>
  <c r="F1790" i="91" s="1"/>
  <c r="H1790" i="91" s="1"/>
  <c r="H1787" i="91"/>
  <c r="H1788" i="91" l="1"/>
  <c r="H1789" i="91"/>
  <c r="F1783" i="91" l="1"/>
  <c r="H1783" i="91" s="1"/>
  <c r="H1782" i="91"/>
  <c r="F1784" i="91" l="1"/>
  <c r="F1785" i="91" s="1"/>
  <c r="H1785" i="91" s="1"/>
  <c r="H1784" i="91" l="1"/>
  <c r="F1778" i="91"/>
  <c r="F1779" i="91" s="1"/>
  <c r="F1780" i="91" s="1"/>
  <c r="H1780" i="91" s="1"/>
  <c r="H1777" i="91"/>
  <c r="H1778" i="91" l="1"/>
  <c r="H1779" i="91"/>
  <c r="F1773" i="91" l="1"/>
  <c r="F1774" i="91" s="1"/>
  <c r="F1775" i="91" s="1"/>
  <c r="H1775" i="91" s="1"/>
  <c r="H1772" i="91"/>
  <c r="H1773" i="91" l="1"/>
  <c r="H1774" i="91"/>
  <c r="F1768" i="91" l="1"/>
  <c r="F1769" i="91" s="1"/>
  <c r="H1767" i="91"/>
  <c r="H1769" i="91" l="1"/>
  <c r="F1770" i="91"/>
  <c r="H1770" i="91" s="1"/>
  <c r="H1768" i="91"/>
  <c r="D1760" i="91" l="1"/>
  <c r="F1763" i="91" l="1"/>
  <c r="H1763" i="91" s="1"/>
  <c r="H1762" i="91"/>
  <c r="F1764" i="91" l="1"/>
  <c r="F1765" i="91" s="1"/>
  <c r="H1765" i="91" s="1"/>
  <c r="H1764" i="91" l="1"/>
  <c r="F1758" i="91" l="1"/>
  <c r="H1758" i="91" s="1"/>
  <c r="H1757" i="91"/>
  <c r="F1759" i="91" l="1"/>
  <c r="F1760" i="91" s="1"/>
  <c r="H1760" i="91" s="1"/>
  <c r="H1759" i="91" l="1"/>
  <c r="F1753" i="91"/>
  <c r="H1753" i="91" s="1"/>
  <c r="H1752" i="91"/>
  <c r="F1754" i="91" l="1"/>
  <c r="F1755" i="91" s="1"/>
  <c r="H1755" i="91" s="1"/>
  <c r="H1754" i="91" l="1"/>
  <c r="F1748" i="91"/>
  <c r="H1748" i="91" s="1"/>
  <c r="H1747" i="91"/>
  <c r="F1749" i="91" l="1"/>
  <c r="F1750" i="91" s="1"/>
  <c r="H1750" i="91" s="1"/>
  <c r="H1749" i="91" l="1"/>
  <c r="F1743" i="91" l="1"/>
  <c r="F1744" i="91" s="1"/>
  <c r="H1742" i="91"/>
  <c r="F1745" i="91" l="1"/>
  <c r="H1745" i="91" s="1"/>
  <c r="H1744" i="91"/>
  <c r="H1743" i="91"/>
  <c r="F1738" i="91" l="1"/>
  <c r="F1739" i="91" s="1"/>
  <c r="H1737" i="91"/>
  <c r="F1740" i="91" l="1"/>
  <c r="H1740" i="91" s="1"/>
  <c r="H1739" i="91"/>
  <c r="H1738" i="91"/>
  <c r="F1733" i="91" l="1"/>
  <c r="F1734" i="91" s="1"/>
  <c r="H1732" i="91"/>
  <c r="F1729" i="91"/>
  <c r="H1728" i="91"/>
  <c r="H1729" i="91" l="1"/>
  <c r="F1730" i="91"/>
  <c r="F1735" i="91"/>
  <c r="H1735" i="91" s="1"/>
  <c r="H1734" i="91"/>
  <c r="H1733" i="91"/>
  <c r="H1730" i="91"/>
  <c r="F1724" i="91" l="1"/>
  <c r="F1725" i="91" s="1"/>
  <c r="H1723" i="91"/>
  <c r="F1726" i="91" l="1"/>
  <c r="H1726" i="91" s="1"/>
  <c r="H1725" i="91"/>
  <c r="H1724" i="91"/>
  <c r="F1720" i="91" l="1"/>
  <c r="F1721" i="91" s="1"/>
  <c r="H1719" i="91"/>
  <c r="H1721" i="91" l="1"/>
  <c r="H1720" i="91"/>
  <c r="F1715" i="91" l="1"/>
  <c r="F1716" i="91" s="1"/>
  <c r="H1714" i="91"/>
  <c r="F1717" i="91" l="1"/>
  <c r="H1717" i="91" s="1"/>
  <c r="H1716" i="91"/>
  <c r="H1715" i="91"/>
  <c r="F1710" i="91" l="1"/>
  <c r="F1711" i="91" s="1"/>
  <c r="H1709" i="91"/>
  <c r="F1712" i="91" l="1"/>
  <c r="H1712" i="91" s="1"/>
  <c r="H1711" i="91"/>
  <c r="H1710" i="91"/>
  <c r="H1705" i="91" l="1"/>
  <c r="H1707" i="91" l="1"/>
  <c r="F1701" i="91" l="1"/>
  <c r="H1701" i="91" s="1"/>
  <c r="H1700" i="91"/>
  <c r="F1702" i="91" l="1"/>
  <c r="F1703" i="91" s="1"/>
  <c r="H1703" i="91" s="1"/>
  <c r="H1702" i="91" l="1"/>
  <c r="F1696" i="91" l="1"/>
  <c r="F1697" i="91" s="1"/>
  <c r="F1698" i="91" s="1"/>
  <c r="H1698" i="91" s="1"/>
  <c r="H1695" i="91"/>
  <c r="H1696" i="91" l="1"/>
  <c r="H1697" i="91"/>
  <c r="F1690" i="91" l="1"/>
  <c r="H1690" i="91" s="1"/>
  <c r="H1689" i="91"/>
  <c r="F1692" i="91" l="1"/>
  <c r="F1693" i="91" s="1"/>
  <c r="H1693" i="91" s="1"/>
  <c r="H1692" i="91" l="1"/>
  <c r="F1685" i="91" l="1"/>
  <c r="F1686" i="91" s="1"/>
  <c r="H1684" i="91"/>
  <c r="H1686" i="91" l="1"/>
  <c r="F1687" i="91"/>
  <c r="H1687" i="91" s="1"/>
  <c r="H1685" i="91"/>
  <c r="L42" i="106" l="1"/>
  <c r="N42" i="106"/>
  <c r="O42" i="106"/>
  <c r="P42" i="106"/>
  <c r="L43" i="106"/>
  <c r="N43" i="106"/>
  <c r="O43" i="106"/>
  <c r="P43" i="106"/>
  <c r="L44" i="106"/>
  <c r="N44" i="106"/>
  <c r="O44" i="106"/>
  <c r="P44" i="106"/>
  <c r="L45" i="106"/>
  <c r="N45" i="106"/>
  <c r="O45" i="106"/>
  <c r="P45" i="106"/>
  <c r="L46" i="106"/>
  <c r="N46" i="106"/>
  <c r="O46" i="106"/>
  <c r="P46" i="106"/>
  <c r="L47" i="106"/>
  <c r="N47" i="106"/>
  <c r="O47" i="106"/>
  <c r="P47" i="106"/>
  <c r="L48" i="106"/>
  <c r="N48" i="106"/>
  <c r="O48" i="106"/>
  <c r="P48" i="106"/>
  <c r="L49" i="106"/>
  <c r="N49" i="106"/>
  <c r="O49" i="106"/>
  <c r="P49" i="106"/>
  <c r="L50" i="106"/>
  <c r="N50" i="106"/>
  <c r="O50" i="106"/>
  <c r="P50" i="106"/>
  <c r="L51" i="106"/>
  <c r="N51" i="106"/>
  <c r="O51" i="106"/>
  <c r="P51" i="106"/>
  <c r="L52" i="106"/>
  <c r="N52" i="106"/>
  <c r="O52" i="106"/>
  <c r="P52" i="106"/>
  <c r="F1680" i="91" l="1"/>
  <c r="H1680" i="91" s="1"/>
  <c r="H1679" i="91"/>
  <c r="F1681" i="91" l="1"/>
  <c r="F1682" i="91" s="1"/>
  <c r="H1682" i="91" s="1"/>
  <c r="F1675" i="91"/>
  <c r="F1676" i="91" s="1"/>
  <c r="H1674" i="91"/>
  <c r="H1681" i="91" l="1"/>
  <c r="F1677" i="91"/>
  <c r="H1677" i="91" s="1"/>
  <c r="H1676" i="91"/>
  <c r="H1675" i="91"/>
  <c r="D1672" i="91" l="1"/>
  <c r="F1670" i="91"/>
  <c r="H1670" i="91" s="1"/>
  <c r="H1669" i="91"/>
  <c r="F1671" i="91" l="1"/>
  <c r="F1672" i="91" s="1"/>
  <c r="H1672" i="91" s="1"/>
  <c r="H1671" i="91" l="1"/>
  <c r="L3" i="106" l="1"/>
  <c r="N3" i="106"/>
  <c r="O3" i="106"/>
  <c r="P3" i="106"/>
  <c r="L4" i="106"/>
  <c r="N4" i="106"/>
  <c r="O4" i="106"/>
  <c r="P4" i="106"/>
  <c r="L5" i="106"/>
  <c r="N5" i="106"/>
  <c r="O5" i="106"/>
  <c r="P5" i="106"/>
  <c r="L6" i="106"/>
  <c r="N6" i="106"/>
  <c r="O6" i="106"/>
  <c r="P6" i="106"/>
  <c r="L7" i="106"/>
  <c r="N7" i="106"/>
  <c r="O7" i="106"/>
  <c r="P7" i="106"/>
  <c r="L8" i="106"/>
  <c r="N8" i="106"/>
  <c r="O8" i="106"/>
  <c r="P8" i="106"/>
  <c r="L9" i="106"/>
  <c r="N9" i="106"/>
  <c r="O9" i="106"/>
  <c r="P9" i="106"/>
  <c r="L10" i="106"/>
  <c r="N10" i="106"/>
  <c r="O10" i="106"/>
  <c r="P10" i="106"/>
  <c r="L11" i="106"/>
  <c r="N11" i="106"/>
  <c r="O11" i="106"/>
  <c r="P11" i="106"/>
  <c r="L12" i="106"/>
  <c r="N12" i="106"/>
  <c r="O12" i="106"/>
  <c r="P12" i="106"/>
  <c r="L13" i="106"/>
  <c r="N13" i="106"/>
  <c r="O13" i="106"/>
  <c r="P13" i="106"/>
  <c r="L14" i="106"/>
  <c r="N14" i="106"/>
  <c r="O14" i="106"/>
  <c r="P14" i="106"/>
  <c r="L15" i="106"/>
  <c r="N15" i="106"/>
  <c r="O15" i="106"/>
  <c r="P15" i="106"/>
  <c r="L16" i="106"/>
  <c r="N16" i="106"/>
  <c r="O16" i="106"/>
  <c r="P16" i="106"/>
  <c r="L17" i="106"/>
  <c r="N17" i="106"/>
  <c r="O17" i="106"/>
  <c r="P17" i="106"/>
  <c r="L18" i="106"/>
  <c r="N18" i="106"/>
  <c r="O18" i="106"/>
  <c r="P18" i="106"/>
  <c r="L19" i="106"/>
  <c r="N19" i="106"/>
  <c r="O19" i="106"/>
  <c r="P19" i="106"/>
  <c r="L20" i="106"/>
  <c r="N20" i="106"/>
  <c r="O20" i="106"/>
  <c r="P20" i="106"/>
  <c r="L21" i="106"/>
  <c r="N21" i="106"/>
  <c r="O21" i="106"/>
  <c r="P21" i="106"/>
  <c r="L22" i="106"/>
  <c r="N22" i="106"/>
  <c r="O22" i="106"/>
  <c r="P22" i="106"/>
  <c r="L23" i="106"/>
  <c r="N23" i="106"/>
  <c r="O23" i="106"/>
  <c r="P23" i="106"/>
  <c r="L24" i="106"/>
  <c r="N24" i="106"/>
  <c r="O24" i="106"/>
  <c r="P24" i="106"/>
  <c r="L25" i="106"/>
  <c r="N25" i="106"/>
  <c r="O25" i="106"/>
  <c r="P25" i="106"/>
  <c r="L26" i="106"/>
  <c r="N26" i="106"/>
  <c r="O26" i="106"/>
  <c r="P26" i="106"/>
  <c r="L27" i="106"/>
  <c r="N27" i="106"/>
  <c r="O27" i="106"/>
  <c r="P27" i="106"/>
  <c r="L28" i="106"/>
  <c r="N28" i="106"/>
  <c r="O28" i="106"/>
  <c r="P28" i="106"/>
  <c r="L29" i="106"/>
  <c r="N29" i="106"/>
  <c r="O29" i="106"/>
  <c r="P29" i="106"/>
  <c r="L30" i="106"/>
  <c r="N30" i="106"/>
  <c r="O30" i="106"/>
  <c r="P30" i="106"/>
  <c r="L31" i="106"/>
  <c r="N31" i="106"/>
  <c r="O31" i="106"/>
  <c r="P31" i="106"/>
  <c r="L32" i="106"/>
  <c r="N32" i="106"/>
  <c r="O32" i="106"/>
  <c r="P32" i="106"/>
  <c r="L33" i="106"/>
  <c r="N33" i="106"/>
  <c r="O33" i="106"/>
  <c r="P33" i="106"/>
  <c r="L34" i="106"/>
  <c r="N34" i="106"/>
  <c r="O34" i="106"/>
  <c r="P34" i="106"/>
  <c r="L35" i="106"/>
  <c r="N35" i="106"/>
  <c r="O35" i="106"/>
  <c r="P35" i="106"/>
  <c r="L36" i="106"/>
  <c r="N36" i="106"/>
  <c r="O36" i="106"/>
  <c r="P36" i="106"/>
  <c r="L37" i="106"/>
  <c r="N37" i="106"/>
  <c r="O37" i="106"/>
  <c r="P37" i="106"/>
  <c r="L38" i="106"/>
  <c r="N38" i="106"/>
  <c r="O38" i="106"/>
  <c r="P38" i="106"/>
  <c r="L39" i="106"/>
  <c r="N39" i="106"/>
  <c r="O39" i="106"/>
  <c r="P39" i="106"/>
  <c r="L40" i="106"/>
  <c r="N40" i="106"/>
  <c r="O40" i="106"/>
  <c r="P40" i="106"/>
  <c r="L41" i="106"/>
  <c r="N41" i="106"/>
  <c r="O41" i="106"/>
  <c r="P41" i="106"/>
  <c r="P2" i="106"/>
  <c r="O2" i="106"/>
  <c r="N2" i="106"/>
  <c r="L2" i="106"/>
  <c r="F1665" i="91" l="1"/>
  <c r="F1666" i="91" s="1"/>
  <c r="F1667" i="91" s="1"/>
  <c r="H1667" i="91" s="1"/>
  <c r="H1664" i="91"/>
  <c r="H1665" i="91" l="1"/>
  <c r="H1666" i="91"/>
  <c r="F1660" i="91" l="1"/>
  <c r="H1660" i="91" s="1"/>
  <c r="H1659" i="91"/>
  <c r="F1661" i="91" l="1"/>
  <c r="F1662" i="91" s="1"/>
  <c r="H1662" i="91" s="1"/>
  <c r="H1661" i="91" l="1"/>
  <c r="F1655" i="91" l="1"/>
  <c r="H1655" i="91" s="1"/>
  <c r="H1654" i="91"/>
  <c r="F1656" i="91" l="1"/>
  <c r="F1657" i="91" s="1"/>
  <c r="H1657" i="91" s="1"/>
  <c r="H1656" i="91" l="1"/>
  <c r="F1650" i="91"/>
  <c r="F1651" i="91" s="1"/>
  <c r="H1651" i="91" s="1"/>
  <c r="H1649" i="91"/>
  <c r="H1644" i="91"/>
  <c r="H1650" i="91" l="1"/>
  <c r="F1652" i="91"/>
  <c r="H1652" i="91" s="1"/>
  <c r="H1647" i="91"/>
  <c r="H1646" i="91"/>
  <c r="H1645" i="91"/>
  <c r="D1633" i="91"/>
  <c r="H1640" i="91" l="1"/>
  <c r="H1639" i="91"/>
  <c r="H1638" i="91"/>
  <c r="H1633" i="91" l="1"/>
  <c r="H1632" i="91"/>
  <c r="H1631" i="91"/>
  <c r="H1626" i="91" l="1"/>
  <c r="H1625" i="91"/>
  <c r="H1624" i="91"/>
  <c r="D1612" i="91" l="1"/>
  <c r="H1611" i="91" l="1"/>
  <c r="H1612" i="91"/>
  <c r="H1610" i="91"/>
  <c r="H1619" i="91" l="1"/>
  <c r="H1618" i="91"/>
  <c r="H1617" i="91"/>
  <c r="D1605" i="91" l="1"/>
  <c r="H1604" i="91" l="1"/>
  <c r="H1605" i="91"/>
  <c r="H1603" i="91"/>
</calcChain>
</file>

<file path=xl/comments1.xml><?xml version="1.0" encoding="utf-8"?>
<comments xmlns="http://schemas.openxmlformats.org/spreadsheetml/2006/main">
  <authors>
    <author>作者</author>
  </authors>
  <commentList>
    <comment ref="B1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优先生产
</t>
        </r>
      </text>
    </comment>
  </commentList>
</comments>
</file>

<file path=xl/sharedStrings.xml><?xml version="1.0" encoding="utf-8"?>
<sst xmlns="http://schemas.openxmlformats.org/spreadsheetml/2006/main" count="19181" uniqueCount="2504">
  <si>
    <t>型号</t>
    <phoneticPr fontId="2" type="noConversion"/>
  </si>
  <si>
    <t>规格</t>
    <phoneticPr fontId="2" type="noConversion"/>
  </si>
  <si>
    <t>日期</t>
    <phoneticPr fontId="2" type="noConversion"/>
  </si>
  <si>
    <t xml:space="preserve">FS441 </t>
    <phoneticPr fontId="2" type="noConversion"/>
  </si>
  <si>
    <t>SUS304</t>
    <phoneticPr fontId="2" type="noConversion"/>
  </si>
  <si>
    <t>S200</t>
    <phoneticPr fontId="2" type="noConversion"/>
  </si>
  <si>
    <t>800*2100</t>
    <phoneticPr fontId="2" type="noConversion"/>
  </si>
  <si>
    <t>S8/K8</t>
    <phoneticPr fontId="2" type="noConversion"/>
  </si>
  <si>
    <t>900*2100</t>
    <phoneticPr fontId="2" type="noConversion"/>
  </si>
  <si>
    <t>1000*2100</t>
    <phoneticPr fontId="2" type="noConversion"/>
  </si>
  <si>
    <t>排产顺序</t>
    <phoneticPr fontId="2" type="noConversion"/>
  </si>
  <si>
    <t>S200按套数生产</t>
    <phoneticPr fontId="2" type="noConversion"/>
  </si>
  <si>
    <t>S8/K8按件生产</t>
    <phoneticPr fontId="2" type="noConversion"/>
  </si>
  <si>
    <t>钣金车间厅轿门每日投产看板</t>
    <phoneticPr fontId="2" type="noConversion"/>
  </si>
  <si>
    <t>K8无立柱</t>
    <phoneticPr fontId="2" type="noConversion"/>
  </si>
  <si>
    <r>
      <t>钣金车间班次生产计划</t>
    </r>
    <r>
      <rPr>
        <b/>
        <sz val="10"/>
        <rFont val="宋体"/>
        <family val="3"/>
        <charset val="134"/>
      </rPr>
      <t/>
    </r>
  </si>
  <si>
    <t>底板批次</t>
  </si>
  <si>
    <t>产品型号</t>
    <phoneticPr fontId="1" type="noConversion"/>
  </si>
  <si>
    <t>规格</t>
    <phoneticPr fontId="1" type="noConversion"/>
  </si>
  <si>
    <t>排产量（套）</t>
    <phoneticPr fontId="1" type="noConversion"/>
  </si>
  <si>
    <t>备注</t>
  </si>
  <si>
    <t>投料日期</t>
  </si>
  <si>
    <t>班别</t>
  </si>
  <si>
    <t>焊接日期</t>
  </si>
  <si>
    <t>装饰板批次</t>
    <phoneticPr fontId="1" type="noConversion"/>
  </si>
  <si>
    <t>产品型号</t>
  </si>
  <si>
    <t>规格</t>
  </si>
  <si>
    <t>排产量（套）</t>
  </si>
  <si>
    <t>sus包覆</t>
  </si>
  <si>
    <t>早班</t>
    <phoneticPr fontId="1" type="noConversion"/>
  </si>
  <si>
    <t>早班</t>
  </si>
  <si>
    <t>厅门如工单明细</t>
  </si>
  <si>
    <t>中班</t>
  </si>
  <si>
    <t>夜班</t>
    <phoneticPr fontId="1" type="noConversion"/>
  </si>
  <si>
    <t>C140501批</t>
  </si>
  <si>
    <t>轿壁</t>
  </si>
  <si>
    <t>\</t>
  </si>
  <si>
    <t>夜班=》中班</t>
  </si>
  <si>
    <t>C140502批</t>
  </si>
  <si>
    <t>140501（散）</t>
  </si>
  <si>
    <t>330005202(A)</t>
  </si>
  <si>
    <t>MC-Ⅱ有机房 CPIK11-48</t>
  </si>
  <si>
    <t>COP140504</t>
  </si>
  <si>
    <t>C140503批</t>
  </si>
  <si>
    <t>140502（散）</t>
  </si>
  <si>
    <t>TIC-II柜体，RF</t>
  </si>
  <si>
    <r>
      <t>140503</t>
    </r>
    <r>
      <rPr>
        <sz val="10"/>
        <color theme="1"/>
        <rFont val="NSimSun"/>
        <family val="3"/>
        <charset val="134"/>
      </rPr>
      <t>（散）</t>
    </r>
    <phoneticPr fontId="17" type="noConversion"/>
  </si>
  <si>
    <t>330005222(A)</t>
    <phoneticPr fontId="17" type="noConversion"/>
  </si>
  <si>
    <t>MC-ⅡCPI15-48</t>
  </si>
  <si>
    <t>140504整）</t>
  </si>
  <si>
    <t>330051427  ，330051428  ，330051429</t>
  </si>
  <si>
    <t>SYNERGY控制柜/  SYNERGY主柜底板  ，SYNERGY 变频器柜</t>
  </si>
  <si>
    <t>COP140505</t>
  </si>
  <si>
    <t>C140504批</t>
  </si>
  <si>
    <t>140505（散）</t>
  </si>
  <si>
    <t>140506（散）</t>
  </si>
  <si>
    <t>CPIK货梯(1T)</t>
  </si>
  <si>
    <t>COP140506</t>
  </si>
  <si>
    <r>
      <t>C140505</t>
    </r>
    <r>
      <rPr>
        <sz val="10"/>
        <color theme="1"/>
        <rFont val="NSimSun"/>
        <family val="3"/>
        <charset val="134"/>
      </rPr>
      <t>批</t>
    </r>
    <phoneticPr fontId="17" type="noConversion"/>
  </si>
  <si>
    <t>140507整）</t>
  </si>
  <si>
    <t>330054607  ,330054560</t>
  </si>
  <si>
    <t>RF2 控制柜体  ,RF2 变频器柜体</t>
  </si>
  <si>
    <t>140508（散）</t>
  </si>
  <si>
    <t>140509（散）</t>
  </si>
  <si>
    <t>COP140507-10</t>
    <phoneticPr fontId="17" type="noConversion"/>
  </si>
  <si>
    <r>
      <t>C140506</t>
    </r>
    <r>
      <rPr>
        <sz val="10"/>
        <color theme="1"/>
        <rFont val="NSimSun"/>
        <family val="3"/>
        <charset val="134"/>
      </rPr>
      <t>批</t>
    </r>
    <phoneticPr fontId="17" type="noConversion"/>
  </si>
  <si>
    <t>140510（散）</t>
  </si>
  <si>
    <t>140511（散）</t>
  </si>
  <si>
    <t>330005222(A)</t>
  </si>
  <si>
    <t>140512（散）</t>
  </si>
  <si>
    <t>临时增加</t>
  </si>
  <si>
    <t>COP140511-14</t>
    <phoneticPr fontId="17" type="noConversion"/>
  </si>
  <si>
    <r>
      <t>C140507</t>
    </r>
    <r>
      <rPr>
        <sz val="10"/>
        <color theme="1"/>
        <rFont val="NSimSun"/>
        <family val="3"/>
        <charset val="134"/>
      </rPr>
      <t>批</t>
    </r>
    <phoneticPr fontId="17" type="noConversion"/>
  </si>
  <si>
    <t>140513（散）</t>
  </si>
  <si>
    <t>MC-Ⅱ有机房 CPIK60</t>
  </si>
  <si>
    <t>140514（散）</t>
  </si>
  <si>
    <t>TIC-II柜体</t>
  </si>
  <si>
    <t>140515（散）</t>
  </si>
  <si>
    <t>140516（散）</t>
  </si>
  <si>
    <t>COP140515-17</t>
    <phoneticPr fontId="17" type="noConversion"/>
  </si>
  <si>
    <t>140517（散）</t>
  </si>
  <si>
    <t>140518整）</t>
  </si>
  <si>
    <r>
      <t xml:space="preserve">330051427  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330051428  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330051429</t>
    </r>
    <phoneticPr fontId="17" type="noConversion"/>
  </si>
  <si>
    <t>140519（散）</t>
  </si>
  <si>
    <t>330035319   ，330035318</t>
  </si>
  <si>
    <t>电动限速器盖板，电动限速器支架</t>
  </si>
  <si>
    <t>140520（散）</t>
  </si>
  <si>
    <t>COP140530-33</t>
    <phoneticPr fontId="17" type="noConversion"/>
  </si>
  <si>
    <r>
      <t>C140508</t>
    </r>
    <r>
      <rPr>
        <sz val="10"/>
        <color theme="1"/>
        <rFont val="NSimSun"/>
        <family val="3"/>
        <charset val="134"/>
      </rPr>
      <t>批</t>
    </r>
    <phoneticPr fontId="17" type="noConversion"/>
  </si>
  <si>
    <t>140521（散）</t>
  </si>
  <si>
    <t>140522（散）</t>
  </si>
  <si>
    <t>140523（散）</t>
  </si>
  <si>
    <t>330005202(B)</t>
  </si>
  <si>
    <t>140524（散）</t>
  </si>
  <si>
    <t>COP140518-21</t>
    <phoneticPr fontId="17" type="noConversion"/>
  </si>
  <si>
    <t>C140509批</t>
  </si>
  <si>
    <t>140525（散）</t>
  </si>
  <si>
    <t>140526（散）</t>
  </si>
  <si>
    <t>140527（散）</t>
  </si>
  <si>
    <t>330005222(A）</t>
  </si>
  <si>
    <t>COP140522-25</t>
    <phoneticPr fontId="17" type="noConversion"/>
  </si>
  <si>
    <r>
      <t>C140510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</si>
  <si>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140528（散）</t>
  </si>
  <si>
    <t>140529（散）</t>
  </si>
  <si>
    <t>MC-Ⅱ有机房货梯</t>
  </si>
  <si>
    <t>140530（散）</t>
  </si>
  <si>
    <t>取消</t>
    <phoneticPr fontId="17" type="noConversion"/>
  </si>
  <si>
    <t>140531（散）</t>
  </si>
  <si>
    <t>140532整）</t>
  </si>
  <si>
    <r>
      <t>140533(</t>
    </r>
    <r>
      <rPr>
        <sz val="10"/>
        <color theme="1"/>
        <rFont val="宋体"/>
        <family val="3"/>
        <charset val="134"/>
      </rPr>
      <t>整）</t>
    </r>
    <phoneticPr fontId="17" type="noConversion"/>
  </si>
  <si>
    <r>
      <t xml:space="preserve">330060296 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 xml:space="preserve">330060429  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330051428</t>
    </r>
    <phoneticPr fontId="17" type="noConversion"/>
  </si>
  <si>
    <t>非标无机房变频器柜，非标无机房主柜柜体，非标无机房主柜底版组件</t>
  </si>
  <si>
    <t>临时增加</t>
    <phoneticPr fontId="17" type="noConversion"/>
  </si>
  <si>
    <t>COP140526-29</t>
    <phoneticPr fontId="17" type="noConversion"/>
  </si>
  <si>
    <r>
      <t>C140511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</si>
  <si>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140534（散）</t>
  </si>
  <si>
    <t>140535（散）</t>
  </si>
  <si>
    <t>140536（散）</t>
  </si>
  <si>
    <t>140537（散）</t>
  </si>
  <si>
    <t>140538（散）</t>
  </si>
  <si>
    <t>140539（整）</t>
  </si>
  <si>
    <t>COP140534-37</t>
    <phoneticPr fontId="17" type="noConversion"/>
  </si>
  <si>
    <r>
      <t>C140512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</si>
  <si>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140540（散）</t>
  </si>
  <si>
    <t>140541（散）</t>
  </si>
  <si>
    <t>140542（散）</t>
  </si>
  <si>
    <t>COP140538-42</t>
    <phoneticPr fontId="17" type="noConversion"/>
  </si>
  <si>
    <t>140543（散）</t>
  </si>
  <si>
    <t>140544（散）</t>
  </si>
  <si>
    <t>140545（散）</t>
  </si>
  <si>
    <t>COP140543-46</t>
    <phoneticPr fontId="17" type="noConversion"/>
  </si>
  <si>
    <r>
      <t>C140513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</si>
  <si>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140546（散）</t>
  </si>
  <si>
    <t>140547（散）</t>
  </si>
  <si>
    <t>140548（散）</t>
  </si>
  <si>
    <t>330005222(B）</t>
  </si>
  <si>
    <t>COP140558-61</t>
    <phoneticPr fontId="17" type="noConversion"/>
  </si>
  <si>
    <r>
      <t>C140514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</si>
  <si>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140549（散）</t>
  </si>
  <si>
    <t>330040092  ,330040091</t>
    <phoneticPr fontId="17" type="noConversion"/>
  </si>
  <si>
    <t>电动限速器盖板,电动限速器支架</t>
  </si>
  <si>
    <t>140550（散）</t>
  </si>
  <si>
    <r>
      <t xml:space="preserve">330035319   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KTypeRegular"/>
        <family val="2"/>
      </rPr>
      <t>330035318</t>
    </r>
    <phoneticPr fontId="17" type="noConversion"/>
  </si>
  <si>
    <t>140551整）</t>
  </si>
  <si>
    <t>330054607  ,330054560</t>
    <phoneticPr fontId="17" type="noConversion"/>
  </si>
  <si>
    <t>140552（散）</t>
  </si>
  <si>
    <t>330005202(B)</t>
    <phoneticPr fontId="17" type="noConversion"/>
  </si>
  <si>
    <t>140553（散）</t>
  </si>
  <si>
    <t>COP140562-65</t>
    <phoneticPr fontId="17" type="noConversion"/>
  </si>
  <si>
    <r>
      <t>C140515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</si>
  <si>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140554整）</t>
  </si>
  <si>
    <t>330060296 ，330060429  ，330051428</t>
  </si>
  <si>
    <t>140555（散）</t>
  </si>
  <si>
    <t>140556（散）</t>
  </si>
  <si>
    <t>COP140566-69</t>
    <phoneticPr fontId="17" type="noConversion"/>
  </si>
  <si>
    <r>
      <t>C140516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</si>
  <si>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140557（散）</t>
  </si>
  <si>
    <t>140558（散）</t>
  </si>
  <si>
    <t>140559（散）</t>
  </si>
  <si>
    <t>140560整）</t>
  </si>
  <si>
    <t>COP140570-73</t>
    <phoneticPr fontId="17" type="noConversion"/>
  </si>
  <si>
    <r>
      <t>C140517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</si>
  <si>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140561（散）</t>
  </si>
  <si>
    <t>140562（散）</t>
  </si>
  <si>
    <t>140572（整）</t>
  </si>
  <si>
    <t>330047375  ，330047377</t>
  </si>
  <si>
    <t>增加</t>
    <phoneticPr fontId="17" type="noConversion"/>
  </si>
  <si>
    <t>COP140574-77</t>
    <phoneticPr fontId="17" type="noConversion"/>
  </si>
  <si>
    <t>140563（散）</t>
  </si>
  <si>
    <t>140564（散）</t>
  </si>
  <si>
    <t>140565（散）</t>
  </si>
  <si>
    <t>COP140578-81</t>
    <phoneticPr fontId="17" type="noConversion"/>
  </si>
  <si>
    <r>
      <t>C140518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</si>
  <si>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140567(整）</t>
  </si>
  <si>
    <t>140568（整）</t>
  </si>
  <si>
    <t>140569（散）</t>
  </si>
  <si>
    <t>MC-Ⅱ有机房 CPIK11-48（镀锌板）</t>
  </si>
  <si>
    <t>140570（散）</t>
  </si>
  <si>
    <t>140571（散）</t>
  </si>
  <si>
    <t>COP140582-85</t>
    <phoneticPr fontId="17" type="noConversion"/>
  </si>
  <si>
    <r>
      <t>C140519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</si>
  <si>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140573（散）</t>
  </si>
  <si>
    <t>140574（散）</t>
  </si>
  <si>
    <t>CPI11-32（镀锌板）</t>
  </si>
  <si>
    <t>140587（散）</t>
  </si>
  <si>
    <t>插单</t>
  </si>
  <si>
    <r>
      <t>140590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</si>
  <si>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t>140591（散）</t>
  </si>
  <si>
    <t>1405692（散）</t>
  </si>
  <si>
    <t>140575（整）</t>
  </si>
  <si>
    <t>COP140586-89</t>
    <phoneticPr fontId="17" type="noConversion"/>
  </si>
  <si>
    <r>
      <t>C140520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</si>
  <si>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140576（散）</t>
  </si>
  <si>
    <t>140577（散）</t>
  </si>
  <si>
    <t>140578(整）</t>
  </si>
  <si>
    <t>COP140590-92</t>
    <phoneticPr fontId="17" type="noConversion"/>
  </si>
  <si>
    <r>
      <t>C140521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</si>
  <si>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140579（散）</t>
  </si>
  <si>
    <t>140580（散）</t>
  </si>
  <si>
    <t>330077323/330080417</t>
    <phoneticPr fontId="17" type="noConversion"/>
  </si>
  <si>
    <r>
      <t>MC-</t>
    </r>
    <r>
      <rPr>
        <sz val="10"/>
        <color theme="1"/>
        <rFont val="宋体"/>
        <family val="3"/>
        <charset val="134"/>
      </rPr>
      <t>Ⅱ有机房</t>
    </r>
    <r>
      <rPr>
        <sz val="10"/>
        <color theme="1"/>
        <rFont val="Arial"/>
        <family val="2"/>
      </rPr>
      <t xml:space="preserve"> CPIK11-48/CPI11-32</t>
    </r>
    <r>
      <rPr>
        <sz val="10"/>
        <color theme="1"/>
        <rFont val="宋体"/>
        <family val="3"/>
        <charset val="134"/>
      </rPr>
      <t>（镀锌板）</t>
    </r>
    <phoneticPr fontId="17" type="noConversion"/>
  </si>
  <si>
    <r>
      <t>140581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</si>
  <si>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t>COP140593-95</t>
    <phoneticPr fontId="17" type="noConversion"/>
  </si>
  <si>
    <r>
      <t>C140522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</si>
  <si>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140582（散）</t>
  </si>
  <si>
    <t>MC-Ⅱ有机房 CPIK11-48/CPI11-32（镀锌板）</t>
  </si>
  <si>
    <t>140583（整）</t>
  </si>
  <si>
    <t>COP140596-98</t>
    <phoneticPr fontId="17" type="noConversion"/>
  </si>
  <si>
    <t>140584（散）</t>
  </si>
  <si>
    <t>140585（散）</t>
  </si>
  <si>
    <t>140586（整）</t>
  </si>
  <si>
    <t>COP140599-101</t>
    <phoneticPr fontId="17" type="noConversion"/>
  </si>
  <si>
    <r>
      <t>C140601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</si>
  <si>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140601（散）</t>
  </si>
  <si>
    <t>140602（散）</t>
  </si>
  <si>
    <t>COP140601-04</t>
    <phoneticPr fontId="17" type="noConversion"/>
  </si>
  <si>
    <r>
      <t>C140602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</si>
  <si>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140603（散）</t>
  </si>
  <si>
    <t>140604（散）</t>
  </si>
  <si>
    <t>COP140605-08</t>
    <phoneticPr fontId="17" type="noConversion"/>
  </si>
  <si>
    <r>
      <t>C140603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</si>
  <si>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140605（散）</t>
  </si>
  <si>
    <t>140606（散）</t>
  </si>
  <si>
    <t>140607（整）</t>
  </si>
  <si>
    <t>COP140609-012</t>
    <phoneticPr fontId="17" type="noConversion"/>
  </si>
  <si>
    <r>
      <t>C140604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</si>
  <si>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140608（散）</t>
  </si>
  <si>
    <t>140609(整）</t>
  </si>
  <si>
    <t>COP1406013-016</t>
    <phoneticPr fontId="17" type="noConversion"/>
  </si>
  <si>
    <t>140610（散）</t>
  </si>
  <si>
    <t>140611（散）</t>
  </si>
  <si>
    <t>140612（散）</t>
  </si>
  <si>
    <t>COP140617-19</t>
    <phoneticPr fontId="17" type="noConversion"/>
  </si>
  <si>
    <r>
      <t>C140605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</si>
  <si>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140613（散）</t>
  </si>
  <si>
    <t>140614（散）</t>
  </si>
  <si>
    <t>140615（散）</t>
  </si>
  <si>
    <t>COP140620-23</t>
    <phoneticPr fontId="17" type="noConversion"/>
  </si>
  <si>
    <r>
      <t>C140606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</si>
  <si>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140616（散）</t>
  </si>
  <si>
    <t>140617（散）</t>
  </si>
  <si>
    <t>140618（整）</t>
  </si>
  <si>
    <t>COP140624-27</t>
    <phoneticPr fontId="17" type="noConversion"/>
  </si>
  <si>
    <r>
      <t>C140607</t>
    </r>
    <r>
      <rPr>
        <sz val="10"/>
        <color theme="1"/>
        <rFont val="宋体"/>
        <family val="3"/>
        <charset val="134"/>
      </rPr>
      <t>批</t>
    </r>
    <phoneticPr fontId="17" type="noConversion"/>
  </si>
  <si>
    <t>140619（散）</t>
  </si>
  <si>
    <t>140620（散）</t>
  </si>
  <si>
    <t>140621（整）</t>
  </si>
  <si>
    <t>COP140628-30</t>
    <phoneticPr fontId="17" type="noConversion"/>
  </si>
  <si>
    <t>140622（散）</t>
  </si>
  <si>
    <t>140623（散）</t>
  </si>
  <si>
    <t>140624（整）</t>
  </si>
  <si>
    <t>COP140631-33</t>
    <phoneticPr fontId="17" type="noConversion"/>
  </si>
  <si>
    <t>140625（散）</t>
  </si>
  <si>
    <r>
      <t>2</t>
    </r>
    <r>
      <rPr>
        <sz val="10"/>
        <color theme="1"/>
        <rFont val="宋体"/>
        <family val="3"/>
        <charset val="134"/>
      </rPr>
      <t>套试制</t>
    </r>
    <phoneticPr fontId="17" type="noConversion"/>
  </si>
  <si>
    <t>140626（散）</t>
  </si>
  <si>
    <t>140627（整）</t>
  </si>
  <si>
    <t>330060296  ，330060429  ，330051428</t>
  </si>
  <si>
    <t>非标无机房变频器柜，非标无机房主柜柜体，非标无机房主柜底版组件，非标无机房柜体主柜底板</t>
  </si>
  <si>
    <t>C140608</t>
    <phoneticPr fontId="17" type="noConversion"/>
  </si>
  <si>
    <t>140628(整）</t>
  </si>
  <si>
    <t>140629（整）</t>
  </si>
  <si>
    <t>140630（散）</t>
  </si>
  <si>
    <t>140631（整）</t>
  </si>
  <si>
    <t>330054607  ，330054683</t>
  </si>
  <si>
    <t>RF2无机房主柜，RF2无机房副柜</t>
  </si>
  <si>
    <t>140632（散）</t>
  </si>
  <si>
    <t>COP140634-36</t>
    <phoneticPr fontId="17" type="noConversion"/>
  </si>
  <si>
    <t>C140609</t>
    <phoneticPr fontId="17" type="noConversion"/>
  </si>
  <si>
    <t>140633(整）</t>
  </si>
  <si>
    <t>140634（散）</t>
  </si>
  <si>
    <t>COP140637-39</t>
    <phoneticPr fontId="17" type="noConversion"/>
  </si>
  <si>
    <t>C140610</t>
    <phoneticPr fontId="17" type="noConversion"/>
  </si>
  <si>
    <t>140635（散）</t>
  </si>
  <si>
    <r>
      <rPr>
        <sz val="10"/>
        <color theme="1"/>
        <rFont val="宋体"/>
        <family val="3"/>
        <charset val="134"/>
      </rPr>
      <t>增加</t>
    </r>
    <r>
      <rPr>
        <sz val="10"/>
        <color theme="1"/>
        <rFont val="Arial"/>
        <family val="2"/>
      </rPr>
      <t>6PCS</t>
    </r>
    <r>
      <rPr>
        <sz val="10"/>
        <color theme="1"/>
        <rFont val="宋体"/>
        <family val="3"/>
        <charset val="134"/>
      </rPr>
      <t>底板</t>
    </r>
    <phoneticPr fontId="17" type="noConversion"/>
  </si>
  <si>
    <t>140636（散）</t>
  </si>
  <si>
    <t>140637（散）</t>
  </si>
  <si>
    <t>COP140640-43</t>
    <phoneticPr fontId="17" type="noConversion"/>
  </si>
  <si>
    <t>C140611</t>
    <phoneticPr fontId="17" type="noConversion"/>
  </si>
  <si>
    <t>140638(整）</t>
  </si>
  <si>
    <t>140639（散）</t>
  </si>
  <si>
    <t>140640（散）</t>
  </si>
  <si>
    <t>COP140644-46</t>
    <phoneticPr fontId="17" type="noConversion"/>
  </si>
  <si>
    <t>C140612</t>
    <phoneticPr fontId="17" type="noConversion"/>
  </si>
  <si>
    <t>140641（散）</t>
  </si>
  <si>
    <t>右门板</t>
  </si>
  <si>
    <t>140642（散）</t>
  </si>
  <si>
    <t>左门板</t>
  </si>
  <si>
    <t>140643（散）</t>
  </si>
  <si>
    <t>左侧板</t>
  </si>
  <si>
    <t>140644（散）</t>
  </si>
  <si>
    <t>右侧板</t>
  </si>
  <si>
    <t>140661（整）</t>
  </si>
  <si>
    <t>330080404/330080037</t>
    <phoneticPr fontId="17" type="noConversion"/>
  </si>
  <si>
    <r>
      <t>630KG</t>
    </r>
    <r>
      <rPr>
        <sz val="10"/>
        <color theme="1"/>
        <rFont val="宋体"/>
        <family val="3"/>
        <charset val="134"/>
      </rPr>
      <t>柜体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镀锌）</t>
    </r>
    <phoneticPr fontId="17" type="noConversion"/>
  </si>
  <si>
    <t>插单</t>
    <phoneticPr fontId="17" type="noConversion"/>
  </si>
  <si>
    <t>140662（散）</t>
  </si>
  <si>
    <t>按钮板</t>
  </si>
  <si>
    <t>COP140647-49</t>
    <phoneticPr fontId="17" type="noConversion"/>
  </si>
  <si>
    <t>COP140650-53</t>
    <phoneticPr fontId="17" type="noConversion"/>
  </si>
  <si>
    <t>C140613</t>
    <phoneticPr fontId="17" type="noConversion"/>
  </si>
  <si>
    <t>140645（散）</t>
  </si>
  <si>
    <t>140646（散）</t>
  </si>
  <si>
    <t>COP140654-57</t>
    <phoneticPr fontId="17" type="noConversion"/>
  </si>
  <si>
    <t>C140614</t>
    <phoneticPr fontId="17" type="noConversion"/>
  </si>
  <si>
    <t>140647（整）</t>
  </si>
  <si>
    <t>140648（散）</t>
  </si>
  <si>
    <t>140649（散）</t>
  </si>
  <si>
    <t>COP140658-61</t>
    <phoneticPr fontId="17" type="noConversion"/>
  </si>
  <si>
    <t>C140615</t>
    <phoneticPr fontId="17" type="noConversion"/>
  </si>
  <si>
    <t>140650（整）</t>
  </si>
  <si>
    <t>MC-Ⅱ有机房 CPIK60货梯</t>
  </si>
  <si>
    <t>140651（整）</t>
  </si>
  <si>
    <t>140652（散）</t>
  </si>
  <si>
    <t>COP140662-64</t>
    <phoneticPr fontId="17" type="noConversion"/>
  </si>
  <si>
    <t>C140616</t>
    <phoneticPr fontId="17" type="noConversion"/>
  </si>
  <si>
    <t>140653（散）</t>
  </si>
  <si>
    <t>COP140665-68</t>
    <phoneticPr fontId="17" type="noConversion"/>
  </si>
  <si>
    <t>C140617</t>
    <phoneticPr fontId="17" type="noConversion"/>
  </si>
  <si>
    <t>140654(整）</t>
  </si>
  <si>
    <t>140655（整）</t>
  </si>
  <si>
    <t>140656（散）</t>
  </si>
  <si>
    <t>COP140669-71</t>
    <phoneticPr fontId="17" type="noConversion"/>
  </si>
  <si>
    <t>COP140672-74</t>
    <phoneticPr fontId="17" type="noConversion"/>
  </si>
  <si>
    <t>C140618</t>
    <phoneticPr fontId="17" type="noConversion"/>
  </si>
  <si>
    <t>140657（散）</t>
  </si>
  <si>
    <t>COP140675-77</t>
    <phoneticPr fontId="17" type="noConversion"/>
  </si>
  <si>
    <t>C140701</t>
    <phoneticPr fontId="17" type="noConversion"/>
  </si>
  <si>
    <t>140658（散）</t>
  </si>
  <si>
    <t>COP140701-03</t>
    <phoneticPr fontId="17" type="noConversion"/>
  </si>
  <si>
    <t>C140702</t>
    <phoneticPr fontId="17" type="noConversion"/>
  </si>
  <si>
    <t>140659（整）</t>
  </si>
  <si>
    <t>140660（散）</t>
  </si>
  <si>
    <t>COP140704-06</t>
    <phoneticPr fontId="17" type="noConversion"/>
  </si>
  <si>
    <t>C140703</t>
    <phoneticPr fontId="17" type="noConversion"/>
  </si>
  <si>
    <t>140663（整）</t>
  </si>
  <si>
    <t>140664（散）</t>
  </si>
  <si>
    <t>140665（散）</t>
  </si>
  <si>
    <t>140666（整）</t>
  </si>
  <si>
    <t>TIC-8，柜体</t>
  </si>
  <si>
    <t>140667（散）</t>
  </si>
  <si>
    <t>MC2(GL/GL1)CPIC-II  330080404</t>
  </si>
  <si>
    <t>COP140707-09</t>
    <phoneticPr fontId="17" type="noConversion"/>
  </si>
  <si>
    <t>COP140712-14</t>
    <phoneticPr fontId="17" type="noConversion"/>
  </si>
  <si>
    <t>C140704</t>
    <phoneticPr fontId="17" type="noConversion"/>
  </si>
  <si>
    <t>140701（整）</t>
  </si>
  <si>
    <t>140702（整）</t>
  </si>
  <si>
    <t>RF2 控制柜体,RF2 变频器柜体</t>
  </si>
  <si>
    <t>140703（散）</t>
  </si>
  <si>
    <t>140704(整）</t>
  </si>
  <si>
    <t>TIC-8</t>
  </si>
  <si>
    <t>140705（散）</t>
  </si>
  <si>
    <t>COP140715-18</t>
    <phoneticPr fontId="17" type="noConversion"/>
  </si>
  <si>
    <t>C140705</t>
    <phoneticPr fontId="17" type="noConversion"/>
  </si>
  <si>
    <t>140706（整）</t>
  </si>
  <si>
    <t>140707（整）</t>
  </si>
  <si>
    <t>140708（整）</t>
  </si>
  <si>
    <t>330051427 330051428  330051429</t>
  </si>
  <si>
    <t>SYNERGY控制柜 SYNERGY主柜底板 SYNERGY 变频器柜</t>
  </si>
  <si>
    <t>140709（散）</t>
  </si>
  <si>
    <t>140710（散）</t>
  </si>
  <si>
    <t>140711（散）</t>
  </si>
  <si>
    <t>COP140719-21</t>
    <phoneticPr fontId="17" type="noConversion"/>
  </si>
  <si>
    <t>C140706</t>
    <phoneticPr fontId="17" type="noConversion"/>
  </si>
  <si>
    <t>140712（整）</t>
  </si>
  <si>
    <t>140713(整）</t>
  </si>
  <si>
    <t>140714(整）</t>
  </si>
  <si>
    <t>140715（整）</t>
  </si>
  <si>
    <t>140716（散）</t>
  </si>
  <si>
    <t>140717（散）</t>
  </si>
  <si>
    <t>COP140722-25</t>
    <phoneticPr fontId="17" type="noConversion"/>
  </si>
  <si>
    <t>C140707</t>
    <phoneticPr fontId="17" type="noConversion"/>
  </si>
  <si>
    <t>140718(整）</t>
  </si>
  <si>
    <t>140719（整）</t>
  </si>
  <si>
    <t>140720（散）</t>
  </si>
  <si>
    <t>140721（散）</t>
  </si>
  <si>
    <t>COP140726-29</t>
    <phoneticPr fontId="17" type="noConversion"/>
  </si>
  <si>
    <t>COP140734</t>
    <phoneticPr fontId="17" type="noConversion"/>
  </si>
  <si>
    <t>早班</t>
    <phoneticPr fontId="17" type="noConversion"/>
  </si>
  <si>
    <t>C140708</t>
    <phoneticPr fontId="17" type="noConversion"/>
  </si>
  <si>
    <r>
      <t>140722(</t>
    </r>
    <r>
      <rPr>
        <sz val="10"/>
        <color theme="1"/>
        <rFont val="宋体"/>
        <family val="3"/>
        <charset val="134"/>
      </rPr>
      <t>整）</t>
    </r>
    <phoneticPr fontId="17" type="noConversion"/>
  </si>
  <si>
    <r>
      <t>140723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</si>
  <si>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t>COP140730-33</t>
    <phoneticPr fontId="17" type="noConversion"/>
  </si>
  <si>
    <r>
      <t>140724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</si>
  <si>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t>140725（整）</t>
  </si>
  <si>
    <t>140726(整）</t>
  </si>
  <si>
    <t>140727（散）</t>
  </si>
  <si>
    <t>140728（散）</t>
  </si>
  <si>
    <t>COP140735-37</t>
    <phoneticPr fontId="17" type="noConversion"/>
  </si>
  <si>
    <t>140729(整）</t>
  </si>
  <si>
    <t>140730（整）</t>
  </si>
  <si>
    <t>140731（散）</t>
  </si>
  <si>
    <t>140732（散）</t>
  </si>
  <si>
    <t>COP140738-41</t>
    <phoneticPr fontId="17" type="noConversion"/>
  </si>
  <si>
    <t>140733（整）</t>
  </si>
  <si>
    <t>140734(整）</t>
  </si>
  <si>
    <t>140735（散）</t>
  </si>
  <si>
    <t>140736（散）</t>
  </si>
  <si>
    <t>COP140742-45</t>
    <phoneticPr fontId="17" type="noConversion"/>
  </si>
  <si>
    <t>COP140750</t>
    <phoneticPr fontId="17" type="noConversion"/>
  </si>
  <si>
    <t>C140709</t>
    <phoneticPr fontId="17" type="noConversion"/>
  </si>
  <si>
    <t>140737(整）</t>
  </si>
  <si>
    <t>140738（散）</t>
  </si>
  <si>
    <t>140739（散）</t>
  </si>
  <si>
    <t>COP140746-49</t>
    <phoneticPr fontId="17" type="noConversion"/>
  </si>
  <si>
    <t>C140710</t>
    <phoneticPr fontId="17" type="noConversion"/>
  </si>
  <si>
    <t>140740（整）</t>
  </si>
  <si>
    <t>140741(整）</t>
  </si>
  <si>
    <t>140742（散）</t>
  </si>
  <si>
    <t>COP140751-54</t>
    <phoneticPr fontId="17" type="noConversion"/>
  </si>
  <si>
    <t>C140711</t>
    <phoneticPr fontId="17" type="noConversion"/>
  </si>
  <si>
    <t>140743（整）</t>
  </si>
  <si>
    <t>140744（整）</t>
  </si>
  <si>
    <t>140745（散）</t>
  </si>
  <si>
    <t>140746（散）</t>
  </si>
  <si>
    <r>
      <t>140747(</t>
    </r>
    <r>
      <rPr>
        <sz val="10"/>
        <color theme="1"/>
        <rFont val="宋体"/>
        <family val="3"/>
        <charset val="134"/>
      </rPr>
      <t>整）</t>
    </r>
  </si>
  <si>
    <t>C140712</t>
    <phoneticPr fontId="17" type="noConversion"/>
  </si>
  <si>
    <t>140748（整）</t>
  </si>
  <si>
    <r>
      <t xml:space="preserve"> SYNERGY </t>
    </r>
    <r>
      <rPr>
        <sz val="10"/>
        <color theme="1"/>
        <rFont val="宋体"/>
        <family val="3"/>
        <charset val="134"/>
      </rPr>
      <t>变频器柜</t>
    </r>
    <phoneticPr fontId="17" type="noConversion"/>
  </si>
  <si>
    <r>
      <rPr>
        <sz val="10"/>
        <color theme="1"/>
        <rFont val="宋体"/>
        <family val="3"/>
        <charset val="134"/>
      </rPr>
      <t>只做</t>
    </r>
    <r>
      <rPr>
        <sz val="10"/>
        <color theme="1"/>
        <rFont val="Arial"/>
        <family val="2"/>
      </rPr>
      <t>330051429</t>
    </r>
    <phoneticPr fontId="17" type="noConversion"/>
  </si>
  <si>
    <t>140749（散）</t>
  </si>
  <si>
    <t>140750（散）</t>
  </si>
  <si>
    <t>COP140755-57</t>
    <phoneticPr fontId="17" type="noConversion"/>
  </si>
  <si>
    <t>C140713</t>
    <phoneticPr fontId="17" type="noConversion"/>
  </si>
  <si>
    <t>140751(整）</t>
  </si>
  <si>
    <t>140752（散）</t>
  </si>
  <si>
    <t>COP140758-60</t>
    <phoneticPr fontId="17" type="noConversion"/>
  </si>
  <si>
    <t>C140714</t>
    <phoneticPr fontId="17" type="noConversion"/>
  </si>
  <si>
    <t>140753（整）</t>
  </si>
  <si>
    <t>140754（整）</t>
  </si>
  <si>
    <t>140755（散）</t>
  </si>
  <si>
    <t>COP140761-64</t>
    <phoneticPr fontId="17" type="noConversion"/>
  </si>
  <si>
    <t>C140715</t>
    <phoneticPr fontId="17" type="noConversion"/>
  </si>
  <si>
    <t>140756(整）</t>
  </si>
  <si>
    <t>140757（散）</t>
  </si>
  <si>
    <t>140758（散）</t>
  </si>
  <si>
    <t>COP140765-68</t>
    <phoneticPr fontId="17" type="noConversion"/>
  </si>
  <si>
    <t>140759(整）</t>
  </si>
  <si>
    <t>140760（散）</t>
  </si>
  <si>
    <t>SYNERGY 变频器柜</t>
  </si>
  <si>
    <t>140761（散）</t>
  </si>
  <si>
    <t>COP140770-72</t>
    <phoneticPr fontId="17" type="noConversion"/>
  </si>
  <si>
    <t>C140716</t>
    <phoneticPr fontId="17" type="noConversion"/>
  </si>
  <si>
    <t>140762（散）</t>
  </si>
  <si>
    <t>140763（散）</t>
  </si>
  <si>
    <t>140764（散）</t>
  </si>
  <si>
    <t>COP140773-76</t>
    <phoneticPr fontId="17" type="noConversion"/>
  </si>
  <si>
    <t>C140717</t>
    <phoneticPr fontId="17" type="noConversion"/>
  </si>
  <si>
    <t>140765（散）</t>
  </si>
  <si>
    <r>
      <rPr>
        <sz val="10"/>
        <color theme="1"/>
        <rFont val="宋体"/>
        <family val="3"/>
        <charset val="134"/>
      </rPr>
      <t>镀锌</t>
    </r>
    <r>
      <rPr>
        <sz val="10"/>
        <color theme="1"/>
        <rFont val="Arial"/>
        <family val="2"/>
      </rPr>
      <t>MC2</t>
    </r>
    <r>
      <rPr>
        <sz val="10"/>
        <color theme="1"/>
        <rFont val="宋体"/>
        <family val="3"/>
        <charset val="134"/>
      </rPr>
      <t>（电阻箱高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）柜体</t>
    </r>
    <phoneticPr fontId="17" type="noConversion"/>
  </si>
  <si>
    <t>140766（整）</t>
  </si>
  <si>
    <t>140767（整）</t>
  </si>
  <si>
    <t>COP140777-80</t>
    <phoneticPr fontId="17" type="noConversion"/>
  </si>
  <si>
    <t>C140718</t>
    <phoneticPr fontId="17" type="noConversion"/>
  </si>
  <si>
    <t>140768（散）</t>
  </si>
  <si>
    <t>140769（散）</t>
  </si>
  <si>
    <t>并至29日</t>
    <phoneticPr fontId="17" type="noConversion"/>
  </si>
  <si>
    <t>140771(整）</t>
  </si>
  <si>
    <t>140772（散）</t>
  </si>
  <si>
    <t>COP140781-84</t>
    <phoneticPr fontId="17" type="noConversion"/>
  </si>
  <si>
    <t>C140719</t>
    <phoneticPr fontId="17" type="noConversion"/>
  </si>
  <si>
    <t>140773（散）</t>
  </si>
  <si>
    <t>140774(整）</t>
  </si>
  <si>
    <t>140775（整）</t>
  </si>
  <si>
    <r>
      <t>140776</t>
    </r>
    <r>
      <rPr>
        <sz val="10"/>
        <color theme="1"/>
        <rFont val="宋体"/>
        <family val="3"/>
        <charset val="134"/>
      </rPr>
      <t>（整）</t>
    </r>
    <phoneticPr fontId="17" type="noConversion"/>
  </si>
  <si>
    <t>COP140785-88</t>
    <phoneticPr fontId="17" type="noConversion"/>
  </si>
  <si>
    <t>C140801</t>
    <phoneticPr fontId="17" type="noConversion"/>
  </si>
  <si>
    <t>140801（散）</t>
  </si>
  <si>
    <t>140802(整）</t>
  </si>
  <si>
    <t>140803（整）</t>
  </si>
  <si>
    <t>COP140801-04</t>
    <phoneticPr fontId="17" type="noConversion"/>
  </si>
  <si>
    <t>C140802</t>
    <phoneticPr fontId="17" type="noConversion"/>
  </si>
  <si>
    <t>140804（散）</t>
  </si>
  <si>
    <t>140805(整）</t>
  </si>
  <si>
    <t>C140803</t>
    <phoneticPr fontId="17" type="noConversion"/>
  </si>
  <si>
    <t>140806（散）</t>
  </si>
  <si>
    <t>COP140805-07</t>
    <phoneticPr fontId="17" type="noConversion"/>
  </si>
  <si>
    <t>C140804</t>
    <phoneticPr fontId="17" type="noConversion"/>
  </si>
  <si>
    <t>140807（散）</t>
  </si>
  <si>
    <t>140808（散）</t>
  </si>
  <si>
    <t>COP140808-11</t>
    <phoneticPr fontId="17" type="noConversion"/>
  </si>
  <si>
    <t>C140805</t>
    <phoneticPr fontId="17" type="noConversion"/>
  </si>
  <si>
    <t>140809（散）</t>
  </si>
  <si>
    <t>140810(整）</t>
  </si>
  <si>
    <t>COP140812-15</t>
    <phoneticPr fontId="17" type="noConversion"/>
  </si>
  <si>
    <t>C140806</t>
    <phoneticPr fontId="17" type="noConversion"/>
  </si>
  <si>
    <t>140811（散）</t>
  </si>
  <si>
    <t>140812(整）</t>
  </si>
  <si>
    <t>COP140816-19</t>
    <phoneticPr fontId="17" type="noConversion"/>
  </si>
  <si>
    <t>C140807</t>
    <phoneticPr fontId="17" type="noConversion"/>
  </si>
  <si>
    <t>140813（散）</t>
  </si>
  <si>
    <t>140814（散）</t>
  </si>
  <si>
    <t>140815(整）</t>
  </si>
  <si>
    <t>COP140820-22</t>
    <phoneticPr fontId="17" type="noConversion"/>
  </si>
  <si>
    <t>C140808</t>
    <phoneticPr fontId="17" type="noConversion"/>
  </si>
  <si>
    <t>140816（散）</t>
  </si>
  <si>
    <t>140817（散）</t>
  </si>
  <si>
    <t>COP140823-26</t>
    <phoneticPr fontId="17" type="noConversion"/>
  </si>
  <si>
    <t>C140809</t>
    <phoneticPr fontId="17" type="noConversion"/>
  </si>
  <si>
    <t>140818（散）</t>
  </si>
  <si>
    <t>140819（散）</t>
  </si>
  <si>
    <t>140820(整）</t>
  </si>
  <si>
    <t>COP140827-30</t>
    <phoneticPr fontId="17" type="noConversion"/>
  </si>
  <si>
    <t>C1408010</t>
    <phoneticPr fontId="17" type="noConversion"/>
  </si>
  <si>
    <t>140821（散）</t>
  </si>
  <si>
    <t>140822(整）</t>
  </si>
  <si>
    <t>COP140831-34</t>
    <phoneticPr fontId="17" type="noConversion"/>
  </si>
  <si>
    <t>C1408011</t>
    <phoneticPr fontId="17" type="noConversion"/>
  </si>
  <si>
    <t>140823（散）</t>
  </si>
  <si>
    <t>140824（散）</t>
  </si>
  <si>
    <t>COP140835-38</t>
    <phoneticPr fontId="17" type="noConversion"/>
  </si>
  <si>
    <t>C1408012</t>
    <phoneticPr fontId="17" type="noConversion"/>
  </si>
  <si>
    <t>140825（散）</t>
  </si>
  <si>
    <t>早班</t>
    <phoneticPr fontId="1" type="noConversion"/>
  </si>
  <si>
    <t>140826(散）</t>
  </si>
  <si>
    <t>COP140839-42</t>
    <phoneticPr fontId="17" type="noConversion"/>
  </si>
  <si>
    <t>夜班</t>
    <phoneticPr fontId="1" type="noConversion"/>
  </si>
  <si>
    <t>C1408013</t>
    <phoneticPr fontId="17" type="noConversion"/>
  </si>
  <si>
    <r>
      <t>140827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</si>
  <si>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t>COP140843-46</t>
    <phoneticPr fontId="17" type="noConversion"/>
  </si>
  <si>
    <t>C1408014</t>
    <phoneticPr fontId="17" type="noConversion"/>
  </si>
  <si>
    <r>
      <t>140828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</si>
  <si>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r>
      <t>140829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</si>
  <si>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t>C1408015</t>
    <phoneticPr fontId="17" type="noConversion"/>
  </si>
  <si>
    <t>140830（散）</t>
  </si>
  <si>
    <t>140831（散）</t>
  </si>
  <si>
    <r>
      <rPr>
        <sz val="10"/>
        <color theme="1"/>
        <rFont val="宋体"/>
        <family val="3"/>
        <charset val="134"/>
      </rPr>
      <t>镀锌</t>
    </r>
    <r>
      <rPr>
        <sz val="10"/>
        <color theme="1"/>
        <rFont val="Arial"/>
        <family val="2"/>
      </rPr>
      <t>MC2</t>
    </r>
    <r>
      <rPr>
        <sz val="10"/>
        <color theme="1"/>
        <rFont val="宋体"/>
        <family val="3"/>
        <charset val="134"/>
      </rPr>
      <t>（电阻箱高</t>
    </r>
    <r>
      <rPr>
        <sz val="10"/>
        <color theme="1"/>
        <rFont val="Arial"/>
        <family val="2"/>
      </rPr>
      <t>100</t>
    </r>
    <r>
      <rPr>
        <sz val="10"/>
        <color theme="1"/>
        <rFont val="宋体"/>
        <family val="3"/>
        <charset val="134"/>
      </rPr>
      <t>）柜体</t>
    </r>
    <phoneticPr fontId="17" type="noConversion"/>
  </si>
  <si>
    <t>COP140847-50</t>
    <phoneticPr fontId="17" type="noConversion"/>
  </si>
  <si>
    <t>C1408016</t>
    <phoneticPr fontId="17" type="noConversion"/>
  </si>
  <si>
    <t>140832（散）</t>
  </si>
  <si>
    <t>140833（散）</t>
  </si>
  <si>
    <t>C1408017</t>
    <phoneticPr fontId="17" type="noConversion"/>
  </si>
  <si>
    <t>140834（散）</t>
  </si>
  <si>
    <t>镀锌MC2（电阻箱高100）柜体</t>
  </si>
  <si>
    <t>140835(整）</t>
  </si>
  <si>
    <t>COP140851-54</t>
    <phoneticPr fontId="17" type="noConversion"/>
  </si>
  <si>
    <t>C1408018</t>
    <phoneticPr fontId="17" type="noConversion"/>
  </si>
  <si>
    <t>140836（散）</t>
  </si>
  <si>
    <t>COP140855-56</t>
    <phoneticPr fontId="17" type="noConversion"/>
  </si>
  <si>
    <t>C1408019</t>
    <phoneticPr fontId="17" type="noConversion"/>
  </si>
  <si>
    <t>140837（散）</t>
  </si>
  <si>
    <t>140838(整）</t>
  </si>
  <si>
    <t>COP140857-59</t>
    <phoneticPr fontId="17" type="noConversion"/>
  </si>
  <si>
    <t>C140820</t>
    <phoneticPr fontId="17" type="noConversion"/>
  </si>
  <si>
    <t>140839（散）</t>
  </si>
  <si>
    <t>COP140860</t>
    <phoneticPr fontId="17" type="noConversion"/>
  </si>
  <si>
    <t>C140821</t>
    <phoneticPr fontId="17" type="noConversion"/>
  </si>
  <si>
    <t>140840（散）</t>
  </si>
  <si>
    <t>COP140861-62</t>
    <phoneticPr fontId="17" type="noConversion"/>
  </si>
  <si>
    <t>C140822</t>
    <phoneticPr fontId="17" type="noConversion"/>
  </si>
  <si>
    <t>140841（散）</t>
  </si>
  <si>
    <t>140842(整）</t>
  </si>
  <si>
    <t>COP140863-64</t>
    <phoneticPr fontId="17" type="noConversion"/>
  </si>
  <si>
    <t>C140823</t>
    <phoneticPr fontId="17" type="noConversion"/>
  </si>
  <si>
    <t>140843（散）</t>
  </si>
  <si>
    <t>140844(整）</t>
  </si>
  <si>
    <t>COP140865-66</t>
    <phoneticPr fontId="17" type="noConversion"/>
  </si>
  <si>
    <t>C140824</t>
    <phoneticPr fontId="17" type="noConversion"/>
  </si>
  <si>
    <t>140845（散）</t>
  </si>
  <si>
    <t>140846（散）</t>
  </si>
  <si>
    <t>COP140867-69</t>
    <phoneticPr fontId="17" type="noConversion"/>
  </si>
  <si>
    <t>C140901-02</t>
    <phoneticPr fontId="17" type="noConversion"/>
  </si>
  <si>
    <t>140901（散）</t>
  </si>
  <si>
    <t>140902（散）</t>
  </si>
  <si>
    <t>COP140901-04</t>
    <phoneticPr fontId="17" type="noConversion"/>
  </si>
  <si>
    <t>C140903-04</t>
    <phoneticPr fontId="17" type="noConversion"/>
  </si>
  <si>
    <t>140903（散）</t>
  </si>
  <si>
    <t>140904（散）</t>
  </si>
  <si>
    <t>140905(整）</t>
  </si>
  <si>
    <t>COP140905-08</t>
    <phoneticPr fontId="17" type="noConversion"/>
  </si>
  <si>
    <t>C140905-06</t>
    <phoneticPr fontId="17" type="noConversion"/>
  </si>
  <si>
    <t>140906（散）</t>
  </si>
  <si>
    <t>140907（散）</t>
  </si>
  <si>
    <t>140908(整）</t>
  </si>
  <si>
    <t>C140907-08</t>
    <phoneticPr fontId="17" type="noConversion"/>
  </si>
  <si>
    <t>140910（散）</t>
  </si>
  <si>
    <t>140911（散）</t>
  </si>
  <si>
    <t>140912(整）</t>
  </si>
  <si>
    <t>COP140909-12</t>
    <phoneticPr fontId="17" type="noConversion"/>
  </si>
  <si>
    <t>C140909-10</t>
    <phoneticPr fontId="17" type="noConversion"/>
  </si>
  <si>
    <t>140913（散）</t>
  </si>
  <si>
    <t>140914（散）</t>
  </si>
  <si>
    <t>140915(整）</t>
  </si>
  <si>
    <t>COP140913-17</t>
    <phoneticPr fontId="17" type="noConversion"/>
  </si>
  <si>
    <r>
      <t>16.17</t>
    </r>
    <r>
      <rPr>
        <sz val="10"/>
        <color theme="1"/>
        <rFont val="宋体"/>
        <family val="3"/>
        <charset val="134"/>
      </rPr>
      <t>批次提前生产</t>
    </r>
    <phoneticPr fontId="17" type="noConversion"/>
  </si>
  <si>
    <t>C140911-12</t>
    <phoneticPr fontId="17" type="noConversion"/>
  </si>
  <si>
    <t>140916（散）</t>
  </si>
  <si>
    <t>140917（散）</t>
  </si>
  <si>
    <t>可并至5号生产</t>
    <phoneticPr fontId="17" type="noConversion"/>
  </si>
  <si>
    <t>140918(整）</t>
  </si>
  <si>
    <t>COP140918-22</t>
    <phoneticPr fontId="17" type="noConversion"/>
  </si>
  <si>
    <t>COP140928-31</t>
    <phoneticPr fontId="17" type="noConversion"/>
  </si>
  <si>
    <t>漏投、补单</t>
    <phoneticPr fontId="17" type="noConversion"/>
  </si>
  <si>
    <t>C140913-14</t>
    <phoneticPr fontId="17" type="noConversion"/>
  </si>
  <si>
    <t>140919（散）</t>
  </si>
  <si>
    <t>140920(整）</t>
  </si>
  <si>
    <t>COP140923-27</t>
    <phoneticPr fontId="17" type="noConversion"/>
  </si>
  <si>
    <t>C140915-16</t>
    <phoneticPr fontId="17" type="noConversion"/>
  </si>
  <si>
    <t>140921（散）</t>
  </si>
  <si>
    <t>140922（散）</t>
  </si>
  <si>
    <t>140923（散）</t>
  </si>
  <si>
    <t>COP140932-34</t>
    <phoneticPr fontId="17" type="noConversion"/>
  </si>
  <si>
    <t>C140917</t>
    <phoneticPr fontId="17" type="noConversion"/>
  </si>
  <si>
    <r>
      <t>140924</t>
    </r>
    <r>
      <rPr>
        <sz val="10"/>
        <color theme="1"/>
        <rFont val="宋体"/>
        <family val="3"/>
        <charset val="134"/>
      </rPr>
      <t>（散）</t>
    </r>
    <phoneticPr fontId="17" type="noConversion"/>
  </si>
  <si>
    <r>
      <t>140925(</t>
    </r>
    <r>
      <rPr>
        <sz val="10"/>
        <color theme="1"/>
        <rFont val="宋体"/>
        <family val="3"/>
        <charset val="134"/>
      </rPr>
      <t>整）</t>
    </r>
    <phoneticPr fontId="17" type="noConversion"/>
  </si>
  <si>
    <t>COP140935-38</t>
    <phoneticPr fontId="17" type="noConversion"/>
  </si>
  <si>
    <t>C140918-19</t>
    <phoneticPr fontId="17" type="noConversion"/>
  </si>
  <si>
    <t>140926（散）</t>
  </si>
  <si>
    <t>140927（散）</t>
  </si>
  <si>
    <t>COP140939-42</t>
    <phoneticPr fontId="17" type="noConversion"/>
  </si>
  <si>
    <t>C140920-21</t>
    <phoneticPr fontId="17" type="noConversion"/>
  </si>
  <si>
    <t>140928（散）</t>
  </si>
  <si>
    <t>140929(整）</t>
  </si>
  <si>
    <t>COP140943-46</t>
    <phoneticPr fontId="17" type="noConversion"/>
  </si>
  <si>
    <t>C140922-23</t>
    <phoneticPr fontId="17" type="noConversion"/>
  </si>
  <si>
    <t>140930（散）</t>
  </si>
  <si>
    <t>140931(整）</t>
  </si>
  <si>
    <t>COP140947</t>
    <phoneticPr fontId="17" type="noConversion"/>
  </si>
  <si>
    <t>C140924-25</t>
    <phoneticPr fontId="17" type="noConversion"/>
  </si>
  <si>
    <t>140932（散）</t>
  </si>
  <si>
    <r>
      <t>140933(</t>
    </r>
    <r>
      <rPr>
        <sz val="10"/>
        <color theme="1"/>
        <rFont val="宋体"/>
        <family val="3"/>
        <charset val="134"/>
      </rPr>
      <t>整）</t>
    </r>
    <phoneticPr fontId="17" type="noConversion"/>
  </si>
  <si>
    <t>COP140948-50</t>
    <phoneticPr fontId="17" type="noConversion"/>
  </si>
  <si>
    <t>C140926-27</t>
    <phoneticPr fontId="17" type="noConversion"/>
  </si>
  <si>
    <t>140934（散）</t>
  </si>
  <si>
    <t>140935（散）</t>
  </si>
  <si>
    <t>140936(整）</t>
  </si>
  <si>
    <t>COP140954</t>
  </si>
  <si>
    <t>C140928-29</t>
    <phoneticPr fontId="17" type="noConversion"/>
  </si>
  <si>
    <t>140937（散）</t>
  </si>
  <si>
    <t>140938(整）</t>
  </si>
  <si>
    <t>C140930-31</t>
    <phoneticPr fontId="17" type="noConversion"/>
  </si>
  <si>
    <t>140939（散）</t>
  </si>
  <si>
    <t>140940(整）</t>
  </si>
  <si>
    <t>COP140951-53</t>
    <phoneticPr fontId="17" type="noConversion"/>
  </si>
  <si>
    <t>C140932-33</t>
    <phoneticPr fontId="17" type="noConversion"/>
  </si>
  <si>
    <t>140941（散）</t>
  </si>
  <si>
    <t>C140934-35</t>
    <phoneticPr fontId="17" type="noConversion"/>
  </si>
  <si>
    <t>C141001-02</t>
    <phoneticPr fontId="17" type="noConversion"/>
  </si>
  <si>
    <t>141001（散）</t>
  </si>
  <si>
    <t>141002整）</t>
  </si>
  <si>
    <t>COP141001-04</t>
    <phoneticPr fontId="17" type="noConversion"/>
  </si>
  <si>
    <t>C141003-04</t>
    <phoneticPr fontId="17" type="noConversion"/>
  </si>
  <si>
    <t>141003（散）</t>
  </si>
  <si>
    <t>141004整）</t>
  </si>
  <si>
    <t>COP141005-09</t>
    <phoneticPr fontId="17" type="noConversion"/>
  </si>
  <si>
    <t>C141005-06</t>
    <phoneticPr fontId="17" type="noConversion"/>
  </si>
  <si>
    <t>141005（散）</t>
  </si>
  <si>
    <t>141006整）</t>
  </si>
  <si>
    <t>COP141010-12</t>
    <phoneticPr fontId="17" type="noConversion"/>
  </si>
  <si>
    <t>C141007-08</t>
    <phoneticPr fontId="17" type="noConversion"/>
  </si>
  <si>
    <t>141007（散）</t>
  </si>
  <si>
    <t>141008（散）</t>
  </si>
  <si>
    <t>141009整）</t>
  </si>
  <si>
    <t>COP141013-15</t>
    <phoneticPr fontId="17" type="noConversion"/>
  </si>
  <si>
    <t>C141009-10</t>
    <phoneticPr fontId="17" type="noConversion"/>
  </si>
  <si>
    <t>141010（散）</t>
  </si>
  <si>
    <t>141011整）</t>
  </si>
  <si>
    <t>COP141016</t>
    <phoneticPr fontId="17" type="noConversion"/>
  </si>
  <si>
    <t>141013整）</t>
  </si>
  <si>
    <t>C141011-12</t>
    <phoneticPr fontId="17" type="noConversion"/>
  </si>
  <si>
    <t>141014（散）</t>
  </si>
  <si>
    <t>141015整）</t>
  </si>
  <si>
    <t>TIC-8(330098951)镀锌</t>
  </si>
  <si>
    <t>COP141017-20</t>
    <phoneticPr fontId="17" type="noConversion"/>
  </si>
  <si>
    <t>C141013-14</t>
    <phoneticPr fontId="17" type="noConversion"/>
  </si>
  <si>
    <t>141016（散）</t>
  </si>
  <si>
    <t>141017(整）</t>
  </si>
  <si>
    <t>提前生产</t>
    <phoneticPr fontId="17" type="noConversion"/>
  </si>
  <si>
    <t>141018(整）</t>
  </si>
  <si>
    <t>COP141021-22</t>
    <phoneticPr fontId="17" type="noConversion"/>
  </si>
  <si>
    <t>C141015-16</t>
    <phoneticPr fontId="17" type="noConversion"/>
  </si>
  <si>
    <t>141019（散）</t>
  </si>
  <si>
    <t>141020（散）</t>
  </si>
  <si>
    <t>141021(整）</t>
  </si>
  <si>
    <t>C141017-18</t>
    <phoneticPr fontId="17" type="noConversion"/>
  </si>
  <si>
    <t>141022（散）</t>
  </si>
  <si>
    <t>141023（散）</t>
  </si>
  <si>
    <t>C141019-20</t>
    <phoneticPr fontId="17" type="noConversion"/>
  </si>
  <si>
    <t>141024（散）</t>
  </si>
  <si>
    <t>141025(整）</t>
  </si>
  <si>
    <t>141026(整）</t>
  </si>
  <si>
    <t>330080417 /330077323</t>
  </si>
  <si>
    <t>MC2(GL/GL1)CPI11-48(330080417),CPIK11-48(330077323)</t>
  </si>
  <si>
    <t>提至16号</t>
    <phoneticPr fontId="17" type="noConversion"/>
  </si>
  <si>
    <t>COP141023</t>
  </si>
  <si>
    <t>C141021-22</t>
    <phoneticPr fontId="17" type="noConversion"/>
  </si>
  <si>
    <t>141027散）</t>
  </si>
  <si>
    <t>141028(散）</t>
  </si>
  <si>
    <t>141029（散）</t>
  </si>
  <si>
    <t>COP141024-26</t>
    <phoneticPr fontId="17" type="noConversion"/>
  </si>
  <si>
    <t>C141023-24</t>
    <phoneticPr fontId="17" type="noConversion"/>
  </si>
  <si>
    <t>141030（散）</t>
  </si>
  <si>
    <t>COP141027-30</t>
    <phoneticPr fontId="17" type="noConversion"/>
  </si>
  <si>
    <t>C141025-26</t>
    <phoneticPr fontId="17" type="noConversion"/>
  </si>
  <si>
    <t>141031(散）</t>
  </si>
  <si>
    <t>141032（散）</t>
  </si>
  <si>
    <t>C141027-28</t>
    <phoneticPr fontId="17" type="noConversion"/>
  </si>
  <si>
    <t>C141029-30</t>
    <phoneticPr fontId="17" type="noConversion"/>
  </si>
  <si>
    <t>141033（散）</t>
  </si>
  <si>
    <t>COP141031-32</t>
    <phoneticPr fontId="17" type="noConversion"/>
  </si>
  <si>
    <t>C141031-32</t>
    <phoneticPr fontId="17" type="noConversion"/>
  </si>
  <si>
    <t>141034（散）</t>
  </si>
  <si>
    <t>141035（散）</t>
  </si>
  <si>
    <t>COP141033-35</t>
    <phoneticPr fontId="17" type="noConversion"/>
  </si>
  <si>
    <t>C141033-34</t>
    <phoneticPr fontId="17" type="noConversion"/>
  </si>
  <si>
    <t>141036（散）</t>
  </si>
  <si>
    <t>141037(散）</t>
  </si>
  <si>
    <t>141038（散）</t>
  </si>
  <si>
    <t>COP141036-39</t>
    <phoneticPr fontId="17" type="noConversion"/>
  </si>
  <si>
    <t>C141035-36</t>
    <phoneticPr fontId="17" type="noConversion"/>
  </si>
  <si>
    <t>141039（散）</t>
  </si>
  <si>
    <t>141040（散）</t>
  </si>
  <si>
    <t>COP141040-43</t>
    <phoneticPr fontId="17" type="noConversion"/>
  </si>
  <si>
    <t>C141037-38</t>
    <phoneticPr fontId="17" type="noConversion"/>
  </si>
  <si>
    <t>141041（散）</t>
  </si>
  <si>
    <t>29号提前生产</t>
    <phoneticPr fontId="17" type="noConversion"/>
  </si>
  <si>
    <t>COP141044-47</t>
    <phoneticPr fontId="17" type="noConversion"/>
  </si>
  <si>
    <t>C141039-40</t>
    <phoneticPr fontId="17" type="noConversion"/>
  </si>
  <si>
    <t>141042（散）</t>
  </si>
  <si>
    <t>141043（散）</t>
  </si>
  <si>
    <t>141044（散）</t>
  </si>
  <si>
    <t>COP141048-51</t>
    <phoneticPr fontId="17" type="noConversion"/>
  </si>
  <si>
    <t>C141041-42</t>
    <phoneticPr fontId="17" type="noConversion"/>
  </si>
  <si>
    <t>141045（散）</t>
  </si>
  <si>
    <t>141046(散）</t>
  </si>
  <si>
    <t>COP141052-54</t>
    <phoneticPr fontId="17" type="noConversion"/>
  </si>
  <si>
    <t>C141043-44</t>
    <phoneticPr fontId="17" type="noConversion"/>
  </si>
  <si>
    <t>141047(散）</t>
  </si>
  <si>
    <t>141048（散）</t>
  </si>
  <si>
    <t>COP141055-57</t>
    <phoneticPr fontId="17" type="noConversion"/>
  </si>
  <si>
    <t>C141101-02</t>
    <phoneticPr fontId="17" type="noConversion"/>
  </si>
  <si>
    <t>C141103-04</t>
    <phoneticPr fontId="17" type="noConversion"/>
  </si>
  <si>
    <t>141101（散）</t>
  </si>
  <si>
    <t>COP141101</t>
    <phoneticPr fontId="17" type="noConversion"/>
  </si>
  <si>
    <t>C141105-06</t>
    <phoneticPr fontId="17" type="noConversion"/>
  </si>
  <si>
    <t>141102（散）</t>
  </si>
  <si>
    <t>141103（散）</t>
  </si>
  <si>
    <t>C141107-08</t>
    <phoneticPr fontId="17" type="noConversion"/>
  </si>
  <si>
    <t>141104(散）</t>
  </si>
  <si>
    <t>C141109-10</t>
    <phoneticPr fontId="17" type="noConversion"/>
  </si>
  <si>
    <t>141105（散）</t>
  </si>
  <si>
    <t>C141111-12</t>
    <phoneticPr fontId="17" type="noConversion"/>
  </si>
  <si>
    <t>141106(散）</t>
  </si>
  <si>
    <t>C141113</t>
    <phoneticPr fontId="17" type="noConversion"/>
  </si>
  <si>
    <t>141107（散）</t>
  </si>
  <si>
    <t>C141114</t>
    <phoneticPr fontId="17" type="noConversion"/>
  </si>
  <si>
    <t>141108(散）</t>
  </si>
  <si>
    <t>COP141102-03</t>
    <phoneticPr fontId="17" type="noConversion"/>
  </si>
  <si>
    <t>C141115</t>
    <phoneticPr fontId="17" type="noConversion"/>
  </si>
  <si>
    <t>141109（散）</t>
  </si>
  <si>
    <t>C141116</t>
    <phoneticPr fontId="17" type="noConversion"/>
  </si>
  <si>
    <t>141110（散）</t>
  </si>
  <si>
    <t>COP141104-06</t>
    <phoneticPr fontId="17" type="noConversion"/>
  </si>
  <si>
    <t>C141117</t>
    <phoneticPr fontId="17" type="noConversion"/>
  </si>
  <si>
    <t>141111（散）</t>
  </si>
  <si>
    <t>141112（散）</t>
  </si>
  <si>
    <t>COP141107-09</t>
    <phoneticPr fontId="17" type="noConversion"/>
  </si>
  <si>
    <t>C141118</t>
    <phoneticPr fontId="17" type="noConversion"/>
  </si>
  <si>
    <t>141113（散）</t>
  </si>
  <si>
    <t>141114(散）</t>
  </si>
  <si>
    <t>COP141110-13</t>
    <phoneticPr fontId="17" type="noConversion"/>
  </si>
  <si>
    <t>C141119</t>
    <phoneticPr fontId="17" type="noConversion"/>
  </si>
  <si>
    <t>141115（散）</t>
  </si>
  <si>
    <t>COP141114-15</t>
    <phoneticPr fontId="17" type="noConversion"/>
  </si>
  <si>
    <t>C141120-21</t>
    <phoneticPr fontId="17" type="noConversion"/>
  </si>
  <si>
    <t>141116（散）</t>
  </si>
  <si>
    <t>无底板</t>
    <phoneticPr fontId="17" type="noConversion"/>
  </si>
  <si>
    <t>COP141116-17</t>
    <phoneticPr fontId="17" type="noConversion"/>
  </si>
  <si>
    <t>C141122-23</t>
    <phoneticPr fontId="17" type="noConversion"/>
  </si>
  <si>
    <t>141117(散）</t>
  </si>
  <si>
    <t>141118（散）</t>
  </si>
  <si>
    <t>底板10PCS</t>
    <phoneticPr fontId="17" type="noConversion"/>
  </si>
  <si>
    <t>COP141118-19</t>
    <phoneticPr fontId="17" type="noConversion"/>
  </si>
  <si>
    <t>C141124-25</t>
    <phoneticPr fontId="17" type="noConversion"/>
  </si>
  <si>
    <t>141119(散）</t>
  </si>
  <si>
    <t>141121（散）</t>
  </si>
  <si>
    <t>24号提前生产</t>
    <phoneticPr fontId="17" type="noConversion"/>
  </si>
  <si>
    <t>C141126-27</t>
    <phoneticPr fontId="17" type="noConversion"/>
  </si>
  <si>
    <t>141120(散）</t>
  </si>
  <si>
    <t>141122（散）</t>
  </si>
  <si>
    <t>COP141120-21</t>
    <phoneticPr fontId="17" type="noConversion"/>
  </si>
  <si>
    <t>C141128-29</t>
    <phoneticPr fontId="17" type="noConversion"/>
  </si>
  <si>
    <t>141123(散）</t>
  </si>
  <si>
    <t>141124（散）</t>
  </si>
  <si>
    <t>COP141122</t>
  </si>
  <si>
    <t>C141130-31</t>
    <phoneticPr fontId="17" type="noConversion"/>
  </si>
  <si>
    <t>18套提前生产</t>
    <phoneticPr fontId="17" type="noConversion"/>
  </si>
  <si>
    <t>141125(散）</t>
  </si>
  <si>
    <t>COP141123-24</t>
    <phoneticPr fontId="17" type="noConversion"/>
  </si>
  <si>
    <t>C141132-33</t>
    <phoneticPr fontId="17" type="noConversion"/>
  </si>
  <si>
    <t>141126（散）</t>
  </si>
  <si>
    <t>141127（散）</t>
  </si>
  <si>
    <t>MC2(GL/GL1)CPIC-II 330080404</t>
  </si>
  <si>
    <t>141128（散）</t>
  </si>
  <si>
    <t>TIC-II(330017627)</t>
  </si>
  <si>
    <t>COP141125-26</t>
    <phoneticPr fontId="17" type="noConversion"/>
  </si>
  <si>
    <t>C141134-35</t>
    <phoneticPr fontId="17" type="noConversion"/>
  </si>
  <si>
    <t>141129（散）</t>
  </si>
  <si>
    <t>141130(散）</t>
  </si>
  <si>
    <t>COP141127-29</t>
    <phoneticPr fontId="17" type="noConversion"/>
  </si>
  <si>
    <t>C141201-02</t>
    <phoneticPr fontId="17" type="noConversion"/>
  </si>
  <si>
    <t>141201（散）</t>
  </si>
  <si>
    <t>141202（散）</t>
  </si>
  <si>
    <t>141203（散）</t>
  </si>
  <si>
    <t>COP141201-02</t>
    <phoneticPr fontId="17" type="noConversion"/>
  </si>
  <si>
    <t>C141203-04</t>
    <phoneticPr fontId="17" type="noConversion"/>
  </si>
  <si>
    <t>141204（散）</t>
  </si>
  <si>
    <t>141205（散）</t>
  </si>
  <si>
    <t>COP141203-05</t>
    <phoneticPr fontId="17" type="noConversion"/>
  </si>
  <si>
    <t>C141205-06</t>
    <phoneticPr fontId="17" type="noConversion"/>
  </si>
  <si>
    <t>COP141206-08</t>
    <phoneticPr fontId="17" type="noConversion"/>
  </si>
  <si>
    <t>C141207-08</t>
    <phoneticPr fontId="17" type="noConversion"/>
  </si>
  <si>
    <t>141206（散）</t>
  </si>
  <si>
    <t>141207（散）</t>
  </si>
  <si>
    <t>COP141209-12</t>
    <phoneticPr fontId="17" type="noConversion"/>
  </si>
  <si>
    <t>C141209-10</t>
    <phoneticPr fontId="17" type="noConversion"/>
  </si>
  <si>
    <t>141208（散）</t>
  </si>
  <si>
    <t>141209（散）</t>
  </si>
  <si>
    <t>COP141213-15</t>
    <phoneticPr fontId="17" type="noConversion"/>
  </si>
  <si>
    <t>C141211-12</t>
    <phoneticPr fontId="17" type="noConversion"/>
  </si>
  <si>
    <t>141210（散）</t>
  </si>
  <si>
    <t>141211（散）</t>
  </si>
  <si>
    <t>141212（散）</t>
  </si>
  <si>
    <t>COP141216-17</t>
    <phoneticPr fontId="17" type="noConversion"/>
  </si>
  <si>
    <t>C141213-14</t>
    <phoneticPr fontId="17" type="noConversion"/>
  </si>
  <si>
    <t>141213（散）</t>
  </si>
  <si>
    <t>COP141218-19</t>
    <phoneticPr fontId="17" type="noConversion"/>
  </si>
  <si>
    <t>C141215-16</t>
    <phoneticPr fontId="17" type="noConversion"/>
  </si>
  <si>
    <t>141214（散）</t>
  </si>
  <si>
    <t>141215（散）</t>
  </si>
  <si>
    <t>COP141221-22</t>
    <phoneticPr fontId="17" type="noConversion"/>
  </si>
  <si>
    <t>C141217-18</t>
    <phoneticPr fontId="17" type="noConversion"/>
  </si>
  <si>
    <t>COP141223-26</t>
    <phoneticPr fontId="17" type="noConversion"/>
  </si>
  <si>
    <t>C141219-20</t>
    <phoneticPr fontId="17" type="noConversion"/>
  </si>
  <si>
    <t>141216（散）</t>
  </si>
  <si>
    <t>141217（散）</t>
  </si>
  <si>
    <t>COP141227-29</t>
    <phoneticPr fontId="17" type="noConversion"/>
  </si>
  <si>
    <t>C141221-22</t>
    <phoneticPr fontId="17" type="noConversion"/>
  </si>
  <si>
    <t>COP141230-32</t>
    <phoneticPr fontId="17" type="noConversion"/>
  </si>
  <si>
    <t>C141223-24</t>
    <phoneticPr fontId="17" type="noConversion"/>
  </si>
  <si>
    <t>141218（散）</t>
  </si>
  <si>
    <t>141219（散）</t>
  </si>
  <si>
    <t>COP141233-37</t>
    <phoneticPr fontId="17" type="noConversion"/>
  </si>
  <si>
    <t>C141225-26</t>
    <phoneticPr fontId="17" type="noConversion"/>
  </si>
  <si>
    <t>141220（散）</t>
  </si>
  <si>
    <t>COP141238-40.42</t>
    <phoneticPr fontId="17" type="noConversion"/>
  </si>
  <si>
    <t>C141227-28</t>
    <phoneticPr fontId="17" type="noConversion"/>
  </si>
  <si>
    <t>COP141243-45</t>
    <phoneticPr fontId="17" type="noConversion"/>
  </si>
  <si>
    <t>C141229</t>
    <phoneticPr fontId="17" type="noConversion"/>
  </si>
  <si>
    <t>C141230-31</t>
    <phoneticPr fontId="17" type="noConversion"/>
  </si>
  <si>
    <t>141221（散）</t>
  </si>
  <si>
    <t>141222（散）</t>
  </si>
  <si>
    <t>COP141246-47</t>
    <phoneticPr fontId="17" type="noConversion"/>
  </si>
  <si>
    <t>C150101-02</t>
    <phoneticPr fontId="17" type="noConversion"/>
  </si>
  <si>
    <t>150101（散）</t>
  </si>
  <si>
    <t>150102（散）</t>
  </si>
  <si>
    <t>COP150101-02</t>
    <phoneticPr fontId="17" type="noConversion"/>
  </si>
  <si>
    <t>C150103</t>
    <phoneticPr fontId="17" type="noConversion"/>
  </si>
  <si>
    <t>150103（散）</t>
  </si>
  <si>
    <t>COP150103-04.06</t>
    <phoneticPr fontId="17" type="noConversion"/>
  </si>
  <si>
    <t>150104（散）</t>
  </si>
  <si>
    <t>150105（散）</t>
  </si>
  <si>
    <t>COP150107-10</t>
    <phoneticPr fontId="17" type="noConversion"/>
  </si>
  <si>
    <t>C150104-05</t>
  </si>
  <si>
    <t>150106（散）</t>
  </si>
  <si>
    <t>150107（散）</t>
  </si>
  <si>
    <t>COP150111-15</t>
    <phoneticPr fontId="17" type="noConversion"/>
  </si>
  <si>
    <t>150108（散）</t>
  </si>
  <si>
    <t>C150106-10</t>
    <phoneticPr fontId="17" type="noConversion"/>
  </si>
  <si>
    <t>COP150116-22</t>
    <phoneticPr fontId="17" type="noConversion"/>
  </si>
  <si>
    <t>C150115-18</t>
    <phoneticPr fontId="17" type="noConversion"/>
  </si>
  <si>
    <t>C150119</t>
    <phoneticPr fontId="17" type="noConversion"/>
  </si>
  <si>
    <t>COP150123</t>
    <phoneticPr fontId="17" type="noConversion"/>
  </si>
  <si>
    <t>C150120-22</t>
    <phoneticPr fontId="17" type="noConversion"/>
  </si>
  <si>
    <t>150110（整）</t>
  </si>
  <si>
    <t>轿顶检修箱</t>
  </si>
  <si>
    <t>C150123</t>
    <phoneticPr fontId="17" type="noConversion"/>
  </si>
  <si>
    <r>
      <t>150111</t>
    </r>
    <r>
      <rPr>
        <sz val="10"/>
        <color theme="1"/>
        <rFont val="宋体"/>
        <family val="3"/>
        <charset val="134"/>
      </rPr>
      <t>（整）</t>
    </r>
    <phoneticPr fontId="17" type="noConversion"/>
  </si>
  <si>
    <r>
      <t>150201</t>
    </r>
    <r>
      <rPr>
        <sz val="10"/>
        <color theme="1"/>
        <rFont val="宋体"/>
        <family val="3"/>
        <charset val="134"/>
      </rPr>
      <t>（整）</t>
    </r>
    <phoneticPr fontId="17" type="noConversion"/>
  </si>
  <si>
    <t>COP150201-05</t>
    <phoneticPr fontId="17" type="noConversion"/>
  </si>
  <si>
    <r>
      <t>150202</t>
    </r>
    <r>
      <rPr>
        <sz val="10"/>
        <color theme="1"/>
        <rFont val="宋体"/>
        <family val="3"/>
        <charset val="134"/>
      </rPr>
      <t>（整）</t>
    </r>
    <phoneticPr fontId="17" type="noConversion"/>
  </si>
  <si>
    <r>
      <t>150203</t>
    </r>
    <r>
      <rPr>
        <sz val="10"/>
        <color theme="1"/>
        <rFont val="宋体"/>
        <family val="3"/>
        <charset val="134"/>
      </rPr>
      <t>（整）</t>
    </r>
    <phoneticPr fontId="17" type="noConversion"/>
  </si>
  <si>
    <t>150204（散）</t>
  </si>
  <si>
    <t>COP150206-11</t>
    <phoneticPr fontId="17" type="noConversion"/>
  </si>
  <si>
    <t>C150201-03</t>
    <phoneticPr fontId="17" type="noConversion"/>
  </si>
  <si>
    <t>150205（散）</t>
  </si>
  <si>
    <t>C150204-07</t>
    <phoneticPr fontId="17" type="noConversion"/>
  </si>
  <si>
    <t>150206（散）</t>
  </si>
  <si>
    <t>C150208-10</t>
    <phoneticPr fontId="17" type="noConversion"/>
  </si>
  <si>
    <t>COP150212-15</t>
    <phoneticPr fontId="17" type="noConversion"/>
  </si>
  <si>
    <t>C150211-12</t>
    <phoneticPr fontId="17" type="noConversion"/>
  </si>
  <si>
    <t>1.5T/304</t>
    <phoneticPr fontId="17" type="noConversion"/>
  </si>
  <si>
    <t>C150213-15</t>
    <phoneticPr fontId="17" type="noConversion"/>
  </si>
  <si>
    <t>1.5T/304</t>
  </si>
  <si>
    <t>150207（散）</t>
  </si>
  <si>
    <t>安装底板30PCS</t>
    <phoneticPr fontId="17" type="noConversion"/>
  </si>
  <si>
    <t>COP150216-18</t>
    <phoneticPr fontId="17" type="noConversion"/>
  </si>
  <si>
    <t>150301（散）</t>
  </si>
  <si>
    <t>150302（散）</t>
  </si>
  <si>
    <t>COP150301-04</t>
    <phoneticPr fontId="17" type="noConversion"/>
  </si>
  <si>
    <t>C150301-05</t>
    <phoneticPr fontId="17" type="noConversion"/>
  </si>
  <si>
    <t>150303（散）</t>
  </si>
  <si>
    <t>COP150305-07</t>
  </si>
  <si>
    <t>150304（散）</t>
  </si>
  <si>
    <t>150305（散）</t>
  </si>
  <si>
    <t>COP150308-11</t>
    <phoneticPr fontId="17" type="noConversion"/>
  </si>
  <si>
    <r>
      <t>10-11</t>
    </r>
    <r>
      <rPr>
        <sz val="10"/>
        <color theme="1"/>
        <rFont val="宋体"/>
        <family val="3"/>
        <charset val="134"/>
      </rPr>
      <t>提前生产</t>
    </r>
    <phoneticPr fontId="17" type="noConversion"/>
  </si>
  <si>
    <t>150306（散）</t>
  </si>
  <si>
    <t>150307（散）</t>
  </si>
  <si>
    <t>COP150312-16</t>
    <phoneticPr fontId="17" type="noConversion"/>
  </si>
  <si>
    <r>
      <t>14-16</t>
    </r>
    <r>
      <rPr>
        <sz val="10"/>
        <color theme="1"/>
        <rFont val="宋体"/>
        <family val="3"/>
        <charset val="134"/>
      </rPr>
      <t>提前生产</t>
    </r>
    <phoneticPr fontId="17" type="noConversion"/>
  </si>
  <si>
    <t>夜班</t>
    <phoneticPr fontId="1" type="noConversion"/>
  </si>
  <si>
    <t>150308（散）</t>
  </si>
  <si>
    <t>增加了18套</t>
    <phoneticPr fontId="17" type="noConversion"/>
  </si>
  <si>
    <t>早班</t>
    <phoneticPr fontId="1" type="noConversion"/>
  </si>
  <si>
    <t>150309（散）</t>
  </si>
  <si>
    <t>COP150317-20</t>
    <phoneticPr fontId="17" type="noConversion"/>
  </si>
  <si>
    <t>150310（散）</t>
  </si>
  <si>
    <t>150311（散）</t>
  </si>
  <si>
    <t>COP150321-24.(27-1)</t>
    <phoneticPr fontId="17" type="noConversion"/>
  </si>
  <si>
    <r>
      <rPr>
        <sz val="10"/>
        <color theme="1"/>
        <rFont val="宋体"/>
        <family val="3"/>
        <charset val="134"/>
      </rPr>
      <t>提前生产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>套</t>
    </r>
    <phoneticPr fontId="17" type="noConversion"/>
  </si>
  <si>
    <t>150312（散）</t>
  </si>
  <si>
    <t>150313（散）</t>
  </si>
  <si>
    <t>COP150325-28</t>
    <phoneticPr fontId="17" type="noConversion"/>
  </si>
  <si>
    <t>150314（散）</t>
  </si>
  <si>
    <t>150315（散）</t>
  </si>
  <si>
    <t>COP150329-30.32.33</t>
    <phoneticPr fontId="17" type="noConversion"/>
  </si>
  <si>
    <t>150316（散）</t>
  </si>
  <si>
    <t>150317（散）</t>
  </si>
  <si>
    <t>COP150334-37</t>
    <phoneticPr fontId="17" type="noConversion"/>
  </si>
  <si>
    <t>150318（散）</t>
  </si>
  <si>
    <t>150319（散）</t>
  </si>
  <si>
    <t>COP150338-40</t>
    <phoneticPr fontId="17" type="noConversion"/>
  </si>
  <si>
    <t>150320（散）</t>
  </si>
  <si>
    <t>COP150341-45</t>
    <phoneticPr fontId="17" type="noConversion"/>
  </si>
  <si>
    <t>150321（散）</t>
  </si>
  <si>
    <t>150322（散）</t>
  </si>
  <si>
    <t>COP150346-49</t>
    <phoneticPr fontId="17" type="noConversion"/>
  </si>
  <si>
    <t>150323（散）</t>
  </si>
  <si>
    <t>150324（散）</t>
  </si>
  <si>
    <t>COP150350-53</t>
    <phoneticPr fontId="17" type="noConversion"/>
  </si>
  <si>
    <t>不锈钢是包覆的</t>
    <phoneticPr fontId="2" type="noConversion"/>
  </si>
  <si>
    <t>KC要排折弯</t>
    <phoneticPr fontId="2" type="noConversion"/>
  </si>
  <si>
    <t>S200的门板是不会被套料</t>
    <phoneticPr fontId="2" type="noConversion"/>
  </si>
  <si>
    <r>
      <t>150327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</si>
  <si>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150328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</si>
  <si>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COP150359-62</t>
    <phoneticPr fontId="17" type="noConversion"/>
  </si>
  <si>
    <r>
      <t>150331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</si>
  <si>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COP150366-69</t>
    <phoneticPr fontId="17" type="noConversion"/>
  </si>
  <si>
    <t>COP150363-65</t>
    <phoneticPr fontId="17" type="noConversion"/>
  </si>
  <si>
    <r>
      <t>150334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</si>
  <si>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150335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</si>
  <si>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150336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</si>
  <si>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</si>
  <si>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150332/33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</si>
  <si>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COP150370-72</t>
    <phoneticPr fontId="17" type="noConversion"/>
  </si>
  <si>
    <t>COP150373-75</t>
    <phoneticPr fontId="17" type="noConversion"/>
  </si>
  <si>
    <t>COP150376-78</t>
    <phoneticPr fontId="17" type="noConversion"/>
  </si>
  <si>
    <t>COP150379-82</t>
    <phoneticPr fontId="17" type="noConversion"/>
  </si>
  <si>
    <r>
      <t>150338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</si>
  <si>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150339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</si>
  <si>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150340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</si>
  <si>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150341（散）</t>
    </r>
    <r>
      <rPr>
        <sz val="10"/>
        <color theme="1"/>
        <rFont val="宋体"/>
        <family val="3"/>
        <charset val="134"/>
      </rPr>
      <t/>
    </r>
  </si>
  <si>
    <r>
      <t>150342（散）</t>
    </r>
    <r>
      <rPr>
        <sz val="10"/>
        <color theme="1"/>
        <rFont val="宋体"/>
        <family val="3"/>
        <charset val="134"/>
      </rPr>
      <t/>
    </r>
  </si>
  <si>
    <t>备注</t>
    <phoneticPr fontId="2" type="noConversion"/>
  </si>
  <si>
    <t>COP150383-86</t>
    <phoneticPr fontId="17" type="noConversion"/>
  </si>
  <si>
    <t>COP150387-90</t>
    <phoneticPr fontId="17" type="noConversion"/>
  </si>
  <si>
    <r>
      <t>150343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</si>
  <si>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150344（散）</t>
    </r>
    <r>
      <rPr>
        <sz val="10"/>
        <color theme="1"/>
        <rFont val="宋体"/>
        <family val="3"/>
        <charset val="134"/>
      </rPr>
      <t/>
    </r>
  </si>
  <si>
    <t>1100*2100</t>
    <phoneticPr fontId="2" type="noConversion"/>
  </si>
  <si>
    <t>钣金车间轿壁每日投产看板</t>
    <phoneticPr fontId="2" type="noConversion"/>
  </si>
  <si>
    <t>批次</t>
    <phoneticPr fontId="2" type="noConversion"/>
  </si>
  <si>
    <t>数量</t>
    <phoneticPr fontId="2" type="noConversion"/>
  </si>
  <si>
    <t>喷粉</t>
    <phoneticPr fontId="2" type="noConversion"/>
  </si>
  <si>
    <t>总数</t>
    <phoneticPr fontId="2" type="noConversion"/>
  </si>
  <si>
    <t>汇总</t>
    <phoneticPr fontId="2" type="noConversion"/>
  </si>
  <si>
    <t>COP150401-0405</t>
    <phoneticPr fontId="17" type="noConversion"/>
  </si>
  <si>
    <r>
      <t>150401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</si>
  <si>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150402（散）</t>
    </r>
    <r>
      <rPr>
        <sz val="10"/>
        <color theme="1"/>
        <rFont val="宋体"/>
        <family val="3"/>
        <charset val="134"/>
      </rPr>
      <t/>
    </r>
  </si>
  <si>
    <r>
      <t>150345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</si>
  <si>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COP150406-0409</t>
    <phoneticPr fontId="17" type="noConversion"/>
  </si>
  <si>
    <r>
      <t>150403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</si>
  <si>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Plant</t>
  </si>
  <si>
    <t>WBS Element</t>
  </si>
  <si>
    <t>Quantity</t>
  </si>
  <si>
    <t>Finish Date</t>
  </si>
  <si>
    <t>Order type</t>
  </si>
  <si>
    <t>BAT</t>
  </si>
  <si>
    <t>Comments</t>
  </si>
  <si>
    <t>TKC1</t>
  </si>
  <si>
    <t>衬板1</t>
  </si>
  <si>
    <t>工单</t>
    <phoneticPr fontId="2" type="noConversion"/>
  </si>
  <si>
    <t>COP</t>
    <phoneticPr fontId="2" type="noConversion"/>
  </si>
  <si>
    <t>物料号</t>
    <phoneticPr fontId="2" type="noConversion"/>
  </si>
  <si>
    <t>名称</t>
    <phoneticPr fontId="2" type="noConversion"/>
  </si>
  <si>
    <t>数量</t>
    <phoneticPr fontId="2" type="noConversion"/>
  </si>
  <si>
    <r>
      <t>150404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</si>
  <si>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150405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</si>
  <si>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\</t>
    <phoneticPr fontId="2" type="noConversion"/>
  </si>
  <si>
    <t>COP150410-0413</t>
    <phoneticPr fontId="17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</si>
  <si>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</si>
  <si>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</si>
  <si>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</si>
  <si>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</si>
  <si>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</si>
  <si>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</si>
  <si>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</si>
  <si>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</si>
  <si>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Comments</t>
    <phoneticPr fontId="17" type="noConversion"/>
  </si>
  <si>
    <t>控制柜左门板</t>
  </si>
  <si>
    <t>控制柜右门板</t>
  </si>
  <si>
    <t>侧板</t>
  </si>
  <si>
    <t>立柱装饰板可能被套料</t>
    <phoneticPr fontId="2" type="noConversion"/>
  </si>
  <si>
    <t>S8的门板可能被套料</t>
    <phoneticPr fontId="2" type="noConversion"/>
  </si>
  <si>
    <t xml:space="preserve">   900*2100</t>
    <phoneticPr fontId="2" type="noConversion"/>
  </si>
  <si>
    <r>
      <t>150406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</si>
  <si>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150407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</si>
  <si>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COP150414-0417</t>
    <phoneticPr fontId="17" type="noConversion"/>
  </si>
  <si>
    <t>COP150418-0420</t>
    <phoneticPr fontId="17" type="noConversion"/>
  </si>
  <si>
    <r>
      <t>150408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</si>
  <si>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150409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</si>
  <si>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批次</t>
    <phoneticPr fontId="2" type="noConversion"/>
  </si>
  <si>
    <t>侧板组件</t>
  </si>
  <si>
    <t>控制柜门板组件</t>
  </si>
  <si>
    <r>
      <t>150410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</si>
  <si>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150411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</si>
  <si>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COP150422-0424</t>
    <phoneticPr fontId="17" type="noConversion"/>
  </si>
  <si>
    <t>COP150426-0429</t>
    <phoneticPr fontId="17" type="noConversion"/>
  </si>
  <si>
    <r>
      <t>150412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</si>
  <si>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150413（散）</t>
    </r>
    <r>
      <rPr>
        <sz val="10"/>
        <color theme="1"/>
        <rFont val="宋体"/>
        <family val="3"/>
        <charset val="134"/>
      </rPr>
      <t/>
    </r>
  </si>
  <si>
    <t>面板</t>
    <phoneticPr fontId="2" type="noConversion"/>
  </si>
  <si>
    <t>增补</t>
    <phoneticPr fontId="2" type="noConversion"/>
  </si>
  <si>
    <r>
      <t>150416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</si>
  <si>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150414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</si>
  <si>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150415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</si>
  <si>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150417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</si>
  <si>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150418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</si>
  <si>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COP150430-0433</t>
    <phoneticPr fontId="17" type="noConversion"/>
  </si>
  <si>
    <t>COP150434-0437</t>
    <phoneticPr fontId="17" type="noConversion"/>
  </si>
  <si>
    <r>
      <t>150419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</si>
  <si>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1.5无立柱装饰板</t>
    <phoneticPr fontId="2" type="noConversion"/>
  </si>
  <si>
    <t>COP150438-0441</t>
    <phoneticPr fontId="17" type="noConversion"/>
  </si>
  <si>
    <r>
      <t>150421（散）</t>
    </r>
    <r>
      <rPr>
        <sz val="10"/>
        <color theme="1"/>
        <rFont val="宋体"/>
        <family val="3"/>
        <charset val="134"/>
      </rPr>
      <t/>
    </r>
  </si>
  <si>
    <r>
      <t>150420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</si>
  <si>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COP150451</t>
    <phoneticPr fontId="17" type="noConversion"/>
  </si>
  <si>
    <t>后盖板</t>
    <phoneticPr fontId="2" type="noConversion"/>
  </si>
  <si>
    <t>COP150443-0446</t>
    <phoneticPr fontId="17" type="noConversion"/>
  </si>
  <si>
    <r>
      <t>150422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</si>
  <si>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150423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</si>
  <si>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COP150447-0450</t>
    <phoneticPr fontId="17" type="noConversion"/>
  </si>
  <si>
    <t>COP150452-0455</t>
    <phoneticPr fontId="17" type="noConversion"/>
  </si>
  <si>
    <r>
      <t>150424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</si>
  <si>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</si>
  <si>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150426（散）</t>
    </r>
    <r>
      <rPr>
        <sz val="10"/>
        <color theme="1"/>
        <rFont val="宋体"/>
        <family val="3"/>
        <charset val="134"/>
      </rPr>
      <t/>
    </r>
  </si>
  <si>
    <r>
      <t>150427（散）</t>
    </r>
    <r>
      <rPr>
        <sz val="10"/>
        <color theme="1"/>
        <rFont val="宋体"/>
        <family val="3"/>
        <charset val="134"/>
      </rPr>
      <t/>
    </r>
  </si>
  <si>
    <t>COP150456-0461</t>
    <phoneticPr fontId="17" type="noConversion"/>
  </si>
  <si>
    <r>
      <t>150428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</si>
  <si>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COP150463-0466</t>
    <phoneticPr fontId="17" type="noConversion"/>
  </si>
  <si>
    <r>
      <t>150429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</si>
  <si>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150430（散）</t>
    </r>
    <r>
      <rPr>
        <sz val="10"/>
        <color theme="1"/>
        <rFont val="宋体"/>
        <family val="3"/>
        <charset val="134"/>
      </rPr>
      <t/>
    </r>
  </si>
  <si>
    <t>COP150468-0471</t>
    <phoneticPr fontId="17" type="noConversion"/>
  </si>
  <si>
    <r>
      <t>150431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</si>
  <si>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150432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</si>
  <si>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150433（散）</t>
    </r>
    <r>
      <rPr>
        <sz val="10"/>
        <color theme="1"/>
        <rFont val="宋体"/>
        <family val="3"/>
        <charset val="134"/>
      </rPr>
      <t/>
    </r>
  </si>
  <si>
    <t>COP150472-0477</t>
    <phoneticPr fontId="17" type="noConversion"/>
  </si>
  <si>
    <r>
      <t>150434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</si>
  <si>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150435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</si>
  <si>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底板投产
数量</t>
    <phoneticPr fontId="2" type="noConversion"/>
  </si>
  <si>
    <r>
      <t>150436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</si>
  <si>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</si>
  <si>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COP150478-0481</t>
    <phoneticPr fontId="17" type="noConversion"/>
  </si>
  <si>
    <t xml:space="preserve">   800*2100</t>
    <phoneticPr fontId="2" type="noConversion"/>
  </si>
  <si>
    <t>Production Order</t>
  </si>
  <si>
    <t>Material</t>
  </si>
  <si>
    <t>Start Date</t>
  </si>
  <si>
    <t>CH2500*10</t>
    <phoneticPr fontId="2" type="noConversion"/>
  </si>
  <si>
    <r>
      <t>150438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</si>
  <si>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150439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</si>
  <si>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COP150482-0485</t>
    <phoneticPr fontId="17" type="noConversion"/>
  </si>
  <si>
    <t>Unit/per</t>
  </si>
  <si>
    <t>MDDB150301</t>
    <phoneticPr fontId="2" type="noConversion"/>
  </si>
  <si>
    <t>MDDB150302</t>
    <phoneticPr fontId="2" type="noConversion"/>
  </si>
  <si>
    <t>MDDB150406</t>
  </si>
  <si>
    <t>MDDB150408</t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</si>
  <si>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</si>
  <si>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</si>
  <si>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</si>
  <si>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</si>
  <si>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</si>
  <si>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</si>
  <si>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</si>
  <si>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</si>
  <si>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</si>
  <si>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MDDB150423</t>
    <phoneticPr fontId="2" type="noConversion"/>
  </si>
  <si>
    <t>MDDB150427</t>
    <phoneticPr fontId="2" type="noConversion"/>
  </si>
  <si>
    <t>MDDB150428</t>
    <phoneticPr fontId="2" type="noConversion"/>
  </si>
  <si>
    <t>MDDB150429</t>
    <phoneticPr fontId="2" type="noConversion"/>
  </si>
  <si>
    <t>MDDB150430</t>
    <phoneticPr fontId="2" type="noConversion"/>
  </si>
  <si>
    <r>
      <t>150440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</si>
  <si>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150441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</si>
  <si>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COP150486-0489</t>
    <phoneticPr fontId="17" type="noConversion"/>
  </si>
  <si>
    <t>COP150490-0491</t>
    <phoneticPr fontId="17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</si>
  <si>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</si>
  <si>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</si>
  <si>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</si>
  <si>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</si>
  <si>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</si>
  <si>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</si>
  <si>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</si>
  <si>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</si>
  <si>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</si>
  <si>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MDDB150503</t>
    <phoneticPr fontId="2" type="noConversion"/>
  </si>
  <si>
    <t>MDDB150504</t>
    <phoneticPr fontId="2" type="noConversion"/>
  </si>
  <si>
    <t>MDDB150505</t>
    <phoneticPr fontId="2" type="noConversion"/>
  </si>
  <si>
    <t>MDDB150506</t>
    <phoneticPr fontId="2" type="noConversion"/>
  </si>
  <si>
    <t>MDDB150507</t>
    <phoneticPr fontId="2" type="noConversion"/>
  </si>
  <si>
    <r>
      <t>150501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</si>
  <si>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150502（散）</t>
    </r>
    <r>
      <rPr>
        <sz val="10"/>
        <color theme="1"/>
        <rFont val="宋体"/>
        <family val="3"/>
        <charset val="134"/>
      </rPr>
      <t/>
    </r>
    <phoneticPr fontId="2" type="noConversion"/>
  </si>
  <si>
    <r>
      <t>150503（散）</t>
    </r>
    <r>
      <rPr>
        <sz val="10"/>
        <color theme="1"/>
        <rFont val="宋体"/>
        <family val="3"/>
        <charset val="134"/>
      </rPr>
      <t/>
    </r>
    <phoneticPr fontId="2" type="noConversion"/>
  </si>
  <si>
    <t>CH2500以上</t>
    <phoneticPr fontId="2" type="noConversion"/>
  </si>
  <si>
    <t>未冲</t>
    <phoneticPr fontId="2" type="noConversion"/>
  </si>
  <si>
    <r>
      <t>150504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</si>
  <si>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150505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</si>
  <si>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COP150501-0503</t>
    <phoneticPr fontId="17" type="noConversion"/>
  </si>
  <si>
    <t>700*2100</t>
    <phoneticPr fontId="2" type="noConversion"/>
  </si>
  <si>
    <t>已入库</t>
    <phoneticPr fontId="2" type="noConversion"/>
  </si>
  <si>
    <t>TE-Synergy</t>
    <phoneticPr fontId="2" type="noConversion"/>
  </si>
  <si>
    <t>S200*1100及以上两根加强筋</t>
    <phoneticPr fontId="2" type="noConversion"/>
  </si>
  <si>
    <t>S8*1200及以上两根加强筋</t>
    <phoneticPr fontId="2" type="noConversion"/>
  </si>
  <si>
    <r>
      <t>150506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</si>
  <si>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150507（散）</t>
    </r>
    <r>
      <rPr>
        <sz val="10"/>
        <color theme="1"/>
        <rFont val="宋体"/>
        <family val="3"/>
        <charset val="134"/>
      </rPr>
      <t/>
    </r>
  </si>
  <si>
    <t>COP150504-0507</t>
    <phoneticPr fontId="17" type="noConversion"/>
  </si>
  <si>
    <t>订单</t>
  </si>
  <si>
    <t>MRP控制者</t>
  </si>
  <si>
    <t>生产调度员</t>
  </si>
  <si>
    <t>物料</t>
  </si>
  <si>
    <t>物料描述</t>
  </si>
  <si>
    <t xml:space="preserve">    目标数量</t>
  </si>
  <si>
    <t xml:space="preserve">    确认数量</t>
  </si>
  <si>
    <t xml:space="preserve">    交货数量</t>
  </si>
  <si>
    <t>基本开始</t>
  </si>
  <si>
    <t>P51</t>
  </si>
  <si>
    <t>厅门门板焊接件 S200 DW1100 DH2200 Left</t>
  </si>
  <si>
    <t>2015.04.28</t>
  </si>
  <si>
    <t>厅门门板焊接件 S200 DW1100 DH2200 Right</t>
  </si>
  <si>
    <t>P01</t>
  </si>
  <si>
    <t>装饰板</t>
  </si>
  <si>
    <t>PB0</t>
  </si>
  <si>
    <t>4S0</t>
  </si>
  <si>
    <t>轿壁装饰板 475 CH2400  FS No.4/0.6</t>
  </si>
  <si>
    <t>2015.04.27</t>
  </si>
  <si>
    <t>轿壁底板组件 475 CH2400</t>
  </si>
  <si>
    <t>轿壁底板 475 CH2400</t>
  </si>
  <si>
    <t>Production Order</t>
    <phoneticPr fontId="17" type="noConversion"/>
  </si>
  <si>
    <t>Material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</si>
  <si>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</si>
  <si>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</si>
  <si>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</si>
  <si>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</si>
  <si>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</si>
  <si>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MDDB150508</t>
    <phoneticPr fontId="2" type="noConversion"/>
  </si>
  <si>
    <t>MDDB150509</t>
    <phoneticPr fontId="2" type="noConversion"/>
  </si>
  <si>
    <t>MDDB150510</t>
    <phoneticPr fontId="2" type="noConversion"/>
  </si>
  <si>
    <t>MDDB150511</t>
    <phoneticPr fontId="2" type="noConversion"/>
  </si>
  <si>
    <t>MDDB150512</t>
    <phoneticPr fontId="2" type="noConversion"/>
  </si>
  <si>
    <r>
      <t>150508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</si>
  <si>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150509（散）</t>
    </r>
    <r>
      <rPr>
        <sz val="10"/>
        <color theme="1"/>
        <rFont val="宋体"/>
        <family val="3"/>
        <charset val="134"/>
      </rPr>
      <t/>
    </r>
  </si>
  <si>
    <r>
      <t>150510（散）</t>
    </r>
    <r>
      <rPr>
        <sz val="10"/>
        <color theme="1"/>
        <rFont val="宋体"/>
        <family val="3"/>
        <charset val="134"/>
      </rPr>
      <t/>
    </r>
  </si>
  <si>
    <t>无</t>
    <phoneticPr fontId="2" type="noConversion"/>
  </si>
  <si>
    <r>
      <t>150511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</si>
  <si>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150512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</si>
  <si>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1.5纯不锈钢门老线4个人焊45套8h</t>
    <phoneticPr fontId="2" type="noConversion"/>
  </si>
  <si>
    <r>
      <rPr>
        <sz val="11"/>
        <color theme="1"/>
        <rFont val="宋体"/>
        <family val="2"/>
      </rPr>
      <t>领料</t>
    </r>
    <phoneticPr fontId="2" type="noConversion"/>
  </si>
  <si>
    <t>领料ok</t>
    <phoneticPr fontId="2" type="noConversion"/>
  </si>
  <si>
    <t>COP150508-0511</t>
    <phoneticPr fontId="17" type="noConversion"/>
  </si>
  <si>
    <r>
      <t>150513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</si>
  <si>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150514（散）</t>
    </r>
    <r>
      <rPr>
        <sz val="10"/>
        <color theme="1"/>
        <rFont val="宋体"/>
        <family val="3"/>
        <charset val="134"/>
      </rPr>
      <t/>
    </r>
  </si>
  <si>
    <r>
      <t>150515（散）</t>
    </r>
    <r>
      <rPr>
        <sz val="10"/>
        <color theme="1"/>
        <rFont val="宋体"/>
        <family val="3"/>
        <charset val="134"/>
      </rPr>
      <t/>
    </r>
  </si>
  <si>
    <t>提前排了</t>
    <phoneticPr fontId="2" type="noConversion"/>
  </si>
  <si>
    <t>轿壁底板 225 CH2600 左前</t>
  </si>
  <si>
    <t>2015.05.07</t>
  </si>
  <si>
    <t>COP150512-0515</t>
    <phoneticPr fontId="17" type="noConversion"/>
  </si>
  <si>
    <t>COP150516-0519</t>
    <phoneticPr fontId="17" type="noConversion"/>
  </si>
  <si>
    <r>
      <t>150516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</si>
  <si>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150517（散）</t>
    </r>
    <r>
      <rPr>
        <sz val="10"/>
        <color theme="1"/>
        <rFont val="宋体"/>
        <family val="3"/>
        <charset val="134"/>
      </rPr>
      <t/>
    </r>
  </si>
  <si>
    <r>
      <t>150518（散）</t>
    </r>
    <r>
      <rPr>
        <sz val="10"/>
        <color theme="1"/>
        <rFont val="宋体"/>
        <family val="3"/>
        <charset val="134"/>
      </rPr>
      <t/>
    </r>
  </si>
  <si>
    <r>
      <t>150519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</si>
  <si>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150520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</si>
  <si>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150521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</si>
  <si>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150522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</si>
  <si>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COP150521-0524</t>
    <phoneticPr fontId="17" type="noConversion"/>
  </si>
  <si>
    <t>304+镜面304</t>
    <phoneticPr fontId="2" type="noConversion"/>
  </si>
  <si>
    <t>COP150525-0528</t>
    <phoneticPr fontId="17" type="noConversion"/>
  </si>
  <si>
    <r>
      <t>150523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</si>
  <si>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150524（散）</t>
    </r>
    <r>
      <rPr>
        <sz val="10"/>
        <color theme="1"/>
        <rFont val="宋体"/>
        <family val="3"/>
        <charset val="134"/>
      </rPr>
      <t/>
    </r>
  </si>
  <si>
    <r>
      <t>150525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</si>
  <si>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150526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</si>
  <si>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150527（散）</t>
    </r>
    <r>
      <rPr>
        <sz val="10"/>
        <color theme="1"/>
        <rFont val="宋体"/>
        <family val="3"/>
        <charset val="134"/>
      </rPr>
      <t/>
    </r>
  </si>
  <si>
    <t>COP150529-0532</t>
    <phoneticPr fontId="17" type="noConversion"/>
  </si>
  <si>
    <t>已确认</t>
    <phoneticPr fontId="2" type="noConversion"/>
  </si>
  <si>
    <r>
      <t>150529（散）</t>
    </r>
    <r>
      <rPr>
        <sz val="10"/>
        <color theme="1"/>
        <rFont val="宋体"/>
        <family val="3"/>
        <charset val="134"/>
      </rPr>
      <t/>
    </r>
  </si>
  <si>
    <r>
      <t>150530（散）</t>
    </r>
    <r>
      <rPr>
        <sz val="10"/>
        <color theme="1"/>
        <rFont val="宋体"/>
        <family val="3"/>
        <charset val="134"/>
      </rPr>
      <t/>
    </r>
  </si>
  <si>
    <t>COP150533-0536</t>
    <phoneticPr fontId="17" type="noConversion"/>
  </si>
  <si>
    <r>
      <t>150531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</si>
  <si>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150532（散）</t>
    </r>
    <r>
      <rPr>
        <sz val="10"/>
        <color theme="1"/>
        <rFont val="宋体"/>
        <family val="3"/>
        <charset val="134"/>
      </rPr>
      <t/>
    </r>
  </si>
  <si>
    <r>
      <t>150533（散）</t>
    </r>
    <r>
      <rPr>
        <sz val="10"/>
        <color theme="1"/>
        <rFont val="宋体"/>
        <family val="3"/>
        <charset val="134"/>
      </rPr>
      <t/>
    </r>
  </si>
  <si>
    <t>COP150539-0542</t>
    <phoneticPr fontId="17" type="noConversion"/>
  </si>
  <si>
    <r>
      <t>150528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</si>
  <si>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加强筋</t>
  </si>
  <si>
    <t>2015.05.15</t>
  </si>
  <si>
    <r>
      <t>C150588</t>
    </r>
    <r>
      <rPr>
        <b/>
        <sz val="12"/>
        <color theme="1"/>
        <rFont val="宋体"/>
        <family val="3"/>
        <charset val="134"/>
        <scheme val="minor"/>
      </rPr>
      <t>、</t>
    </r>
    <r>
      <rPr>
        <sz val="10"/>
        <color theme="1"/>
        <rFont val="宋体"/>
        <family val="3"/>
        <charset val="134"/>
      </rPr>
      <t>0591-0593593</t>
    </r>
    <phoneticPr fontId="26" type="noConversion"/>
  </si>
  <si>
    <r>
      <t>150534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</si>
  <si>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150535（散）</t>
    </r>
    <r>
      <rPr>
        <sz val="10"/>
        <color theme="1"/>
        <rFont val="宋体"/>
        <family val="3"/>
        <charset val="134"/>
      </rPr>
      <t/>
    </r>
  </si>
  <si>
    <r>
      <t>150536（散）</t>
    </r>
    <r>
      <rPr>
        <sz val="10"/>
        <color theme="1"/>
        <rFont val="宋体"/>
        <family val="3"/>
        <charset val="134"/>
      </rPr>
      <t/>
    </r>
  </si>
  <si>
    <r>
      <t>150537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</si>
  <si>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150538（散）</t>
    </r>
    <r>
      <rPr>
        <sz val="10"/>
        <color theme="1"/>
        <rFont val="宋体"/>
        <family val="3"/>
        <charset val="134"/>
      </rPr>
      <t/>
    </r>
  </si>
  <si>
    <r>
      <t>150539（散）</t>
    </r>
    <r>
      <rPr>
        <sz val="10"/>
        <color theme="1"/>
        <rFont val="宋体"/>
        <family val="3"/>
        <charset val="134"/>
      </rPr>
      <t/>
    </r>
  </si>
  <si>
    <t>COP150543-0546</t>
    <phoneticPr fontId="17" type="noConversion"/>
  </si>
  <si>
    <t>COP150547-0549</t>
    <phoneticPr fontId="17" type="noConversion"/>
  </si>
  <si>
    <r>
      <t>150540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</si>
  <si>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150541（散）</t>
    </r>
    <r>
      <rPr>
        <sz val="10"/>
        <color theme="1"/>
        <rFont val="宋体"/>
        <family val="3"/>
        <charset val="134"/>
      </rPr>
      <t/>
    </r>
  </si>
  <si>
    <t>COP150550-0551</t>
    <phoneticPr fontId="17" type="noConversion"/>
  </si>
  <si>
    <r>
      <t>150542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</si>
  <si>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150543（散）</t>
    </r>
    <r>
      <rPr>
        <sz val="10"/>
        <color theme="1"/>
        <rFont val="宋体"/>
        <family val="3"/>
        <charset val="134"/>
      </rPr>
      <t/>
    </r>
  </si>
  <si>
    <r>
      <t>150544（散）</t>
    </r>
    <r>
      <rPr>
        <sz val="10"/>
        <color theme="1"/>
        <rFont val="宋体"/>
        <family val="3"/>
        <charset val="134"/>
      </rPr>
      <t/>
    </r>
  </si>
  <si>
    <t>COP150552-0554</t>
    <phoneticPr fontId="17" type="noConversion"/>
  </si>
  <si>
    <r>
      <t>150545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</si>
  <si>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150546（散）</t>
    </r>
    <r>
      <rPr>
        <sz val="10"/>
        <color theme="1"/>
        <rFont val="宋体"/>
        <family val="3"/>
        <charset val="134"/>
      </rPr>
      <t/>
    </r>
  </si>
  <si>
    <r>
      <t>150547（散）</t>
    </r>
    <r>
      <rPr>
        <sz val="10"/>
        <color theme="1"/>
        <rFont val="宋体"/>
        <family val="3"/>
        <charset val="134"/>
      </rPr>
      <t/>
    </r>
  </si>
  <si>
    <r>
      <t>150548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</si>
  <si>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150549（散）</t>
    </r>
    <r>
      <rPr>
        <sz val="10"/>
        <color theme="1"/>
        <rFont val="宋体"/>
        <family val="3"/>
        <charset val="134"/>
      </rPr>
      <t/>
    </r>
  </si>
  <si>
    <t>COP150555-0558</t>
    <phoneticPr fontId="17" type="noConversion"/>
  </si>
  <si>
    <r>
      <t>150550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</si>
  <si>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150551（散）</t>
    </r>
    <r>
      <rPr>
        <sz val="10"/>
        <color theme="1"/>
        <rFont val="宋体"/>
        <family val="3"/>
        <charset val="134"/>
      </rPr>
      <t/>
    </r>
  </si>
  <si>
    <t>COP150559-0561</t>
    <phoneticPr fontId="17" type="noConversion"/>
  </si>
  <si>
    <t>喷粉+441</t>
    <phoneticPr fontId="2" type="noConversion"/>
  </si>
  <si>
    <t>COP150562-0564</t>
    <phoneticPr fontId="17" type="noConversion"/>
  </si>
  <si>
    <r>
      <t>150552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</si>
  <si>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150553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</si>
  <si>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150554（散）</t>
    </r>
    <r>
      <rPr>
        <sz val="10"/>
        <color theme="1"/>
        <rFont val="宋体"/>
        <family val="3"/>
        <charset val="134"/>
      </rPr>
      <t/>
    </r>
  </si>
  <si>
    <t>COP150565-0566</t>
    <phoneticPr fontId="17" type="noConversion"/>
  </si>
  <si>
    <r>
      <t>150555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</si>
  <si>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COP150567-0569</t>
    <phoneticPr fontId="17" type="noConversion"/>
  </si>
  <si>
    <r>
      <t>150601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</si>
  <si>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150602（散）</t>
    </r>
    <r>
      <rPr>
        <sz val="10"/>
        <color theme="1"/>
        <rFont val="宋体"/>
        <family val="3"/>
        <charset val="134"/>
      </rPr>
      <t/>
    </r>
  </si>
  <si>
    <t>COP150601-0603</t>
    <phoneticPr fontId="17" type="noConversion"/>
  </si>
  <si>
    <r>
      <t>150603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</si>
  <si>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150604（散）</t>
    </r>
    <r>
      <rPr>
        <sz val="10"/>
        <color theme="1"/>
        <rFont val="宋体"/>
        <family val="3"/>
        <charset val="134"/>
      </rPr>
      <t/>
    </r>
  </si>
  <si>
    <t>基本完成</t>
  </si>
  <si>
    <t>轿壁底板 600 CH2400</t>
  </si>
  <si>
    <t>2015.05.27</t>
  </si>
  <si>
    <t>COP150604-0606</t>
    <phoneticPr fontId="17" type="noConversion"/>
  </si>
  <si>
    <t>COP150607-0610</t>
    <phoneticPr fontId="17" type="noConversion"/>
  </si>
  <si>
    <r>
      <t>150605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</si>
  <si>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1套轿壁9块围壁底板、3块前壁底板、13根加强筋、2根支架</t>
    <phoneticPr fontId="2" type="noConversion"/>
  </si>
  <si>
    <r>
      <t>150606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</si>
  <si>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150607（散）</t>
    </r>
    <r>
      <rPr>
        <sz val="10"/>
        <color theme="1"/>
        <rFont val="宋体"/>
        <family val="3"/>
        <charset val="134"/>
      </rPr>
      <t/>
    </r>
  </si>
  <si>
    <t>COP150611-0614</t>
    <phoneticPr fontId="17" type="noConversion"/>
  </si>
  <si>
    <r>
      <t>150608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</si>
  <si>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150609（散）</t>
    </r>
    <r>
      <rPr>
        <sz val="10"/>
        <color theme="1"/>
        <rFont val="宋体"/>
        <family val="3"/>
        <charset val="134"/>
      </rPr>
      <t/>
    </r>
  </si>
  <si>
    <t>COP150615-0618</t>
    <phoneticPr fontId="17" type="noConversion"/>
  </si>
  <si>
    <r>
      <t>150610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</si>
  <si>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150611（散）</t>
    </r>
    <r>
      <rPr>
        <sz val="10"/>
        <color theme="1"/>
        <rFont val="宋体"/>
        <family val="3"/>
        <charset val="134"/>
      </rPr>
      <t/>
    </r>
  </si>
  <si>
    <r>
      <t>150612（散）</t>
    </r>
    <r>
      <rPr>
        <sz val="10"/>
        <color theme="1"/>
        <rFont val="宋体"/>
        <family val="3"/>
        <charset val="134"/>
      </rPr>
      <t/>
    </r>
  </si>
  <si>
    <t>COP150619-0622</t>
    <phoneticPr fontId="17" type="noConversion"/>
  </si>
  <si>
    <t xml:space="preserve">  1100*2100</t>
    <phoneticPr fontId="2" type="noConversion"/>
  </si>
  <si>
    <t>COP150623-0626</t>
    <phoneticPr fontId="17" type="noConversion"/>
  </si>
  <si>
    <r>
      <t>150613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</si>
  <si>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150614（散）</t>
    </r>
    <r>
      <rPr>
        <sz val="10"/>
        <color theme="1"/>
        <rFont val="宋体"/>
        <family val="3"/>
        <charset val="134"/>
      </rPr>
      <t/>
    </r>
  </si>
  <si>
    <r>
      <t>150615（散）</t>
    </r>
    <r>
      <rPr>
        <sz val="10"/>
        <color theme="1"/>
        <rFont val="宋体"/>
        <family val="3"/>
        <charset val="134"/>
      </rPr>
      <t/>
    </r>
  </si>
  <si>
    <t>2015.06.08</t>
  </si>
  <si>
    <t>底板</t>
  </si>
  <si>
    <t>左立柱装饰板</t>
  </si>
  <si>
    <r>
      <t>150616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</si>
  <si>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150617（散）</t>
    </r>
    <r>
      <rPr>
        <sz val="10"/>
        <color theme="1"/>
        <rFont val="宋体"/>
        <family val="3"/>
        <charset val="134"/>
      </rPr>
      <t/>
    </r>
  </si>
  <si>
    <r>
      <t>150618（散）</t>
    </r>
    <r>
      <rPr>
        <sz val="10"/>
        <color theme="1"/>
        <rFont val="宋体"/>
        <family val="3"/>
        <charset val="134"/>
      </rPr>
      <t/>
    </r>
  </si>
  <si>
    <r>
      <t>150619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</si>
  <si>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150620（散）</t>
    </r>
    <r>
      <rPr>
        <sz val="10"/>
        <color theme="1"/>
        <rFont val="宋体"/>
        <family val="3"/>
        <charset val="134"/>
      </rPr>
      <t/>
    </r>
  </si>
  <si>
    <t>COP150627-0629</t>
    <phoneticPr fontId="17" type="noConversion"/>
  </si>
  <si>
    <t>COP150630-0633</t>
    <phoneticPr fontId="17" type="noConversion"/>
  </si>
  <si>
    <t xml:space="preserve">  1000*2100</t>
    <phoneticPr fontId="2" type="noConversion"/>
  </si>
  <si>
    <t>COP150634-0637</t>
    <phoneticPr fontId="17" type="noConversion"/>
  </si>
  <si>
    <t>COP150638-0641</t>
    <phoneticPr fontId="17" type="noConversion"/>
  </si>
  <si>
    <r>
      <t>150621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</si>
  <si>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150622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</si>
  <si>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150623（散）</t>
    </r>
    <r>
      <rPr>
        <sz val="10"/>
        <color theme="1"/>
        <rFont val="宋体"/>
        <family val="3"/>
        <charset val="134"/>
      </rPr>
      <t/>
    </r>
  </si>
  <si>
    <r>
      <t>150624（散）</t>
    </r>
    <r>
      <rPr>
        <sz val="10"/>
        <color theme="1"/>
        <rFont val="宋体"/>
        <family val="3"/>
        <charset val="134"/>
      </rPr>
      <t/>
    </r>
  </si>
  <si>
    <t>/</t>
    <phoneticPr fontId="2" type="noConversion"/>
  </si>
  <si>
    <t xml:space="preserve">  1300*2100</t>
    <phoneticPr fontId="2" type="noConversion"/>
  </si>
  <si>
    <r>
      <t>150625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</si>
  <si>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150626（散）</t>
    </r>
    <r>
      <rPr>
        <sz val="10"/>
        <color theme="1"/>
        <rFont val="宋体"/>
        <family val="3"/>
        <charset val="134"/>
      </rPr>
      <t/>
    </r>
  </si>
  <si>
    <t>COP150642-0645</t>
    <phoneticPr fontId="17" type="noConversion"/>
  </si>
  <si>
    <t>COP150646-0649</t>
    <phoneticPr fontId="17" type="noConversion"/>
  </si>
  <si>
    <r>
      <t>150627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</si>
  <si>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150628（散）</t>
    </r>
    <r>
      <rPr>
        <sz val="10"/>
        <color theme="1"/>
        <rFont val="宋体"/>
        <family val="3"/>
        <charset val="134"/>
      </rPr>
      <t/>
    </r>
  </si>
  <si>
    <t>COP150650-0653</t>
    <phoneticPr fontId="17" type="noConversion"/>
  </si>
  <si>
    <r>
      <t>150629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</si>
  <si>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150630（散）</t>
    </r>
    <r>
      <rPr>
        <sz val="10"/>
        <color theme="1"/>
        <rFont val="宋体"/>
        <family val="3"/>
        <charset val="134"/>
      </rPr>
      <t/>
    </r>
  </si>
  <si>
    <r>
      <t>150631（散）</t>
    </r>
    <r>
      <rPr>
        <sz val="10"/>
        <color theme="1"/>
        <rFont val="宋体"/>
        <family val="3"/>
        <charset val="134"/>
      </rPr>
      <t/>
    </r>
  </si>
  <si>
    <t>COP150654-0655</t>
    <phoneticPr fontId="17" type="noConversion"/>
  </si>
  <si>
    <r>
      <t>150632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</si>
  <si>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COP150656-0659</t>
    <phoneticPr fontId="17" type="noConversion"/>
  </si>
  <si>
    <r>
      <t>150633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</si>
  <si>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150634（散）</t>
    </r>
    <r>
      <rPr>
        <sz val="10"/>
        <color theme="1"/>
        <rFont val="宋体"/>
        <family val="3"/>
        <charset val="134"/>
      </rPr>
      <t/>
    </r>
  </si>
  <si>
    <t>COP150660-0663</t>
    <phoneticPr fontId="17" type="noConversion"/>
  </si>
  <si>
    <t>Plant</t>
    <phoneticPr fontId="17" type="noConversion"/>
  </si>
  <si>
    <t>Unit/per</t>
    <phoneticPr fontId="17" type="noConversion"/>
  </si>
  <si>
    <t>MDDB150622</t>
    <phoneticPr fontId="2" type="noConversion"/>
  </si>
  <si>
    <t>MDDB150623</t>
    <phoneticPr fontId="2" type="noConversion"/>
  </si>
  <si>
    <t>MDDB150624</t>
    <phoneticPr fontId="2" type="noConversion"/>
  </si>
  <si>
    <t>MDDB150625</t>
    <phoneticPr fontId="2" type="noConversion"/>
  </si>
  <si>
    <t>MDDB150626</t>
    <phoneticPr fontId="2" type="noConversion"/>
  </si>
  <si>
    <r>
      <t>150635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</si>
  <si>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150636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</si>
  <si>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COP150665-0668</t>
    <phoneticPr fontId="17" type="noConversion"/>
  </si>
  <si>
    <r>
      <t>150637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</si>
  <si>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CH2500以上*2</t>
    <phoneticPr fontId="2" type="noConversion"/>
  </si>
  <si>
    <t>700*2100</t>
    <phoneticPr fontId="2" type="noConversion"/>
  </si>
  <si>
    <t>1100*2100</t>
    <phoneticPr fontId="2" type="noConversion"/>
  </si>
  <si>
    <t xml:space="preserve">  1300*2100</t>
    <phoneticPr fontId="2" type="noConversion"/>
  </si>
  <si>
    <t>20150626_11_00001</t>
    <phoneticPr fontId="2" type="noConversion"/>
  </si>
  <si>
    <t>20150626_11_00002</t>
  </si>
  <si>
    <t>20150626_11_00003</t>
  </si>
  <si>
    <t>20150626_11_00004</t>
  </si>
  <si>
    <t>20150626_11_00005</t>
  </si>
  <si>
    <t>20150626_11_00006</t>
  </si>
  <si>
    <t>20150626_11_00007</t>
  </si>
  <si>
    <t>168+7KC</t>
    <phoneticPr fontId="2" type="noConversion"/>
  </si>
  <si>
    <r>
      <t>150638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</si>
  <si>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150639（散）</t>
    </r>
    <r>
      <rPr>
        <sz val="10"/>
        <color theme="1"/>
        <rFont val="宋体"/>
        <family val="3"/>
        <charset val="134"/>
      </rPr>
      <t/>
    </r>
  </si>
  <si>
    <r>
      <t>150640（散）</t>
    </r>
    <r>
      <rPr>
        <sz val="10"/>
        <color theme="1"/>
        <rFont val="宋体"/>
        <family val="3"/>
        <charset val="134"/>
      </rPr>
      <t/>
    </r>
  </si>
  <si>
    <r>
      <t>150641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</si>
  <si>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150642（散）</t>
    </r>
    <r>
      <rPr>
        <sz val="10"/>
        <color theme="1"/>
        <rFont val="宋体"/>
        <family val="3"/>
        <charset val="134"/>
      </rPr>
      <t/>
    </r>
  </si>
  <si>
    <r>
      <t>150643（散）</t>
    </r>
    <r>
      <rPr>
        <sz val="10"/>
        <color theme="1"/>
        <rFont val="宋体"/>
        <family val="3"/>
        <charset val="134"/>
      </rPr>
      <t/>
    </r>
  </si>
  <si>
    <t>COP150669-0671</t>
    <phoneticPr fontId="17" type="noConversion"/>
  </si>
  <si>
    <t>20150629_11_00001</t>
    <phoneticPr fontId="2" type="noConversion"/>
  </si>
  <si>
    <t>20150629_11_00002</t>
  </si>
  <si>
    <t>20150629_11_00003</t>
  </si>
  <si>
    <t>20150629_11_00004</t>
  </si>
  <si>
    <t>20150629_11_00005</t>
  </si>
  <si>
    <t>20150629_11_00006</t>
  </si>
  <si>
    <r>
      <t>150644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</si>
  <si>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150645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</si>
  <si>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COP150672-0673</t>
    <phoneticPr fontId="17" type="noConversion"/>
  </si>
  <si>
    <r>
      <rPr>
        <sz val="11"/>
        <color theme="1"/>
        <rFont val="宋体"/>
        <family val="2"/>
      </rPr>
      <t>计划</t>
    </r>
    <phoneticPr fontId="2" type="noConversion"/>
  </si>
  <si>
    <t>20150630_11_00001</t>
    <phoneticPr fontId="2" type="noConversion"/>
  </si>
  <si>
    <t>20150630_11_00002</t>
  </si>
  <si>
    <t>20150630_11_00003</t>
  </si>
  <si>
    <t>20150630_11_00004</t>
  </si>
  <si>
    <t>20150630_11_00005</t>
  </si>
  <si>
    <t>20150630_11_00006</t>
  </si>
  <si>
    <t>8kc</t>
    <phoneticPr fontId="2" type="noConversion"/>
  </si>
  <si>
    <t>70kc</t>
    <phoneticPr fontId="2" type="noConversion"/>
  </si>
  <si>
    <t>20150701_11_00001</t>
    <phoneticPr fontId="2" type="noConversion"/>
  </si>
  <si>
    <t>20150701_11_00002</t>
  </si>
  <si>
    <t>20150701_11_00003</t>
  </si>
  <si>
    <t>20150701_11_00004</t>
  </si>
  <si>
    <t>20150701_11_00005</t>
  </si>
  <si>
    <t>20150701_11_00006</t>
  </si>
  <si>
    <t>TE-Synergy*4</t>
    <phoneticPr fontId="2" type="noConversion"/>
  </si>
  <si>
    <r>
      <t>150646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</si>
  <si>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150647（散）</t>
    </r>
    <r>
      <rPr>
        <sz val="10"/>
        <color theme="1"/>
        <rFont val="宋体"/>
        <family val="3"/>
        <charset val="134"/>
      </rPr>
      <t/>
    </r>
  </si>
  <si>
    <r>
      <t>150648（散）</t>
    </r>
    <r>
      <rPr>
        <sz val="10"/>
        <color theme="1"/>
        <rFont val="宋体"/>
        <family val="3"/>
        <charset val="134"/>
      </rPr>
      <t/>
    </r>
  </si>
  <si>
    <t>COP150674-0676</t>
    <phoneticPr fontId="17" type="noConversion"/>
  </si>
  <si>
    <t>CH2500以上*4</t>
    <phoneticPr fontId="2" type="noConversion"/>
  </si>
  <si>
    <t>CH2500以上*10</t>
    <phoneticPr fontId="2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</si>
  <si>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</si>
  <si>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</si>
  <si>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</si>
  <si>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</si>
  <si>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</si>
  <si>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</si>
  <si>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</si>
  <si>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</si>
  <si>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</si>
  <si>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MDDB150629</t>
    <phoneticPr fontId="2" type="noConversion"/>
  </si>
  <si>
    <t>MDDB150630</t>
    <phoneticPr fontId="2" type="noConversion"/>
  </si>
  <si>
    <t>MDDB150701</t>
    <phoneticPr fontId="2" type="noConversion"/>
  </si>
  <si>
    <t>MDDB150702</t>
    <phoneticPr fontId="2" type="noConversion"/>
  </si>
  <si>
    <t>MDDB150703</t>
    <phoneticPr fontId="2" type="noConversion"/>
  </si>
  <si>
    <t>25套防火门</t>
    <phoneticPr fontId="2" type="noConversion"/>
  </si>
  <si>
    <t>6套防火门</t>
    <phoneticPr fontId="2" type="noConversion"/>
  </si>
  <si>
    <t>36kc</t>
    <phoneticPr fontId="2" type="noConversion"/>
  </si>
  <si>
    <t>13kc</t>
    <phoneticPr fontId="2" type="noConversion"/>
  </si>
  <si>
    <t>16kc</t>
    <phoneticPr fontId="2" type="noConversion"/>
  </si>
  <si>
    <t>20150702_11_00001</t>
    <phoneticPr fontId="2" type="noConversion"/>
  </si>
  <si>
    <t>20150702_11_00002</t>
  </si>
  <si>
    <t>20150702_11_00003</t>
  </si>
  <si>
    <t>20150702_11_00004</t>
  </si>
  <si>
    <t>20150702_11_00005</t>
  </si>
  <si>
    <t>20150702_11_00006</t>
  </si>
  <si>
    <t>441、304+镜面304</t>
    <phoneticPr fontId="2" type="noConversion"/>
  </si>
  <si>
    <t>CH2500以上*9</t>
    <phoneticPr fontId="2" type="noConversion"/>
  </si>
  <si>
    <t>CH2500以上*8</t>
    <phoneticPr fontId="2" type="noConversion"/>
  </si>
  <si>
    <r>
      <t>150701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</si>
  <si>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150702（散）</t>
    </r>
    <r>
      <rPr>
        <sz val="10"/>
        <color theme="1"/>
        <rFont val="宋体"/>
        <family val="3"/>
        <charset val="134"/>
      </rPr>
      <t/>
    </r>
  </si>
  <si>
    <t>12KC</t>
    <phoneticPr fontId="2" type="noConversion"/>
  </si>
  <si>
    <t xml:space="preserve"> K8 FS441 </t>
    <phoneticPr fontId="2" type="noConversion"/>
  </si>
  <si>
    <t>K8 SUS304</t>
    <phoneticPr fontId="2" type="noConversion"/>
  </si>
  <si>
    <t>10KC</t>
    <phoneticPr fontId="2" type="noConversion"/>
  </si>
  <si>
    <t>8KC</t>
    <phoneticPr fontId="2" type="noConversion"/>
  </si>
  <si>
    <t>立饰KC</t>
    <phoneticPr fontId="2" type="noConversion"/>
  </si>
  <si>
    <t>COP150677-0679</t>
    <phoneticPr fontId="17" type="noConversion"/>
  </si>
  <si>
    <t>20150703_11_00001</t>
    <phoneticPr fontId="2" type="noConversion"/>
  </si>
  <si>
    <t>20150706_11_00001</t>
    <phoneticPr fontId="2" type="noConversion"/>
  </si>
  <si>
    <t>20150706_11_00002</t>
  </si>
  <si>
    <t>20150706_11_00003</t>
  </si>
  <si>
    <t>20150706_11_00004</t>
  </si>
  <si>
    <t>20150706_11_00005</t>
  </si>
  <si>
    <t>20150706_11_00006</t>
  </si>
  <si>
    <t>20150703_11_00002</t>
  </si>
  <si>
    <t>20150703_11_00003</t>
  </si>
  <si>
    <t>20150703_11_00004</t>
  </si>
  <si>
    <t>20150703_11_00005</t>
  </si>
  <si>
    <t>20150703_11_00006</t>
  </si>
  <si>
    <t>TE-Synergy*7</t>
    <phoneticPr fontId="2" type="noConversion"/>
  </si>
  <si>
    <r>
      <t>150703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</si>
  <si>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150704（散）</t>
    </r>
    <r>
      <rPr>
        <sz val="10"/>
        <color theme="1"/>
        <rFont val="宋体"/>
        <family val="3"/>
        <charset val="134"/>
      </rPr>
      <t/>
    </r>
  </si>
  <si>
    <t>COP150680-0683</t>
    <phoneticPr fontId="17" type="noConversion"/>
  </si>
  <si>
    <t>CH2500以上*2</t>
    <phoneticPr fontId="2" type="noConversion"/>
  </si>
  <si>
    <t>572+88kc</t>
    <phoneticPr fontId="2" type="noConversion"/>
  </si>
  <si>
    <t>确认</t>
    <phoneticPr fontId="2" type="noConversion"/>
  </si>
  <si>
    <r>
      <t>150705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</si>
  <si>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150706（散）</t>
    </r>
    <r>
      <rPr>
        <sz val="10"/>
        <color theme="1"/>
        <rFont val="宋体"/>
        <family val="3"/>
        <charset val="134"/>
      </rPr>
      <t/>
    </r>
  </si>
  <si>
    <t>COP150701-0703</t>
    <phoneticPr fontId="17" type="noConversion"/>
  </si>
  <si>
    <r>
      <t>150707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</si>
  <si>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150708（散）</t>
    </r>
    <r>
      <rPr>
        <sz val="10"/>
        <color theme="1"/>
        <rFont val="宋体"/>
        <family val="3"/>
        <charset val="134"/>
      </rPr>
      <t/>
    </r>
  </si>
  <si>
    <t>COP150704-0706</t>
    <phoneticPr fontId="17" type="noConversion"/>
  </si>
  <si>
    <t>26KC</t>
    <phoneticPr fontId="2" type="noConversion"/>
  </si>
  <si>
    <t>立饰KC</t>
    <phoneticPr fontId="2" type="noConversion"/>
  </si>
  <si>
    <t xml:space="preserve"> 800*2100</t>
    <phoneticPr fontId="2" type="noConversion"/>
  </si>
  <si>
    <t>Production Order</t>
    <phoneticPr fontId="17" type="noConversion"/>
  </si>
  <si>
    <t>MDDB150704</t>
    <phoneticPr fontId="2" type="noConversion"/>
  </si>
  <si>
    <t>MDDB150705</t>
    <phoneticPr fontId="2" type="noConversion"/>
  </si>
  <si>
    <t>MDDB150706</t>
    <phoneticPr fontId="2" type="noConversion"/>
  </si>
  <si>
    <t>MDDB150707</t>
    <phoneticPr fontId="2" type="noConversion"/>
  </si>
  <si>
    <t>MDDB150708</t>
    <phoneticPr fontId="2" type="noConversion"/>
  </si>
  <si>
    <t>20150707_11_00001</t>
    <phoneticPr fontId="2" type="noConversion"/>
  </si>
  <si>
    <t>20150707_11_00002</t>
  </si>
  <si>
    <t>20150707_11_00003</t>
  </si>
  <si>
    <t>441+镜面304</t>
    <phoneticPr fontId="2" type="noConversion"/>
  </si>
  <si>
    <t>CH2500以上*5</t>
    <phoneticPr fontId="2" type="noConversion"/>
  </si>
  <si>
    <t>1100*2200</t>
    <phoneticPr fontId="2" type="noConversion"/>
  </si>
  <si>
    <t>178+40kc</t>
    <phoneticPr fontId="2" type="noConversion"/>
  </si>
  <si>
    <t>20150708_11_00001</t>
    <phoneticPr fontId="2" type="noConversion"/>
  </si>
  <si>
    <t>20150708_11_00002</t>
  </si>
  <si>
    <t>20150708_11_00003</t>
  </si>
  <si>
    <t>20150708_11_00004</t>
  </si>
  <si>
    <t>20150708_11_00005</t>
  </si>
  <si>
    <t>20150708_11_00006</t>
  </si>
  <si>
    <t>304+镜面304</t>
    <phoneticPr fontId="2" type="noConversion"/>
  </si>
  <si>
    <t>CH2500以上*1</t>
    <phoneticPr fontId="2" type="noConversion"/>
  </si>
  <si>
    <t>TKC1</t>
    <phoneticPr fontId="33" type="noConversion"/>
  </si>
  <si>
    <r>
      <t>150709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</si>
  <si>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150710（散）</t>
    </r>
    <r>
      <rPr>
        <sz val="10"/>
        <color theme="1"/>
        <rFont val="宋体"/>
        <family val="3"/>
        <charset val="134"/>
      </rPr>
      <t/>
    </r>
  </si>
  <si>
    <t>COP150707-0710</t>
    <phoneticPr fontId="17" type="noConversion"/>
  </si>
  <si>
    <r>
      <t>150711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</si>
  <si>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150712（散）</t>
    </r>
    <r>
      <rPr>
        <sz val="10"/>
        <color theme="1"/>
        <rFont val="宋体"/>
        <family val="3"/>
        <charset val="134"/>
      </rPr>
      <t/>
    </r>
  </si>
  <si>
    <r>
      <t>150713（散）</t>
    </r>
    <r>
      <rPr>
        <sz val="10"/>
        <color theme="1"/>
        <rFont val="宋体"/>
        <family val="3"/>
        <charset val="134"/>
      </rPr>
      <t/>
    </r>
  </si>
  <si>
    <t xml:space="preserve">  1200*2100</t>
    <phoneticPr fontId="2" type="noConversion"/>
  </si>
  <si>
    <t>10kc</t>
    <phoneticPr fontId="2" type="noConversion"/>
  </si>
  <si>
    <t>150+5kc</t>
    <phoneticPr fontId="2" type="noConversion"/>
  </si>
  <si>
    <t>立饰20kc</t>
    <phoneticPr fontId="2" type="noConversion"/>
  </si>
  <si>
    <t>20150709_11_00001</t>
    <phoneticPr fontId="2" type="noConversion"/>
  </si>
  <si>
    <t>20150709_11_00002</t>
  </si>
  <si>
    <t>20150709_11_00003</t>
  </si>
  <si>
    <t>20150709_11_00004</t>
  </si>
  <si>
    <t>20150709_11_00005</t>
  </si>
  <si>
    <t>20150709_11_00006</t>
  </si>
  <si>
    <t>物料号</t>
    <phoneticPr fontId="2" type="noConversion"/>
  </si>
  <si>
    <t>物料描述</t>
    <phoneticPr fontId="2" type="noConversion"/>
  </si>
  <si>
    <t>数量</t>
    <phoneticPr fontId="2" type="noConversion"/>
  </si>
  <si>
    <t>投产数量</t>
    <phoneticPr fontId="2" type="noConversion"/>
  </si>
  <si>
    <t>备注</t>
    <phoneticPr fontId="2" type="noConversion"/>
  </si>
  <si>
    <t>厅门地坎 SK200 CO/2 DW900 54 AL</t>
  </si>
  <si>
    <t>厅门地坎</t>
  </si>
  <si>
    <t>厅门右门 S200 CO2 DW900 DH2100 PLC</t>
  </si>
  <si>
    <t>喷涂RAL7035</t>
  </si>
  <si>
    <t>厅门左门 S200 CO2 DW900 DH2100 PLC</t>
  </si>
  <si>
    <t>厅门右门 DW900 DH2100 FS No.4/0.6/HL</t>
  </si>
  <si>
    <t>厅门左门 DW900 DH2100 FS No.4/0.6/HL</t>
  </si>
  <si>
    <t>厅门门楣组件 DW900 CO FS No.4/0.6/HL</t>
  </si>
  <si>
    <t>厅门门楣组件 DW900</t>
  </si>
  <si>
    <t>门套左立柱 DH2100 FS No.4/0.6/HL</t>
  </si>
  <si>
    <t>门套左立柱 DH 2100 PLC</t>
  </si>
  <si>
    <t>门套右立柱 DH2100 FS No.4/0.6/HL</t>
  </si>
  <si>
    <t>门套右立柱 DH 2100 PLC</t>
  </si>
  <si>
    <t>厅门地坎 SK200 CO/2 DW800 54 AL</t>
  </si>
  <si>
    <t>厅门右门 S200 CO2 DW800 DH2100 PLC</t>
  </si>
  <si>
    <t>plc</t>
    <phoneticPr fontId="2" type="noConversion"/>
  </si>
  <si>
    <t>厅门左门 S200 CO2 DW800 DH2100 PLC</t>
  </si>
  <si>
    <t>PLC</t>
    <phoneticPr fontId="2" type="noConversion"/>
  </si>
  <si>
    <t>厅门右门 DW800 DH2100 FS No.4/0.6/HL</t>
  </si>
  <si>
    <t>厅门左门 DW800 DH2100 FS No.4/0.6/HL</t>
  </si>
  <si>
    <t>厅门门楣组件 DW800 CO FS No.4/0.6/HL</t>
  </si>
  <si>
    <t>厅门门楣组件 DW800</t>
  </si>
  <si>
    <t>COP150711-0713</t>
    <phoneticPr fontId="17" type="noConversion"/>
  </si>
  <si>
    <t>1000*2100</t>
    <phoneticPr fontId="2" type="noConversion"/>
  </si>
  <si>
    <t>20kc</t>
    <phoneticPr fontId="2" type="noConversion"/>
  </si>
  <si>
    <t>立饰kc</t>
    <phoneticPr fontId="2" type="noConversion"/>
  </si>
  <si>
    <t>20150710_11_00001</t>
    <phoneticPr fontId="2" type="noConversion"/>
  </si>
  <si>
    <t>20150710_11_00002</t>
  </si>
  <si>
    <t>20150710_11_00003</t>
  </si>
  <si>
    <t>20150710_11_00004</t>
  </si>
  <si>
    <t>20150710_11_00005</t>
  </si>
  <si>
    <t>20150710_11_00006</t>
  </si>
  <si>
    <t>CH2500以上*3</t>
    <phoneticPr fontId="2" type="noConversion"/>
  </si>
  <si>
    <t>CH2500以上*1</t>
    <phoneticPr fontId="2" type="noConversion"/>
  </si>
  <si>
    <r>
      <t>150714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</si>
  <si>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150715（散）</t>
    </r>
    <r>
      <rPr>
        <sz val="10"/>
        <color theme="1"/>
        <rFont val="宋体"/>
        <family val="3"/>
        <charset val="134"/>
      </rPr>
      <t/>
    </r>
  </si>
  <si>
    <t xml:space="preserve">  1100*2300</t>
    <phoneticPr fontId="2" type="noConversion"/>
  </si>
  <si>
    <t xml:space="preserve">   900*2200</t>
    <phoneticPr fontId="2" type="noConversion"/>
  </si>
  <si>
    <t>立饰kc</t>
    <phoneticPr fontId="2" type="noConversion"/>
  </si>
  <si>
    <t>10kc</t>
    <phoneticPr fontId="2" type="noConversion"/>
  </si>
  <si>
    <t>52套防火门</t>
    <phoneticPr fontId="2" type="noConversion"/>
  </si>
  <si>
    <t>12套防火门</t>
    <phoneticPr fontId="2" type="noConversion"/>
  </si>
  <si>
    <r>
      <t>150716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</si>
  <si>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COP150714-0717</t>
    <phoneticPr fontId="17" type="noConversion"/>
  </si>
  <si>
    <t>20150714_11_00001</t>
    <phoneticPr fontId="2" type="noConversion"/>
  </si>
  <si>
    <t>20150714_11_00002</t>
  </si>
  <si>
    <t>20150714_11_00003</t>
  </si>
  <si>
    <t>20150714_11_00004</t>
  </si>
  <si>
    <t>20150714_11_00005</t>
  </si>
  <si>
    <t>20150714_11_00006</t>
  </si>
  <si>
    <r>
      <t>150717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</si>
  <si>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150718（散）</t>
    </r>
    <r>
      <rPr>
        <sz val="10"/>
        <color theme="1"/>
        <rFont val="宋体"/>
        <family val="3"/>
        <charset val="134"/>
      </rPr>
      <t/>
    </r>
  </si>
  <si>
    <t>COP150718-0721</t>
    <phoneticPr fontId="17" type="noConversion"/>
  </si>
  <si>
    <t>TE-Synergy*1</t>
    <phoneticPr fontId="2" type="noConversion"/>
  </si>
  <si>
    <t>CH2500以上*8</t>
    <phoneticPr fontId="2" type="noConversion"/>
  </si>
  <si>
    <t>CH2500以上*9</t>
    <phoneticPr fontId="2" type="noConversion"/>
  </si>
  <si>
    <t xml:space="preserve">  1100*2100</t>
    <phoneticPr fontId="2" type="noConversion"/>
  </si>
  <si>
    <t>8套防火门</t>
    <phoneticPr fontId="2" type="noConversion"/>
  </si>
  <si>
    <t>20150715_11_00001</t>
    <phoneticPr fontId="2" type="noConversion"/>
  </si>
  <si>
    <t>20150715_11_00002</t>
  </si>
  <si>
    <t>20150715_11_00003</t>
  </si>
  <si>
    <t>20150715_11_00004</t>
  </si>
  <si>
    <t>20150715_11_00005</t>
  </si>
  <si>
    <t>20150715_11_00006</t>
  </si>
  <si>
    <t>441+镜面304</t>
    <phoneticPr fontId="2" type="noConversion"/>
  </si>
  <si>
    <t>TE-Synergy*5</t>
    <phoneticPr fontId="2" type="noConversion"/>
  </si>
  <si>
    <t>MDDB150709</t>
    <phoneticPr fontId="2" type="noConversion"/>
  </si>
  <si>
    <t>MDDB150710</t>
    <phoneticPr fontId="2" type="noConversion"/>
  </si>
  <si>
    <t>MDDB150711</t>
    <phoneticPr fontId="2" type="noConversion"/>
  </si>
  <si>
    <r>
      <t>150719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</si>
  <si>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150720（散）</t>
    </r>
    <r>
      <rPr>
        <sz val="10"/>
        <color theme="1"/>
        <rFont val="宋体"/>
        <family val="3"/>
        <charset val="134"/>
      </rPr>
      <t/>
    </r>
  </si>
  <si>
    <t>COP150722-0724</t>
    <phoneticPr fontId="17" type="noConversion"/>
  </si>
  <si>
    <t>10套防火门</t>
    <phoneticPr fontId="2" type="noConversion"/>
  </si>
  <si>
    <t>81KC</t>
    <phoneticPr fontId="2" type="noConversion"/>
  </si>
  <si>
    <r>
      <t>150721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</si>
  <si>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150722（散）</t>
    </r>
    <r>
      <rPr>
        <sz val="10"/>
        <color theme="1"/>
        <rFont val="宋体"/>
        <family val="3"/>
        <charset val="134"/>
      </rPr>
      <t/>
    </r>
  </si>
  <si>
    <t>COP150725-0726</t>
    <phoneticPr fontId="17" type="noConversion"/>
  </si>
  <si>
    <t>COP150727-0729</t>
    <phoneticPr fontId="17" type="noConversion"/>
  </si>
  <si>
    <t>20150716_11_00001</t>
    <phoneticPr fontId="2" type="noConversion"/>
  </si>
  <si>
    <t>20150716_11_00002</t>
  </si>
  <si>
    <t>20150716_11_00003</t>
  </si>
  <si>
    <t>20150716_11_00004</t>
  </si>
  <si>
    <t>20150716_11_00005</t>
  </si>
  <si>
    <t>20150716_11_00006</t>
  </si>
  <si>
    <t>1100*2100</t>
    <phoneticPr fontId="2" type="noConversion"/>
  </si>
  <si>
    <t>22kc</t>
    <phoneticPr fontId="2" type="noConversion"/>
  </si>
  <si>
    <t>20150717_11_00001</t>
    <phoneticPr fontId="2" type="noConversion"/>
  </si>
  <si>
    <t>20150717_11_00002</t>
  </si>
  <si>
    <t>20150717_11_00003</t>
  </si>
  <si>
    <t>20150717_11_00004</t>
  </si>
  <si>
    <t>20150717_11_00005</t>
  </si>
  <si>
    <t>20150717_11_00006</t>
  </si>
  <si>
    <r>
      <t>150723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</si>
  <si>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150724（散）</t>
    </r>
    <r>
      <rPr>
        <sz val="10"/>
        <color theme="1"/>
        <rFont val="宋体"/>
        <family val="3"/>
        <charset val="134"/>
      </rPr>
      <t/>
    </r>
  </si>
  <si>
    <t>立饰kc</t>
    <phoneticPr fontId="2" type="noConversion"/>
  </si>
  <si>
    <t>4kc</t>
    <phoneticPr fontId="2" type="noConversion"/>
  </si>
  <si>
    <t>20150720_11_00001</t>
    <phoneticPr fontId="2" type="noConversion"/>
  </si>
  <si>
    <t>20150720_11_00002</t>
  </si>
  <si>
    <t>20150720_11_00003</t>
  </si>
  <si>
    <t>20150720_11_00004</t>
  </si>
  <si>
    <t>20150720_11_00005</t>
  </si>
  <si>
    <t>20150720_11_00006</t>
  </si>
  <si>
    <r>
      <t>150725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</si>
  <si>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</si>
  <si>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</si>
  <si>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</si>
  <si>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</si>
  <si>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</si>
  <si>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</si>
  <si>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</si>
  <si>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</si>
  <si>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</si>
  <si>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MDDB150712</t>
    <phoneticPr fontId="2" type="noConversion"/>
  </si>
  <si>
    <t>MDDB150713</t>
    <phoneticPr fontId="2" type="noConversion"/>
  </si>
  <si>
    <t>MDDB150714</t>
    <phoneticPr fontId="2" type="noConversion"/>
  </si>
  <si>
    <t>MDDB150715</t>
    <phoneticPr fontId="2" type="noConversion"/>
  </si>
  <si>
    <t>MDDB150716</t>
    <phoneticPr fontId="2" type="noConversion"/>
  </si>
  <si>
    <t>COP150730-0733</t>
    <phoneticPr fontId="17" type="noConversion"/>
  </si>
  <si>
    <t>5KC</t>
    <phoneticPr fontId="2" type="noConversion"/>
  </si>
  <si>
    <t>立饰KC</t>
    <phoneticPr fontId="2" type="noConversion"/>
  </si>
  <si>
    <t>20150721_11_00001</t>
    <phoneticPr fontId="2" type="noConversion"/>
  </si>
  <si>
    <t>20150721_11_00002</t>
  </si>
  <si>
    <t>20150721_11_00003</t>
  </si>
  <si>
    <t>20150721_11_00004</t>
  </si>
  <si>
    <t>20150721_11_00005</t>
  </si>
  <si>
    <t>20150721_11_00006</t>
  </si>
  <si>
    <r>
      <t>150726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</si>
  <si>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150727（散）</t>
    </r>
    <r>
      <rPr>
        <sz val="10"/>
        <color theme="1"/>
        <rFont val="宋体"/>
        <family val="3"/>
        <charset val="134"/>
      </rPr>
      <t/>
    </r>
  </si>
  <si>
    <r>
      <t>150728（散）</t>
    </r>
    <r>
      <rPr>
        <sz val="10"/>
        <color theme="1"/>
        <rFont val="宋体"/>
        <family val="3"/>
        <charset val="134"/>
      </rPr>
      <t/>
    </r>
  </si>
  <si>
    <t>COP150734-0737</t>
    <phoneticPr fontId="17" type="noConversion"/>
  </si>
  <si>
    <t>10+106kc</t>
    <phoneticPr fontId="2" type="noConversion"/>
  </si>
  <si>
    <t>立饰kc</t>
    <phoneticPr fontId="2" type="noConversion"/>
  </si>
  <si>
    <t>20150722_11_00001</t>
    <phoneticPr fontId="2" type="noConversion"/>
  </si>
  <si>
    <t>20150722_11_00002</t>
  </si>
  <si>
    <t>20150722_11_00003</t>
  </si>
  <si>
    <t>20150722_11_00004</t>
  </si>
  <si>
    <t>20150722_11_00005</t>
  </si>
  <si>
    <t>20150722_11_00006</t>
  </si>
  <si>
    <t>CH2500以上*10</t>
    <phoneticPr fontId="2" type="noConversion"/>
  </si>
  <si>
    <r>
      <t>150729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</si>
  <si>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150730（散）</t>
    </r>
    <r>
      <rPr>
        <sz val="10"/>
        <color theme="1"/>
        <rFont val="宋体"/>
        <family val="3"/>
        <charset val="134"/>
      </rPr>
      <t/>
    </r>
  </si>
  <si>
    <t>COP150738-0740</t>
    <phoneticPr fontId="17" type="noConversion"/>
  </si>
  <si>
    <t>20150723_11_00001</t>
    <phoneticPr fontId="2" type="noConversion"/>
  </si>
  <si>
    <t>20150723_11_00002</t>
  </si>
  <si>
    <t>20150723_11_00003</t>
  </si>
  <si>
    <t>20150723_11_00004</t>
  </si>
  <si>
    <t>20150723_11_00005</t>
  </si>
  <si>
    <t>20150723_11_00006</t>
  </si>
  <si>
    <t>304+镜面304</t>
    <phoneticPr fontId="2" type="noConversion"/>
  </si>
  <si>
    <t>喷粉+镜面304</t>
    <phoneticPr fontId="2" type="noConversion"/>
  </si>
  <si>
    <t>20150724_11_00001</t>
    <phoneticPr fontId="2" type="noConversion"/>
  </si>
  <si>
    <t>20150724_11_00002</t>
  </si>
  <si>
    <t>20150724_11_00003</t>
  </si>
  <si>
    <t>20150724_11_00004</t>
  </si>
  <si>
    <t>20150724_11_00005</t>
  </si>
  <si>
    <t>20150724_11_00006</t>
  </si>
  <si>
    <t>20150725_11_00001</t>
    <phoneticPr fontId="2" type="noConversion"/>
  </si>
  <si>
    <t>20150725_11_00002</t>
  </si>
  <si>
    <t>20150725_11_00003</t>
  </si>
  <si>
    <t>20150725_11_00004</t>
  </si>
  <si>
    <t>20150725_11_00005</t>
  </si>
  <si>
    <t>20150725_11_00006</t>
  </si>
  <si>
    <t>441+镜面304</t>
    <phoneticPr fontId="2" type="noConversion"/>
  </si>
  <si>
    <t>CH2500以上</t>
    <phoneticPr fontId="2" type="noConversion"/>
  </si>
  <si>
    <t>CH2500以上*3</t>
    <phoneticPr fontId="2" type="noConversion"/>
  </si>
  <si>
    <t>CH2500以上*3</t>
    <phoneticPr fontId="2" type="noConversion"/>
  </si>
  <si>
    <t>COP150741-0744</t>
    <phoneticPr fontId="17" type="noConversion"/>
  </si>
  <si>
    <r>
      <t>150731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</si>
  <si>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178套防火门</t>
    <phoneticPr fontId="2" type="noConversion"/>
  </si>
  <si>
    <t>20150727_11_00001</t>
    <phoneticPr fontId="2" type="noConversion"/>
  </si>
  <si>
    <t>CH2500以上</t>
    <phoneticPr fontId="2" type="noConversion"/>
  </si>
  <si>
    <t>CH2500以上*2</t>
    <phoneticPr fontId="2" type="noConversion"/>
  </si>
  <si>
    <t>CH2500以上*11</t>
    <phoneticPr fontId="2" type="noConversion"/>
  </si>
  <si>
    <t>441+镜面304</t>
    <phoneticPr fontId="2" type="noConversion"/>
  </si>
  <si>
    <r>
      <t>150732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</si>
  <si>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150733（散）</t>
    </r>
    <r>
      <rPr>
        <sz val="10"/>
        <color theme="1"/>
        <rFont val="宋体"/>
        <family val="3"/>
        <charset val="134"/>
      </rPr>
      <t/>
    </r>
  </si>
  <si>
    <t>COP150745-0748</t>
    <phoneticPr fontId="17" type="noConversion"/>
  </si>
  <si>
    <t>COP150749-0752</t>
    <phoneticPr fontId="17" type="noConversion"/>
  </si>
  <si>
    <r>
      <t>150734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</si>
  <si>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20150728_11_00001</t>
    <phoneticPr fontId="2" type="noConversion"/>
  </si>
  <si>
    <t>20150728_11_00002</t>
  </si>
  <si>
    <t>20150728_11_00003</t>
  </si>
  <si>
    <t>20150728_11_00004</t>
  </si>
  <si>
    <t>20150728_11_00005</t>
  </si>
  <si>
    <t>20150728_11_00006</t>
  </si>
  <si>
    <t>20150727_11_00002</t>
  </si>
  <si>
    <t>20150727_11_00003</t>
  </si>
  <si>
    <t>20150727_11_00004</t>
  </si>
  <si>
    <t>20150727_11_00005</t>
  </si>
  <si>
    <t>20150727_11_00006</t>
  </si>
  <si>
    <r>
      <t>150735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</si>
  <si>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150736（散）</t>
    </r>
    <r>
      <rPr>
        <sz val="10"/>
        <color theme="1"/>
        <rFont val="宋体"/>
        <family val="3"/>
        <charset val="134"/>
      </rPr>
      <t/>
    </r>
  </si>
  <si>
    <t>COP150753-0756</t>
    <phoneticPr fontId="17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</si>
  <si>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</si>
  <si>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</si>
  <si>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</si>
  <si>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</si>
  <si>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</si>
  <si>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</si>
  <si>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</si>
  <si>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</si>
  <si>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</si>
  <si>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MDDB150717</t>
    <phoneticPr fontId="2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</si>
  <si>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</si>
  <si>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</si>
  <si>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</si>
  <si>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</si>
  <si>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</si>
  <si>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</si>
  <si>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</si>
  <si>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</si>
  <si>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</si>
  <si>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MDDB150718</t>
    <phoneticPr fontId="2" type="noConversion"/>
  </si>
  <si>
    <r>
      <t>150737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</si>
  <si>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150738（散）</t>
    </r>
    <r>
      <rPr>
        <sz val="10"/>
        <color theme="1"/>
        <rFont val="宋体"/>
        <family val="3"/>
        <charset val="134"/>
      </rPr>
      <t/>
    </r>
  </si>
  <si>
    <r>
      <t>150739（散）</t>
    </r>
    <r>
      <rPr>
        <sz val="10"/>
        <color theme="1"/>
        <rFont val="宋体"/>
        <family val="3"/>
        <charset val="134"/>
      </rPr>
      <t/>
    </r>
  </si>
  <si>
    <t>18/18</t>
  </si>
  <si>
    <t>确认</t>
  </si>
  <si>
    <t>MDDB150719</t>
    <phoneticPr fontId="2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</si>
  <si>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</si>
  <si>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</si>
  <si>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</si>
  <si>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</si>
  <si>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</si>
  <si>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</si>
  <si>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</si>
  <si>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</si>
  <si>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</si>
  <si>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MDDB150720</t>
    <phoneticPr fontId="2" type="noConversion"/>
  </si>
  <si>
    <t>MDDB150721</t>
    <phoneticPr fontId="2" type="noConversion"/>
  </si>
  <si>
    <t>MDDB150722</t>
    <phoneticPr fontId="2" type="noConversion"/>
  </si>
  <si>
    <t>MDDB150723</t>
    <phoneticPr fontId="2" type="noConversion"/>
  </si>
  <si>
    <t>MDDB150717-1</t>
    <phoneticPr fontId="2" type="noConversion"/>
  </si>
  <si>
    <t>MDDB150717-2</t>
    <phoneticPr fontId="2" type="noConversion"/>
  </si>
  <si>
    <t>20150729_11_00001</t>
    <phoneticPr fontId="2" type="noConversion"/>
  </si>
  <si>
    <t>20150729_11_00002</t>
  </si>
  <si>
    <t>20150729_11_00003</t>
  </si>
  <si>
    <t>20150729_11_00004</t>
  </si>
  <si>
    <t>20150729_11_00005</t>
  </si>
  <si>
    <t>20150729_11_00006</t>
  </si>
  <si>
    <t>COP150757-0758</t>
    <phoneticPr fontId="17" type="noConversion"/>
  </si>
  <si>
    <t>COP150759-0762</t>
    <phoneticPr fontId="17" type="noConversion"/>
  </si>
  <si>
    <r>
      <t>150740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</si>
  <si>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20150730_11_00001</t>
    <phoneticPr fontId="2" type="noConversion"/>
  </si>
  <si>
    <t>20150730_11_00002</t>
  </si>
  <si>
    <t>20150730_11_00003</t>
  </si>
  <si>
    <t>20150730_11_00004</t>
  </si>
  <si>
    <t>20150730_11_00005</t>
  </si>
  <si>
    <t>20150730_11_00006</t>
  </si>
  <si>
    <t>MDDB150724</t>
    <phoneticPr fontId="2" type="noConversion"/>
  </si>
  <si>
    <t>MDDB150725</t>
    <phoneticPr fontId="2" type="noConversion"/>
  </si>
  <si>
    <t>MDDB150726</t>
    <phoneticPr fontId="2" type="noConversion"/>
  </si>
  <si>
    <t>20150731_11_00001</t>
    <phoneticPr fontId="2" type="noConversion"/>
  </si>
  <si>
    <t>20150731_11_00002</t>
  </si>
  <si>
    <t>20150731_11_00003</t>
  </si>
  <si>
    <t>20150731_11_00004</t>
  </si>
  <si>
    <t>20150731_11_00005</t>
  </si>
  <si>
    <t>20150731_11_00006</t>
  </si>
  <si>
    <t>COP150763-0766</t>
    <phoneticPr fontId="17" type="noConversion"/>
  </si>
  <si>
    <r>
      <t>150741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</si>
  <si>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150742（散）</t>
    </r>
    <r>
      <rPr>
        <sz val="10"/>
        <color theme="1"/>
        <rFont val="宋体"/>
        <family val="3"/>
        <charset val="134"/>
      </rPr>
      <t/>
    </r>
  </si>
  <si>
    <r>
      <t>150743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</si>
  <si>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150744（散）</t>
    </r>
    <r>
      <rPr>
        <sz val="10"/>
        <color theme="1"/>
        <rFont val="宋体"/>
        <family val="3"/>
        <charset val="134"/>
      </rPr>
      <t/>
    </r>
  </si>
  <si>
    <t>20150803_11_00001</t>
    <phoneticPr fontId="2" type="noConversion"/>
  </si>
  <si>
    <t>20150803_11_00002</t>
  </si>
  <si>
    <t>20150803_11_00003</t>
  </si>
  <si>
    <t>20150803_11_00004</t>
  </si>
  <si>
    <t>20150803_11_00005</t>
  </si>
  <si>
    <t>20150803_11_00006</t>
  </si>
  <si>
    <t>COP150767-0769</t>
    <phoneticPr fontId="17" type="noConversion"/>
  </si>
  <si>
    <t>304+镜面304</t>
    <phoneticPr fontId="2" type="noConversion"/>
  </si>
  <si>
    <t>CH2500以上</t>
    <phoneticPr fontId="2" type="noConversion"/>
  </si>
  <si>
    <r>
      <t>150801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</si>
  <si>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150802（散）</t>
    </r>
    <r>
      <rPr>
        <sz val="10"/>
        <color theme="1"/>
        <rFont val="宋体"/>
        <family val="3"/>
        <charset val="134"/>
      </rPr>
      <t/>
    </r>
  </si>
  <si>
    <r>
      <t>150803（散）</t>
    </r>
    <r>
      <rPr>
        <sz val="10"/>
        <color theme="1"/>
        <rFont val="宋体"/>
        <family val="3"/>
        <charset val="134"/>
      </rPr>
      <t/>
    </r>
  </si>
  <si>
    <t>COP150801-0803</t>
    <phoneticPr fontId="17" type="noConversion"/>
  </si>
  <si>
    <t>20150804_11_00001</t>
    <phoneticPr fontId="2" type="noConversion"/>
  </si>
  <si>
    <t>20150804_11_00002</t>
  </si>
  <si>
    <t>20150804_11_00003</t>
  </si>
  <si>
    <t>20150804_11_00004</t>
  </si>
  <si>
    <t>20150804_11_00005</t>
  </si>
  <si>
    <t>20150804_11_00006</t>
  </si>
  <si>
    <t>TE-Synergy*1</t>
    <phoneticPr fontId="2" type="noConversion"/>
  </si>
  <si>
    <t>1.5 900*2100</t>
    <phoneticPr fontId="2" type="noConversion"/>
  </si>
  <si>
    <t>Production Order</t>
    <phoneticPr fontId="17" type="noConversion"/>
  </si>
  <si>
    <t>Material</t>
    <phoneticPr fontId="17" type="noConversion"/>
  </si>
  <si>
    <t>Plant</t>
    <phoneticPr fontId="17" type="noConversion"/>
  </si>
  <si>
    <t>Unit/per</t>
    <phoneticPr fontId="17" type="noConversion"/>
  </si>
  <si>
    <t>Quantity</t>
    <phoneticPr fontId="17" type="noConversion"/>
  </si>
  <si>
    <t>Start Date</t>
    <phoneticPr fontId="17" type="noConversion"/>
  </si>
  <si>
    <t>Finish Date</t>
    <phoneticPr fontId="17" type="noConversion"/>
  </si>
  <si>
    <t>Order type</t>
    <phoneticPr fontId="17" type="noConversion"/>
  </si>
  <si>
    <t>BAT</t>
    <phoneticPr fontId="2" type="noConversion"/>
  </si>
  <si>
    <t>MDDB150727</t>
    <phoneticPr fontId="2" type="noConversion"/>
  </si>
  <si>
    <t>MDDB150728</t>
    <phoneticPr fontId="2" type="noConversion"/>
  </si>
  <si>
    <t>MDDB150730</t>
    <phoneticPr fontId="2" type="noConversion"/>
  </si>
  <si>
    <t>MDDB150731</t>
    <phoneticPr fontId="2" type="noConversion"/>
  </si>
  <si>
    <t>COP150804-0806</t>
    <phoneticPr fontId="17" type="noConversion"/>
  </si>
  <si>
    <r>
      <t>150804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</si>
  <si>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20150805_11_00001</t>
    <phoneticPr fontId="2" type="noConversion"/>
  </si>
  <si>
    <t>20150805_11_00002</t>
  </si>
  <si>
    <t>20150805_11_00003</t>
  </si>
  <si>
    <t>20150805_11_00004</t>
  </si>
  <si>
    <t>20150805_11_00005</t>
  </si>
  <si>
    <t>20150805_11_00006</t>
  </si>
  <si>
    <t>304-1.5</t>
    <phoneticPr fontId="2" type="noConversion"/>
  </si>
  <si>
    <t>TE-Synergy*1</t>
    <phoneticPr fontId="2" type="noConversion"/>
  </si>
  <si>
    <t>1.5  900*2100</t>
    <phoneticPr fontId="2" type="noConversion"/>
  </si>
  <si>
    <t>未压铆</t>
    <phoneticPr fontId="2" type="noConversion"/>
  </si>
  <si>
    <t>已冲</t>
    <phoneticPr fontId="2" type="noConversion"/>
  </si>
  <si>
    <t>已确认</t>
    <phoneticPr fontId="2" type="noConversion"/>
  </si>
  <si>
    <t xml:space="preserve">  900*2100</t>
    <phoneticPr fontId="2" type="noConversion"/>
  </si>
  <si>
    <t>20150806_11_00001</t>
    <phoneticPr fontId="2" type="noConversion"/>
  </si>
  <si>
    <t>20150806_11_00002</t>
  </si>
  <si>
    <t>20150806_11_00003</t>
  </si>
  <si>
    <t>20150806_11_00004</t>
  </si>
  <si>
    <t>20150806_11_00005</t>
  </si>
  <si>
    <t>20150806_11_00006</t>
  </si>
  <si>
    <t>304-1.5</t>
    <phoneticPr fontId="2" type="noConversion"/>
  </si>
  <si>
    <t>CH2500以上*4</t>
    <phoneticPr fontId="2" type="noConversion"/>
  </si>
  <si>
    <r>
      <t>150805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</si>
  <si>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150806（散）</t>
    </r>
    <r>
      <rPr>
        <sz val="10"/>
        <color theme="1"/>
        <rFont val="宋体"/>
        <family val="3"/>
        <charset val="134"/>
      </rPr>
      <t/>
    </r>
  </si>
  <si>
    <r>
      <t>150807（散）</t>
    </r>
    <r>
      <rPr>
        <sz val="10"/>
        <color theme="1"/>
        <rFont val="宋体"/>
        <family val="3"/>
        <charset val="134"/>
      </rPr>
      <t/>
    </r>
  </si>
  <si>
    <t>COP150807-0810</t>
    <phoneticPr fontId="17" type="noConversion"/>
  </si>
  <si>
    <t>20150807_11_00001</t>
    <phoneticPr fontId="2" type="noConversion"/>
  </si>
  <si>
    <r>
      <t>150808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</si>
  <si>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150809（散）</t>
    </r>
    <r>
      <rPr>
        <sz val="10"/>
        <color theme="1"/>
        <rFont val="宋体"/>
        <family val="3"/>
        <charset val="134"/>
      </rPr>
      <t/>
    </r>
  </si>
  <si>
    <r>
      <t>150810（散）</t>
    </r>
    <r>
      <rPr>
        <sz val="10"/>
        <color theme="1"/>
        <rFont val="宋体"/>
        <family val="3"/>
        <charset val="134"/>
      </rPr>
      <t/>
    </r>
  </si>
  <si>
    <t>COP150811-0813</t>
    <phoneticPr fontId="17" type="noConversion"/>
  </si>
  <si>
    <t>CH2500以上*5</t>
    <phoneticPr fontId="2" type="noConversion"/>
  </si>
  <si>
    <t>7035+镜面304</t>
    <phoneticPr fontId="2" type="noConversion"/>
  </si>
  <si>
    <t>20150807_11_00002</t>
  </si>
  <si>
    <t>20150807_11_00003</t>
  </si>
  <si>
    <t>20150807_11_00004</t>
  </si>
  <si>
    <t>20150807_11_00005</t>
  </si>
  <si>
    <t>20150807_11_00006</t>
  </si>
  <si>
    <t>20150810_11_00001</t>
    <phoneticPr fontId="2" type="noConversion"/>
  </si>
  <si>
    <t>20150810_11_00002</t>
  </si>
  <si>
    <t>20150810_11_00003</t>
  </si>
  <si>
    <t>20150810_11_00004</t>
  </si>
  <si>
    <t>20150810_11_00005</t>
  </si>
  <si>
    <t>20150810_11_00006</t>
  </si>
  <si>
    <t>COP150814-0816</t>
    <phoneticPr fontId="17" type="noConversion"/>
  </si>
  <si>
    <t>20150811_11_00001</t>
    <phoneticPr fontId="2" type="noConversion"/>
  </si>
  <si>
    <t>20150811_11_00002</t>
  </si>
  <si>
    <t>20150811_11_00003</t>
  </si>
  <si>
    <t>20150811_11_00004</t>
  </si>
  <si>
    <t>20150811_11_00005</t>
  </si>
  <si>
    <t>CH2500以上*3</t>
    <phoneticPr fontId="2" type="noConversion"/>
  </si>
  <si>
    <t>CH2500以上*9</t>
    <phoneticPr fontId="2" type="noConversion"/>
  </si>
  <si>
    <r>
      <t>150811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</si>
  <si>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150812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</si>
  <si>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150813（散）</t>
    </r>
    <r>
      <rPr>
        <sz val="10"/>
        <color theme="1"/>
        <rFont val="宋体"/>
        <family val="3"/>
        <charset val="134"/>
      </rPr>
      <t/>
    </r>
  </si>
  <si>
    <r>
      <t>150814（散）</t>
    </r>
    <r>
      <rPr>
        <sz val="10"/>
        <color theme="1"/>
        <rFont val="宋体"/>
        <family val="3"/>
        <charset val="134"/>
      </rPr>
      <t/>
    </r>
  </si>
  <si>
    <t>COP150817-0819</t>
    <phoneticPr fontId="17" type="noConversion"/>
  </si>
  <si>
    <t>20150812_11_00001</t>
    <phoneticPr fontId="2" type="noConversion"/>
  </si>
  <si>
    <t>20150812_11_00002</t>
  </si>
  <si>
    <t>20150812_11_00003</t>
  </si>
  <si>
    <t>20150812_11_00004</t>
  </si>
  <si>
    <t>20150812_11_00005</t>
  </si>
  <si>
    <r>
      <t>150815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</si>
  <si>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150816（散）</t>
    </r>
    <r>
      <rPr>
        <sz val="10"/>
        <color theme="1"/>
        <rFont val="宋体"/>
        <family val="3"/>
        <charset val="134"/>
      </rPr>
      <t/>
    </r>
  </si>
  <si>
    <r>
      <t>150817（散）</t>
    </r>
    <r>
      <rPr>
        <sz val="10"/>
        <color theme="1"/>
        <rFont val="宋体"/>
        <family val="3"/>
        <charset val="134"/>
      </rPr>
      <t/>
    </r>
  </si>
  <si>
    <r>
      <t>150818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</si>
  <si>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20150813_11_00001</t>
    <phoneticPr fontId="2" type="noConversion"/>
  </si>
  <si>
    <t>20150813_11_00002</t>
  </si>
  <si>
    <t>20150813_11_00003</t>
  </si>
  <si>
    <t>20150813_11_00004</t>
  </si>
  <si>
    <t>20150813_11_00005</t>
  </si>
  <si>
    <t>TE-Synergy*1</t>
    <phoneticPr fontId="2" type="noConversion"/>
  </si>
  <si>
    <t>CH2500以上*8</t>
    <phoneticPr fontId="2" type="noConversion"/>
  </si>
  <si>
    <t>COP150820-0823</t>
    <phoneticPr fontId="17" type="noConversion"/>
  </si>
  <si>
    <t>20150816_11_00001</t>
    <phoneticPr fontId="2" type="noConversion"/>
  </si>
  <si>
    <t>304-1.5</t>
    <phoneticPr fontId="2" type="noConversion"/>
  </si>
  <si>
    <t>TE-Synergy*2</t>
    <phoneticPr fontId="2" type="noConversion"/>
  </si>
  <si>
    <t>20150816_11_00002</t>
  </si>
  <si>
    <t>20150816_11_00003</t>
  </si>
  <si>
    <t>20150816_11_00004</t>
  </si>
  <si>
    <t>20150816_11_00005</t>
  </si>
  <si>
    <t>20150816_11_00006</t>
  </si>
  <si>
    <r>
      <t>150819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</si>
  <si>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150820（散）</t>
    </r>
    <r>
      <rPr>
        <sz val="10"/>
        <color theme="1"/>
        <rFont val="宋体"/>
        <family val="3"/>
        <charset val="134"/>
      </rPr>
      <t/>
    </r>
  </si>
  <si>
    <t>20150817_11_00001</t>
    <phoneticPr fontId="2" type="noConversion"/>
  </si>
  <si>
    <t>20150817_11_00002</t>
  </si>
  <si>
    <t>20150817_11_00003</t>
  </si>
  <si>
    <t>20150817_11_00004</t>
  </si>
  <si>
    <t>20150817_11_00005</t>
  </si>
  <si>
    <t>CH2500以上*7</t>
    <phoneticPr fontId="2" type="noConversion"/>
  </si>
  <si>
    <r>
      <t>150821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</si>
  <si>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150822（散）</t>
    </r>
    <r>
      <rPr>
        <sz val="10"/>
        <color theme="1"/>
        <rFont val="宋体"/>
        <family val="3"/>
        <charset val="134"/>
      </rPr>
      <t/>
    </r>
  </si>
  <si>
    <t>COP150825-0828</t>
    <phoneticPr fontId="17" type="noConversion"/>
  </si>
  <si>
    <t>COP150829-0833</t>
    <phoneticPr fontId="17" type="noConversion"/>
  </si>
  <si>
    <r>
      <t>150823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</si>
  <si>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150824（散）</t>
    </r>
    <r>
      <rPr>
        <sz val="10"/>
        <color theme="1"/>
        <rFont val="宋体"/>
        <family val="3"/>
        <charset val="134"/>
      </rPr>
      <t/>
    </r>
  </si>
  <si>
    <t>COP150834-0836</t>
    <phoneticPr fontId="17" type="noConversion"/>
  </si>
  <si>
    <t>20150818_11_00001</t>
    <phoneticPr fontId="2" type="noConversion"/>
  </si>
  <si>
    <t>20150818_11_00002</t>
  </si>
  <si>
    <t>20150818_11_00003</t>
  </si>
  <si>
    <t>20150818_11_00004</t>
  </si>
  <si>
    <t>20150818_11_00005</t>
  </si>
  <si>
    <t xml:space="preserve">   1000*2300</t>
    <phoneticPr fontId="2" type="noConversion"/>
  </si>
  <si>
    <t xml:space="preserve"> 700*2100</t>
    <phoneticPr fontId="2" type="noConversion"/>
  </si>
  <si>
    <t>20150819_11_00001</t>
    <phoneticPr fontId="2" type="noConversion"/>
  </si>
  <si>
    <t>20150819_11_00002</t>
  </si>
  <si>
    <t>20150819_11_00003</t>
  </si>
  <si>
    <t>20150819_11_00004</t>
  </si>
  <si>
    <t>20150819_11_00005</t>
  </si>
  <si>
    <r>
      <t>150825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</si>
  <si>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150826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</si>
  <si>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COP150837-0840</t>
    <phoneticPr fontId="17" type="noConversion"/>
  </si>
  <si>
    <t>5套防火门</t>
    <phoneticPr fontId="2" type="noConversion"/>
  </si>
  <si>
    <t xml:space="preserve">  1100*2100</t>
    <phoneticPr fontId="2" type="noConversion"/>
  </si>
  <si>
    <t>20150820_11_00001</t>
    <phoneticPr fontId="2" type="noConversion"/>
  </si>
  <si>
    <t>20150820_11_00002</t>
  </si>
  <si>
    <t>20150820_11_00003</t>
  </si>
  <si>
    <t>20150820_11_00004</t>
  </si>
  <si>
    <t>20150820_11_00005</t>
  </si>
  <si>
    <r>
      <t>150827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</si>
  <si>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150828（散）</t>
    </r>
    <r>
      <rPr>
        <sz val="10"/>
        <color theme="1"/>
        <rFont val="宋体"/>
        <family val="3"/>
        <charset val="134"/>
      </rPr>
      <t/>
    </r>
  </si>
  <si>
    <t>COP150841-0842</t>
    <phoneticPr fontId="17" type="noConversion"/>
  </si>
  <si>
    <t>20150821_11_00001</t>
    <phoneticPr fontId="2" type="noConversion"/>
  </si>
  <si>
    <t>20150821_11_00002</t>
  </si>
  <si>
    <t>20150821_11_00003</t>
  </si>
  <si>
    <t>20150821_11_00004</t>
  </si>
  <si>
    <t>20150821_11_00005</t>
  </si>
  <si>
    <r>
      <t>150829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</si>
  <si>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COP150844-0847</t>
    <phoneticPr fontId="17" type="noConversion"/>
  </si>
  <si>
    <t>_11_00001</t>
  </si>
  <si>
    <t>_11_00002</t>
  </si>
  <si>
    <t>_11_00003</t>
  </si>
  <si>
    <t>_11_00004</t>
  </si>
  <si>
    <t>_11_00005</t>
  </si>
  <si>
    <t>_11_00006</t>
  </si>
  <si>
    <t>_11_00007</t>
  </si>
  <si>
    <t>CH2500以上*3</t>
    <phoneticPr fontId="2" type="noConversion"/>
  </si>
  <si>
    <t>TE-Synergy*1</t>
    <phoneticPr fontId="2" type="noConversion"/>
  </si>
  <si>
    <r>
      <t>150830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</si>
  <si>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150831（散）</t>
    </r>
    <r>
      <rPr>
        <sz val="10"/>
        <color theme="1"/>
        <rFont val="宋体"/>
        <family val="3"/>
        <charset val="134"/>
      </rPr>
      <t/>
    </r>
  </si>
  <si>
    <t>COP150848-0850</t>
    <phoneticPr fontId="17" type="noConversion"/>
  </si>
  <si>
    <t xml:space="preserve">  1000*2100</t>
    <phoneticPr fontId="2" type="noConversion"/>
  </si>
  <si>
    <t>立饰kc</t>
    <phoneticPr fontId="2" type="noConversion"/>
  </si>
  <si>
    <r>
      <t>150832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</si>
  <si>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150833（散）</t>
    </r>
    <r>
      <rPr>
        <sz val="10"/>
        <color theme="1"/>
        <rFont val="宋体"/>
        <family val="3"/>
        <charset val="134"/>
      </rPr>
      <t/>
    </r>
  </si>
  <si>
    <r>
      <t>150834（散）</t>
    </r>
    <r>
      <rPr>
        <sz val="10"/>
        <color theme="1"/>
        <rFont val="宋体"/>
        <family val="3"/>
        <charset val="134"/>
      </rPr>
      <t/>
    </r>
  </si>
  <si>
    <t>101立饰kc</t>
    <phoneticPr fontId="2" type="noConversion"/>
  </si>
  <si>
    <t>补工单</t>
  </si>
  <si>
    <t>TE-Synergy*4</t>
    <phoneticPr fontId="2" type="noConversion"/>
  </si>
  <si>
    <t>CH2500以上*3</t>
    <phoneticPr fontId="2" type="noConversion"/>
  </si>
  <si>
    <r>
      <t>150835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</si>
  <si>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150836（散）</t>
    </r>
    <r>
      <rPr>
        <sz val="10"/>
        <color theme="1"/>
        <rFont val="宋体"/>
        <family val="3"/>
        <charset val="134"/>
      </rPr>
      <t/>
    </r>
  </si>
  <si>
    <t>COP150851-0852</t>
    <phoneticPr fontId="17" type="noConversion"/>
  </si>
  <si>
    <t>8-</t>
    <phoneticPr fontId="2" type="noConversion"/>
  </si>
  <si>
    <t>TE-Synergy*1</t>
    <phoneticPr fontId="2" type="noConversion"/>
  </si>
  <si>
    <t>CH2500以上*3</t>
    <phoneticPr fontId="2" type="noConversion"/>
  </si>
  <si>
    <t>CH2500以上*2</t>
    <phoneticPr fontId="2" type="noConversion"/>
  </si>
  <si>
    <r>
      <t>150837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</si>
  <si>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150838（散）</t>
    </r>
    <r>
      <rPr>
        <sz val="10"/>
        <color theme="1"/>
        <rFont val="宋体"/>
        <family val="3"/>
        <charset val="134"/>
      </rPr>
      <t/>
    </r>
  </si>
  <si>
    <r>
      <t>150839（散）</t>
    </r>
    <r>
      <rPr>
        <sz val="10"/>
        <color theme="1"/>
        <rFont val="宋体"/>
        <family val="3"/>
        <charset val="134"/>
      </rPr>
      <t/>
    </r>
  </si>
  <si>
    <t>COP150854-0856</t>
    <phoneticPr fontId="17" type="noConversion"/>
  </si>
  <si>
    <t xml:space="preserve"> 800*2200</t>
    <phoneticPr fontId="2" type="noConversion"/>
  </si>
  <si>
    <t>COP150857-0860</t>
    <phoneticPr fontId="17" type="noConversion"/>
  </si>
  <si>
    <r>
      <t>150840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</si>
  <si>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150841（散）</t>
    </r>
    <r>
      <rPr>
        <sz val="10"/>
        <color theme="1"/>
        <rFont val="宋体"/>
        <family val="3"/>
        <charset val="134"/>
      </rPr>
      <t/>
    </r>
  </si>
  <si>
    <r>
      <t>150842（散）</t>
    </r>
    <r>
      <rPr>
        <sz val="10"/>
        <color theme="1"/>
        <rFont val="宋体"/>
        <family val="3"/>
        <charset val="134"/>
      </rPr>
      <t/>
    </r>
  </si>
  <si>
    <t>CH2500以上*2</t>
    <phoneticPr fontId="2" type="noConversion"/>
  </si>
  <si>
    <t>COP150861-0863</t>
    <phoneticPr fontId="17" type="noConversion"/>
  </si>
  <si>
    <r>
      <t>150843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</si>
  <si>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150844（散）</t>
    </r>
    <r>
      <rPr>
        <sz val="10"/>
        <color theme="1"/>
        <rFont val="宋体"/>
        <family val="3"/>
        <charset val="134"/>
      </rPr>
      <t/>
    </r>
  </si>
  <si>
    <r>
      <t>150845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</si>
  <si>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150846（散）</t>
    </r>
    <r>
      <rPr>
        <sz val="10"/>
        <color theme="1"/>
        <rFont val="宋体"/>
        <family val="3"/>
        <charset val="134"/>
      </rPr>
      <t/>
    </r>
  </si>
  <si>
    <t>COP150864-0866</t>
    <phoneticPr fontId="17" type="noConversion"/>
  </si>
  <si>
    <t>9-</t>
    <phoneticPr fontId="2" type="noConversion"/>
  </si>
  <si>
    <t>CH2500以上*3</t>
    <phoneticPr fontId="2" type="noConversion"/>
  </si>
  <si>
    <t>304+镜面304+喷粉</t>
    <phoneticPr fontId="2" type="noConversion"/>
  </si>
  <si>
    <r>
      <t>150901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</si>
  <si>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150902（散）</t>
    </r>
    <r>
      <rPr>
        <sz val="10"/>
        <color theme="1"/>
        <rFont val="宋体"/>
        <family val="3"/>
        <charset val="134"/>
      </rPr>
      <t/>
    </r>
  </si>
  <si>
    <t>COP150901-0904</t>
    <phoneticPr fontId="17" type="noConversion"/>
  </si>
  <si>
    <t>CH2500以上*7</t>
    <phoneticPr fontId="2" type="noConversion"/>
  </si>
  <si>
    <t xml:space="preserve"> 800*2100</t>
    <phoneticPr fontId="2" type="noConversion"/>
  </si>
  <si>
    <t>800*2000</t>
    <phoneticPr fontId="2" type="noConversion"/>
  </si>
  <si>
    <t>创建日期</t>
  </si>
  <si>
    <t>工厂</t>
  </si>
  <si>
    <t>订单类型</t>
  </si>
  <si>
    <t>单位</t>
  </si>
  <si>
    <t>2015.08.24</t>
  </si>
  <si>
    <t>轿壁底板 155 CH2400 COP右置右侧板</t>
  </si>
  <si>
    <t>轿壁底板 195 CH2400 COP左置左侧板</t>
  </si>
  <si>
    <r>
      <t>150903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</si>
  <si>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COP150905-0906</t>
    <phoneticPr fontId="17" type="noConversion"/>
  </si>
  <si>
    <t>304-1.5</t>
    <phoneticPr fontId="2" type="noConversion"/>
  </si>
  <si>
    <t>1.5+镜面304</t>
    <phoneticPr fontId="2" type="noConversion"/>
  </si>
  <si>
    <t>TE-Synergy*1</t>
    <phoneticPr fontId="2" type="noConversion"/>
  </si>
  <si>
    <t>CH2500以上*4</t>
    <phoneticPr fontId="2" type="noConversion"/>
  </si>
  <si>
    <t>CH2500以上*10</t>
    <phoneticPr fontId="2" type="noConversion"/>
  </si>
  <si>
    <t>CH2500以上*5</t>
    <phoneticPr fontId="2" type="noConversion"/>
  </si>
  <si>
    <t>TE-Synergy*2</t>
    <phoneticPr fontId="2" type="noConversion"/>
  </si>
  <si>
    <r>
      <t>150904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</si>
  <si>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150905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</si>
  <si>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150906（散）</t>
    </r>
    <r>
      <rPr>
        <sz val="10"/>
        <color theme="1"/>
        <rFont val="宋体"/>
        <family val="3"/>
        <charset val="134"/>
      </rPr>
      <t/>
    </r>
  </si>
  <si>
    <r>
      <t>150907（散）</t>
    </r>
    <r>
      <rPr>
        <sz val="10"/>
        <color theme="1"/>
        <rFont val="宋体"/>
        <family val="3"/>
        <charset val="134"/>
      </rPr>
      <t/>
    </r>
  </si>
  <si>
    <t>COP150907-0909</t>
    <phoneticPr fontId="17" type="noConversion"/>
  </si>
  <si>
    <t>2015.09.01</t>
  </si>
  <si>
    <t>CH2500以上*3</t>
    <phoneticPr fontId="2" type="noConversion"/>
  </si>
  <si>
    <t>COP150910-0912</t>
    <phoneticPr fontId="17" type="noConversion"/>
  </si>
  <si>
    <r>
      <t>150908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</si>
  <si>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150909（散）</t>
    </r>
    <r>
      <rPr>
        <sz val="10"/>
        <color theme="1"/>
        <rFont val="宋体"/>
        <family val="3"/>
        <charset val="134"/>
      </rPr>
      <t/>
    </r>
  </si>
  <si>
    <t>7048+304+镜面304</t>
    <phoneticPr fontId="2" type="noConversion"/>
  </si>
  <si>
    <t>CH2500以上*6</t>
    <phoneticPr fontId="2" type="noConversion"/>
  </si>
  <si>
    <t>CH2500以上*3</t>
    <phoneticPr fontId="2" type="noConversion"/>
  </si>
  <si>
    <r>
      <t>150910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</si>
  <si>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COP150913-0915</t>
    <phoneticPr fontId="17" type="noConversion"/>
  </si>
  <si>
    <t>304+7035</t>
    <phoneticPr fontId="2" type="noConversion"/>
  </si>
  <si>
    <t>CH2500以上*10</t>
    <phoneticPr fontId="2" type="noConversion"/>
  </si>
  <si>
    <r>
      <t>150911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</si>
  <si>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150912（散）</t>
    </r>
    <r>
      <rPr>
        <sz val="10"/>
        <color theme="1"/>
        <rFont val="宋体"/>
        <family val="3"/>
        <charset val="134"/>
      </rPr>
      <t/>
    </r>
  </si>
  <si>
    <t>COP150917-0919</t>
    <phoneticPr fontId="17" type="noConversion"/>
  </si>
  <si>
    <t>TE-Synergy*6</t>
    <phoneticPr fontId="2" type="noConversion"/>
  </si>
  <si>
    <t>CH2500以上*10</t>
    <phoneticPr fontId="2" type="noConversion"/>
  </si>
  <si>
    <t>COP150920-0923</t>
    <phoneticPr fontId="17" type="noConversion"/>
  </si>
  <si>
    <r>
      <t>150913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</si>
  <si>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150914（散）</t>
    </r>
    <r>
      <rPr>
        <sz val="10"/>
        <color theme="1"/>
        <rFont val="宋体"/>
        <family val="3"/>
        <charset val="134"/>
      </rPr>
      <t/>
    </r>
  </si>
  <si>
    <r>
      <t>150915（散）</t>
    </r>
    <r>
      <rPr>
        <sz val="10"/>
        <color theme="1"/>
        <rFont val="宋体"/>
        <family val="3"/>
        <charset val="134"/>
      </rPr>
      <t/>
    </r>
  </si>
  <si>
    <r>
      <t>150916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</si>
  <si>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1015+304</t>
    <phoneticPr fontId="2" type="noConversion"/>
  </si>
  <si>
    <t>TE-Synergy*3</t>
    <phoneticPr fontId="2" type="noConversion"/>
  </si>
  <si>
    <t>TE-Synergy</t>
    <phoneticPr fontId="2" type="noConversion"/>
  </si>
  <si>
    <t>CH2500以上*4</t>
    <phoneticPr fontId="2" type="noConversion"/>
  </si>
  <si>
    <t>COP150924-0927</t>
    <phoneticPr fontId="17" type="noConversion"/>
  </si>
  <si>
    <r>
      <t>150917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</si>
  <si>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150918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</si>
  <si>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COP150928-0932</t>
    <phoneticPr fontId="17" type="noConversion"/>
  </si>
  <si>
    <t>COP150933-0938</t>
    <phoneticPr fontId="17" type="noConversion"/>
  </si>
  <si>
    <r>
      <t>150919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</si>
  <si>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150920（散）</t>
    </r>
    <r>
      <rPr>
        <sz val="10"/>
        <color theme="1"/>
        <rFont val="宋体"/>
        <family val="3"/>
        <charset val="134"/>
      </rPr>
      <t/>
    </r>
  </si>
  <si>
    <r>
      <t>150921（散）</t>
    </r>
    <r>
      <rPr>
        <sz val="10"/>
        <color theme="1"/>
        <rFont val="宋体"/>
        <family val="3"/>
        <charset val="134"/>
      </rPr>
      <t/>
    </r>
  </si>
  <si>
    <t>CH2500以上*7</t>
    <phoneticPr fontId="2" type="noConversion"/>
  </si>
  <si>
    <t>工单</t>
    <phoneticPr fontId="2" type="noConversion"/>
  </si>
  <si>
    <t>日期</t>
    <phoneticPr fontId="2" type="noConversion"/>
  </si>
  <si>
    <t>COGI</t>
    <phoneticPr fontId="2" type="noConversion"/>
  </si>
  <si>
    <t>CH2500以上*1</t>
    <phoneticPr fontId="2" type="noConversion"/>
  </si>
  <si>
    <r>
      <t>150922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</si>
  <si>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150923（散）</t>
    </r>
    <r>
      <rPr>
        <sz val="10"/>
        <color theme="1"/>
        <rFont val="宋体"/>
        <family val="3"/>
        <charset val="134"/>
      </rPr>
      <t/>
    </r>
  </si>
  <si>
    <r>
      <t>150924（散）</t>
    </r>
    <r>
      <rPr>
        <sz val="10"/>
        <color theme="1"/>
        <rFont val="宋体"/>
        <family val="3"/>
        <charset val="134"/>
      </rPr>
      <t/>
    </r>
  </si>
  <si>
    <t>COP150939-0942</t>
    <phoneticPr fontId="17" type="noConversion"/>
  </si>
  <si>
    <t>1015+304</t>
    <phoneticPr fontId="2" type="noConversion"/>
  </si>
  <si>
    <r>
      <t>150925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</si>
  <si>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COP150943-0948</t>
    <phoneticPr fontId="17" type="noConversion"/>
  </si>
  <si>
    <r>
      <t>150926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</si>
  <si>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150927（散）</t>
    </r>
    <r>
      <rPr>
        <sz val="10"/>
        <color theme="1"/>
        <rFont val="宋体"/>
        <family val="3"/>
        <charset val="134"/>
      </rPr>
      <t/>
    </r>
  </si>
  <si>
    <t>201509017_11_00005</t>
    <phoneticPr fontId="29" type="noConversion"/>
  </si>
  <si>
    <t xml:space="preserve">  </t>
    <phoneticPr fontId="2" type="noConversion"/>
  </si>
  <si>
    <t xml:space="preserve">  </t>
    <phoneticPr fontId="2" type="noConversion"/>
  </si>
  <si>
    <t>441+镜面304</t>
    <phoneticPr fontId="2" type="noConversion"/>
  </si>
  <si>
    <t>700*2100</t>
    <phoneticPr fontId="2" type="noConversion"/>
  </si>
  <si>
    <t>COP150949-0955</t>
    <phoneticPr fontId="17" type="noConversion"/>
  </si>
  <si>
    <t>轿壁</t>
    <phoneticPr fontId="2" type="noConversion"/>
  </si>
  <si>
    <t>厅门</t>
    <phoneticPr fontId="2" type="noConversion"/>
  </si>
  <si>
    <t>控制柜</t>
    <phoneticPr fontId="2" type="noConversion"/>
  </si>
  <si>
    <t>COP</t>
    <phoneticPr fontId="2" type="noConversion"/>
  </si>
  <si>
    <r>
      <t>150928（散）</t>
    </r>
    <r>
      <rPr>
        <sz val="10"/>
        <color theme="1"/>
        <rFont val="宋体"/>
        <family val="3"/>
        <charset val="134"/>
      </rPr>
      <t/>
    </r>
  </si>
  <si>
    <t>1015+304</t>
    <phoneticPr fontId="2" type="noConversion"/>
  </si>
  <si>
    <t>441+镜面304</t>
    <phoneticPr fontId="2" type="noConversion"/>
  </si>
  <si>
    <t>TE-Synergy*1</t>
    <phoneticPr fontId="2" type="noConversion"/>
  </si>
  <si>
    <t>TE-Synergy*7</t>
    <phoneticPr fontId="2" type="noConversion"/>
  </si>
  <si>
    <t>CH2500以上*7</t>
    <phoneticPr fontId="2" type="noConversion"/>
  </si>
  <si>
    <t>CH2500以上*5</t>
    <phoneticPr fontId="2" type="noConversion"/>
  </si>
  <si>
    <t>CH2500以上*1</t>
    <phoneticPr fontId="2" type="noConversion"/>
  </si>
  <si>
    <t>CH2500以上*5</t>
    <phoneticPr fontId="2" type="noConversion"/>
  </si>
  <si>
    <t>CH2500以上</t>
    <phoneticPr fontId="2" type="noConversion"/>
  </si>
  <si>
    <r>
      <t>150929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</si>
  <si>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150930（散）</t>
    </r>
    <r>
      <rPr>
        <sz val="10"/>
        <color theme="1"/>
        <rFont val="宋体"/>
        <family val="3"/>
        <charset val="134"/>
      </rPr>
      <t/>
    </r>
  </si>
  <si>
    <r>
      <t>150931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</si>
  <si>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150932（散）</t>
    </r>
    <r>
      <rPr>
        <sz val="10"/>
        <color theme="1"/>
        <rFont val="宋体"/>
        <family val="3"/>
        <charset val="134"/>
      </rPr>
      <t/>
    </r>
  </si>
  <si>
    <r>
      <t>150933（散）</t>
    </r>
    <r>
      <rPr>
        <sz val="10"/>
        <color theme="1"/>
        <rFont val="宋体"/>
        <family val="3"/>
        <charset val="134"/>
      </rPr>
      <t/>
    </r>
  </si>
  <si>
    <t>COP150956-0963</t>
    <phoneticPr fontId="17" type="noConversion"/>
  </si>
  <si>
    <t>COP150964-0968</t>
    <phoneticPr fontId="17" type="noConversion"/>
  </si>
  <si>
    <t>衬板2</t>
    <phoneticPr fontId="2" type="noConversion"/>
  </si>
  <si>
    <t>COP150969-0973</t>
    <phoneticPr fontId="17" type="noConversion"/>
  </si>
  <si>
    <t>7套防火门</t>
    <phoneticPr fontId="2" type="noConversion"/>
  </si>
  <si>
    <t>立饰160套</t>
    <phoneticPr fontId="2" type="noConversion"/>
  </si>
  <si>
    <t>2015.09.15</t>
  </si>
  <si>
    <t>轿壁底板 125</t>
  </si>
  <si>
    <t>COP150974-0976</t>
    <phoneticPr fontId="17" type="noConversion"/>
  </si>
  <si>
    <t>面板</t>
    <phoneticPr fontId="2" type="noConversion"/>
  </si>
  <si>
    <r>
      <rPr>
        <sz val="10"/>
        <color theme="1"/>
        <rFont val="宋体"/>
        <family val="3"/>
        <charset val="134"/>
      </rPr>
      <t>衬板</t>
    </r>
    <r>
      <rPr>
        <sz val="10"/>
        <color theme="1"/>
        <rFont val="Arial"/>
        <family val="2"/>
      </rPr>
      <t>1</t>
    </r>
    <phoneticPr fontId="2" type="noConversion"/>
  </si>
  <si>
    <t>衬板2</t>
    <phoneticPr fontId="2" type="noConversion"/>
  </si>
  <si>
    <r>
      <t>150934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</si>
  <si>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150935（散）</t>
    </r>
    <r>
      <rPr>
        <sz val="10"/>
        <color theme="1"/>
        <rFont val="宋体"/>
        <family val="3"/>
        <charset val="134"/>
      </rPr>
      <t/>
    </r>
  </si>
  <si>
    <t>自己焊的立柱毛刺在外是左立柱</t>
    <phoneticPr fontId="2" type="noConversion"/>
  </si>
  <si>
    <t>CH2500以上*2</t>
    <phoneticPr fontId="2" type="noConversion"/>
  </si>
  <si>
    <t>盘点结存</t>
    <phoneticPr fontId="2" type="noConversion"/>
  </si>
  <si>
    <t>系统2002</t>
    <phoneticPr fontId="2" type="noConversion"/>
  </si>
  <si>
    <t>冲好待折</t>
    <phoneticPr fontId="2" type="noConversion"/>
  </si>
  <si>
    <t>待压铆</t>
    <phoneticPr fontId="2" type="noConversion"/>
  </si>
  <si>
    <r>
      <t>150936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</si>
  <si>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</si>
  <si>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COP150983-0987</t>
    <phoneticPr fontId="17" type="noConversion"/>
  </si>
  <si>
    <r>
      <t>150938（散）</t>
    </r>
    <r>
      <rPr>
        <sz val="10"/>
        <color theme="1"/>
        <rFont val="宋体"/>
        <family val="3"/>
        <charset val="134"/>
      </rPr>
      <t/>
    </r>
  </si>
  <si>
    <r>
      <t>150939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</si>
  <si>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150940（散）</t>
    </r>
    <r>
      <rPr>
        <sz val="10"/>
        <color theme="1"/>
        <rFont val="宋体"/>
        <family val="3"/>
        <charset val="134"/>
      </rPr>
      <t/>
    </r>
  </si>
  <si>
    <t>账多</t>
    <phoneticPr fontId="2" type="noConversion"/>
  </si>
  <si>
    <t>430+91kc</t>
    <phoneticPr fontId="2" type="noConversion"/>
  </si>
  <si>
    <t>326+10kc</t>
    <phoneticPr fontId="2" type="noConversion"/>
  </si>
  <si>
    <t>10-</t>
    <phoneticPr fontId="2" type="noConversion"/>
  </si>
  <si>
    <t>20150929_11_00001</t>
    <phoneticPr fontId="2" type="noConversion"/>
  </si>
  <si>
    <t>20150929_11_00002</t>
    <phoneticPr fontId="2" type="noConversion"/>
  </si>
  <si>
    <t>20150929_11_00003</t>
  </si>
  <si>
    <t>20150929_11_00004</t>
  </si>
  <si>
    <t>20150929_11_00005</t>
  </si>
  <si>
    <t>20150929_11_00006</t>
  </si>
  <si>
    <t>_11_00001</t>
    <phoneticPr fontId="2" type="noConversion"/>
  </si>
  <si>
    <t>20150930_11_00001</t>
    <phoneticPr fontId="2" type="noConversion"/>
  </si>
  <si>
    <t>20150930_11_00002</t>
  </si>
  <si>
    <t>35套防火门</t>
    <phoneticPr fontId="2" type="noConversion"/>
  </si>
  <si>
    <t>20150930_11_00003</t>
    <phoneticPr fontId="2" type="noConversion"/>
  </si>
  <si>
    <t>_11_00001</t>
    <phoneticPr fontId="2" type="noConversion"/>
  </si>
  <si>
    <t>304+1015</t>
    <phoneticPr fontId="2" type="noConversion"/>
  </si>
  <si>
    <t>TE-Synergy*1</t>
    <phoneticPr fontId="2" type="noConversion"/>
  </si>
  <si>
    <t>TE-Synergy*1</t>
    <phoneticPr fontId="2" type="noConversion"/>
  </si>
  <si>
    <t>CH2500以上*6</t>
    <phoneticPr fontId="2" type="noConversion"/>
  </si>
  <si>
    <t>CH2500以上*2</t>
    <phoneticPr fontId="2" type="noConversion"/>
  </si>
  <si>
    <t>CH2500以上*6</t>
    <phoneticPr fontId="2" type="noConversion"/>
  </si>
  <si>
    <t>防火门 10 套</t>
  </si>
  <si>
    <t>防火门 10 套</t>
    <phoneticPr fontId="2" type="noConversion"/>
  </si>
  <si>
    <r>
      <t>150941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</si>
  <si>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150942（散）</t>
    </r>
    <r>
      <rPr>
        <sz val="10"/>
        <color theme="1"/>
        <rFont val="宋体"/>
        <family val="3"/>
        <charset val="134"/>
      </rPr>
      <t/>
    </r>
  </si>
  <si>
    <t>COP150988-0991</t>
    <phoneticPr fontId="17" type="noConversion"/>
  </si>
  <si>
    <t>COP150993-0996</t>
    <phoneticPr fontId="17" type="noConversion"/>
  </si>
  <si>
    <r>
      <t>151001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</si>
  <si>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151002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</si>
  <si>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151003（散）</t>
    </r>
    <r>
      <rPr>
        <sz val="10"/>
        <color theme="1"/>
        <rFont val="宋体"/>
        <family val="3"/>
        <charset val="134"/>
      </rPr>
      <t/>
    </r>
  </si>
  <si>
    <r>
      <t>151004（散）</t>
    </r>
    <r>
      <rPr>
        <sz val="10"/>
        <color theme="1"/>
        <rFont val="宋体"/>
        <family val="3"/>
        <charset val="134"/>
      </rPr>
      <t/>
    </r>
  </si>
  <si>
    <t>COP151001-1004</t>
    <phoneticPr fontId="17" type="noConversion"/>
  </si>
  <si>
    <t>COP150979-0982.92</t>
    <phoneticPr fontId="17" type="noConversion"/>
  </si>
  <si>
    <t>CH2500以上*4</t>
    <phoneticPr fontId="2" type="noConversion"/>
  </si>
  <si>
    <r>
      <t>151005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</si>
  <si>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151006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</si>
  <si>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COP151005-1008</t>
    <phoneticPr fontId="17" type="noConversion"/>
  </si>
  <si>
    <t>防火门2套</t>
    <phoneticPr fontId="2" type="noConversion"/>
  </si>
  <si>
    <r>
      <t>151007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</si>
  <si>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151008（散）</t>
    </r>
    <r>
      <rPr>
        <sz val="10"/>
        <color theme="1"/>
        <rFont val="宋体"/>
        <family val="3"/>
        <charset val="134"/>
      </rPr>
      <t/>
    </r>
  </si>
  <si>
    <r>
      <t>151009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</si>
  <si>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151010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</si>
  <si>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COP151013-1014</t>
    <phoneticPr fontId="17" type="noConversion"/>
  </si>
  <si>
    <t>COP151009-1012,1019</t>
    <phoneticPr fontId="17" type="noConversion"/>
  </si>
  <si>
    <r>
      <t>151011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</si>
  <si>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COP151015-1018</t>
    <phoneticPr fontId="17" type="noConversion"/>
  </si>
  <si>
    <t>304-0.8</t>
    <phoneticPr fontId="2" type="noConversion"/>
  </si>
  <si>
    <t>CH2500以上*4</t>
    <phoneticPr fontId="2" type="noConversion"/>
  </si>
  <si>
    <t>CH2500以上*8</t>
    <phoneticPr fontId="2" type="noConversion"/>
  </si>
  <si>
    <r>
      <t>151012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</si>
  <si>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151013（散）</t>
    </r>
    <r>
      <rPr>
        <sz val="10"/>
        <color theme="1"/>
        <rFont val="宋体"/>
        <family val="3"/>
        <charset val="134"/>
      </rPr>
      <t/>
    </r>
  </si>
  <si>
    <t>COP151020</t>
    <phoneticPr fontId="17" type="noConversion"/>
  </si>
  <si>
    <t>CH2500以上*4</t>
    <phoneticPr fontId="2" type="noConversion"/>
  </si>
  <si>
    <t>CH2500以上</t>
    <phoneticPr fontId="2" type="noConversion"/>
  </si>
  <si>
    <r>
      <t>151014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</si>
  <si>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151015（散）</t>
    </r>
    <r>
      <rPr>
        <sz val="10"/>
        <color theme="1"/>
        <rFont val="宋体"/>
        <family val="3"/>
        <charset val="134"/>
      </rPr>
      <t/>
    </r>
  </si>
  <si>
    <t>COP151021-1024</t>
    <phoneticPr fontId="17" type="noConversion"/>
  </si>
  <si>
    <r>
      <t>151016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</si>
  <si>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151017（散）</t>
    </r>
    <r>
      <rPr>
        <sz val="10"/>
        <color theme="1"/>
        <rFont val="宋体"/>
        <family val="3"/>
        <charset val="134"/>
      </rPr>
      <t/>
    </r>
  </si>
  <si>
    <r>
      <t>151018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</si>
  <si>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151019（散）</t>
    </r>
    <r>
      <rPr>
        <sz val="10"/>
        <color theme="1"/>
        <rFont val="宋体"/>
        <family val="3"/>
        <charset val="134"/>
      </rPr>
      <t/>
    </r>
  </si>
  <si>
    <t>COP151025-1030</t>
    <phoneticPr fontId="17" type="noConversion"/>
  </si>
  <si>
    <t>COP151031-1034</t>
    <phoneticPr fontId="17" type="noConversion"/>
  </si>
  <si>
    <t>1015+441</t>
    <phoneticPr fontId="2" type="noConversion"/>
  </si>
  <si>
    <t>7048+304+镜面304</t>
    <phoneticPr fontId="2" type="noConversion"/>
  </si>
  <si>
    <t>CH2500以上*1</t>
    <phoneticPr fontId="2" type="noConversion"/>
  </si>
  <si>
    <t>441立饰806</t>
    <phoneticPr fontId="2" type="noConversion"/>
  </si>
  <si>
    <t xml:space="preserve">   900*2200</t>
    <phoneticPr fontId="2" type="noConversion"/>
  </si>
  <si>
    <t>CH2500以上*4</t>
    <phoneticPr fontId="2" type="noConversion"/>
  </si>
  <si>
    <r>
      <t>151020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</si>
  <si>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151021（散）</t>
    </r>
    <r>
      <rPr>
        <sz val="10"/>
        <color theme="1"/>
        <rFont val="宋体"/>
        <family val="3"/>
        <charset val="134"/>
      </rPr>
      <t/>
    </r>
  </si>
  <si>
    <t>COP151035-1037</t>
    <phoneticPr fontId="17" type="noConversion"/>
  </si>
  <si>
    <t>TE-Synergy*1</t>
    <phoneticPr fontId="2" type="noConversion"/>
  </si>
  <si>
    <r>
      <t>151024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</si>
  <si>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151022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</si>
  <si>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151023（散）</t>
    </r>
    <r>
      <rPr>
        <sz val="10"/>
        <color theme="1"/>
        <rFont val="宋体"/>
        <family val="3"/>
        <charset val="134"/>
      </rPr>
      <t/>
    </r>
  </si>
  <si>
    <r>
      <t>151025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</si>
  <si>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COP151038-10339</t>
    <phoneticPr fontId="17" type="noConversion"/>
  </si>
  <si>
    <t>喷粉+441</t>
    <phoneticPr fontId="2" type="noConversion"/>
  </si>
  <si>
    <r>
      <t>151026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</si>
  <si>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151027（散）</t>
    </r>
    <r>
      <rPr>
        <sz val="10"/>
        <color theme="1"/>
        <rFont val="宋体"/>
        <family val="3"/>
        <charset val="134"/>
      </rPr>
      <t/>
    </r>
  </si>
  <si>
    <t>COP151040-10342</t>
    <phoneticPr fontId="17" type="noConversion"/>
  </si>
  <si>
    <t>TE-Synergy*4</t>
    <phoneticPr fontId="2" type="noConversion"/>
  </si>
  <si>
    <r>
      <t>151028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</si>
  <si>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151029（散）</t>
    </r>
    <r>
      <rPr>
        <sz val="10"/>
        <color theme="1"/>
        <rFont val="宋体"/>
        <family val="3"/>
        <charset val="134"/>
      </rPr>
      <t/>
    </r>
  </si>
  <si>
    <r>
      <t>151030（散）</t>
    </r>
    <r>
      <rPr>
        <sz val="10"/>
        <color theme="1"/>
        <rFont val="宋体"/>
        <family val="3"/>
        <charset val="134"/>
      </rPr>
      <t/>
    </r>
  </si>
  <si>
    <t>COP151043-10346</t>
    <phoneticPr fontId="17" type="noConversion"/>
  </si>
  <si>
    <t>立饰32</t>
    <phoneticPr fontId="2" type="noConversion"/>
  </si>
  <si>
    <r>
      <t>151031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</si>
  <si>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151032（散）</t>
    </r>
    <r>
      <rPr>
        <sz val="10"/>
        <color theme="1"/>
        <rFont val="宋体"/>
        <family val="3"/>
        <charset val="134"/>
      </rPr>
      <t/>
    </r>
  </si>
  <si>
    <t>COP151047-10351</t>
    <phoneticPr fontId="17" type="noConversion"/>
  </si>
  <si>
    <t>CH2500以上*4</t>
    <phoneticPr fontId="2" type="noConversion"/>
  </si>
  <si>
    <t>CH2500以上*8</t>
    <phoneticPr fontId="2" type="noConversion"/>
  </si>
  <si>
    <r>
      <t>151033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</si>
  <si>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151034（散）</t>
    </r>
    <r>
      <rPr>
        <sz val="10"/>
        <color theme="1"/>
        <rFont val="宋体"/>
        <family val="3"/>
        <charset val="134"/>
      </rPr>
      <t/>
    </r>
  </si>
  <si>
    <t>1套防火门</t>
    <phoneticPr fontId="2" type="noConversion"/>
  </si>
  <si>
    <t>TE-Synergy*5</t>
    <phoneticPr fontId="2" type="noConversion"/>
  </si>
  <si>
    <t>CH2500以上*6</t>
    <phoneticPr fontId="2" type="noConversion"/>
  </si>
  <si>
    <t>CH2500以上*4</t>
    <phoneticPr fontId="2" type="noConversion"/>
  </si>
  <si>
    <t>CH2500以上*1</t>
    <phoneticPr fontId="2" type="noConversion"/>
  </si>
  <si>
    <r>
      <t>151035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</si>
  <si>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151036（散）</t>
    </r>
    <r>
      <rPr>
        <sz val="10"/>
        <color theme="1"/>
        <rFont val="宋体"/>
        <family val="3"/>
        <charset val="134"/>
      </rPr>
      <t/>
    </r>
  </si>
  <si>
    <t>COP151052-10355</t>
    <phoneticPr fontId="17" type="noConversion"/>
  </si>
  <si>
    <t>COP151058-1059</t>
    <phoneticPr fontId="17" type="noConversion"/>
  </si>
  <si>
    <t>COP151056-1057</t>
    <phoneticPr fontId="17" type="noConversion"/>
  </si>
  <si>
    <r>
      <t>151037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</si>
  <si>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151038（散）</t>
    </r>
    <r>
      <rPr>
        <sz val="10"/>
        <color theme="1"/>
        <rFont val="宋体"/>
        <family val="3"/>
        <charset val="134"/>
      </rPr>
      <t/>
    </r>
  </si>
  <si>
    <r>
      <t>151039（散）</t>
    </r>
    <r>
      <rPr>
        <sz val="10"/>
        <color theme="1"/>
        <rFont val="宋体"/>
        <family val="3"/>
        <charset val="134"/>
      </rPr>
      <t/>
    </r>
  </si>
  <si>
    <t>优先生产</t>
    <phoneticPr fontId="2" type="noConversion"/>
  </si>
  <si>
    <t>CH2500以上*6</t>
    <phoneticPr fontId="2" type="noConversion"/>
  </si>
  <si>
    <r>
      <t>151040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</si>
  <si>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151041（散）</t>
    </r>
    <r>
      <rPr>
        <sz val="10"/>
        <color theme="1"/>
        <rFont val="宋体"/>
        <family val="3"/>
        <charset val="134"/>
      </rPr>
      <t/>
    </r>
  </si>
  <si>
    <r>
      <t>151042（散）</t>
    </r>
    <r>
      <rPr>
        <sz val="10"/>
        <color theme="1"/>
        <rFont val="宋体"/>
        <family val="3"/>
        <charset val="134"/>
      </rPr>
      <t/>
    </r>
  </si>
  <si>
    <t>COP151060-1061</t>
    <phoneticPr fontId="17" type="noConversion"/>
  </si>
  <si>
    <r>
      <t>151043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</si>
  <si>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151044（散）</t>
    </r>
    <r>
      <rPr>
        <sz val="10"/>
        <color theme="1"/>
        <rFont val="宋体"/>
        <family val="3"/>
        <charset val="134"/>
      </rPr>
      <t/>
    </r>
  </si>
  <si>
    <r>
      <t>151045（散）</t>
    </r>
    <r>
      <rPr>
        <sz val="10"/>
        <color theme="1"/>
        <rFont val="宋体"/>
        <family val="3"/>
        <charset val="134"/>
      </rPr>
      <t/>
    </r>
  </si>
  <si>
    <t>COP151062</t>
    <phoneticPr fontId="17" type="noConversion"/>
  </si>
  <si>
    <r>
      <t>151101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</si>
  <si>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151102（散）</t>
    </r>
    <r>
      <rPr>
        <sz val="10"/>
        <color theme="1"/>
        <rFont val="宋体"/>
        <family val="3"/>
        <charset val="134"/>
      </rPr>
      <t/>
    </r>
  </si>
  <si>
    <t>11-</t>
    <phoneticPr fontId="2" type="noConversion"/>
  </si>
  <si>
    <t xml:space="preserve">   900*2300</t>
    <phoneticPr fontId="2" type="noConversion"/>
  </si>
  <si>
    <t>02</t>
    <phoneticPr fontId="2" type="noConversion"/>
  </si>
  <si>
    <t>COP151063-1065</t>
    <phoneticPr fontId="17" type="noConversion"/>
  </si>
  <si>
    <t>03</t>
    <phoneticPr fontId="2" type="noConversion"/>
  </si>
  <si>
    <t>CH2500以上*1</t>
    <phoneticPr fontId="2" type="noConversion"/>
  </si>
  <si>
    <t>04</t>
    <phoneticPr fontId="2" type="noConversion"/>
  </si>
  <si>
    <t>COP151066</t>
    <phoneticPr fontId="17" type="noConversion"/>
  </si>
  <si>
    <r>
      <t>151103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</si>
  <si>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151104（散）</t>
    </r>
    <r>
      <rPr>
        <sz val="10"/>
        <color theme="1"/>
        <rFont val="宋体"/>
        <family val="3"/>
        <charset val="134"/>
      </rPr>
      <t/>
    </r>
  </si>
  <si>
    <r>
      <t>151105（散）</t>
    </r>
    <r>
      <rPr>
        <sz val="10"/>
        <color theme="1"/>
        <rFont val="宋体"/>
        <family val="3"/>
        <charset val="134"/>
      </rPr>
      <t/>
    </r>
  </si>
  <si>
    <t>2015.10.22</t>
  </si>
  <si>
    <t>2015.10.27</t>
  </si>
  <si>
    <t>2015.10.23</t>
  </si>
  <si>
    <t>衬板 Zn1.5/Q235A</t>
  </si>
  <si>
    <t>2015.10.26</t>
  </si>
  <si>
    <t>2015.10.28</t>
  </si>
  <si>
    <t>控制柜门板</t>
  </si>
  <si>
    <t>面板</t>
  </si>
  <si>
    <t>2015.10.20</t>
  </si>
  <si>
    <t>05</t>
    <phoneticPr fontId="2" type="noConversion"/>
  </si>
  <si>
    <r>
      <t>151106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</si>
  <si>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151107（散）</t>
    </r>
    <r>
      <rPr>
        <sz val="10"/>
        <color theme="1"/>
        <rFont val="宋体"/>
        <family val="3"/>
        <charset val="134"/>
      </rPr>
      <t/>
    </r>
  </si>
  <si>
    <t>COP151067-1069</t>
    <phoneticPr fontId="17" type="noConversion"/>
  </si>
  <si>
    <t>MvT</t>
  </si>
  <si>
    <t xml:space="preserve">        数量</t>
  </si>
  <si>
    <t>EUn</t>
  </si>
  <si>
    <t>镀锌钢板　2.5x1250x2546 Q235-A GB/T2518</t>
  </si>
  <si>
    <t>KG</t>
  </si>
  <si>
    <t>冷扎钢板　1.5x855x1665 Q235A GB/T708</t>
  </si>
  <si>
    <t>镜面不锈钢板0.8*1219*2450 SUS304</t>
  </si>
  <si>
    <t>冷扎钢板　1.5x855x2065 Q235A GB/T708</t>
  </si>
  <si>
    <t>冷轧钢板Q235A（1.5X1250X2500）</t>
  </si>
  <si>
    <t>发纹不锈钢板  0.6*1219*2220 FS No.4</t>
  </si>
  <si>
    <t>冷扎钢板　2.5x1250x2346 Q235A GB/T708</t>
  </si>
  <si>
    <t>冷轧钢板1.0*1250*2041 Q235-A GB708</t>
  </si>
  <si>
    <t>支架组件 DW800</t>
  </si>
  <si>
    <t>PC</t>
  </si>
  <si>
    <t>支架组件 DW900</t>
  </si>
  <si>
    <t>冷轧钢板1.5*1250*2150 Q235-A GB708</t>
  </si>
  <si>
    <t>CG工单</t>
    <phoneticPr fontId="2" type="noConversion"/>
  </si>
  <si>
    <t>06</t>
    <phoneticPr fontId="2" type="noConversion"/>
  </si>
  <si>
    <r>
      <t>151108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</si>
  <si>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TE-Synergy*3</t>
    <phoneticPr fontId="2" type="noConversion"/>
  </si>
  <si>
    <t>COP151102-1105</t>
    <phoneticPr fontId="17" type="noConversion"/>
  </si>
  <si>
    <t>09</t>
    <phoneticPr fontId="2" type="noConversion"/>
  </si>
  <si>
    <r>
      <t>151109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</si>
  <si>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151110（散）</t>
    </r>
    <r>
      <rPr>
        <sz val="10"/>
        <color theme="1"/>
        <rFont val="宋体"/>
        <family val="3"/>
        <charset val="134"/>
      </rPr>
      <t/>
    </r>
  </si>
  <si>
    <t>COP151106-1109</t>
    <phoneticPr fontId="17" type="noConversion"/>
  </si>
  <si>
    <t>10</t>
    <phoneticPr fontId="2" type="noConversion"/>
  </si>
  <si>
    <t>COP151110-1113</t>
    <phoneticPr fontId="17" type="noConversion"/>
  </si>
  <si>
    <r>
      <t>151111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</si>
  <si>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151112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</si>
  <si>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151113（散）</t>
    </r>
    <r>
      <rPr>
        <sz val="10"/>
        <color theme="1"/>
        <rFont val="宋体"/>
        <family val="3"/>
        <charset val="134"/>
      </rPr>
      <t/>
    </r>
  </si>
  <si>
    <t>CH2500以上*10</t>
    <phoneticPr fontId="2" type="noConversion"/>
  </si>
  <si>
    <r>
      <t>151114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</si>
  <si>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151115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</si>
  <si>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COP151114</t>
    <phoneticPr fontId="17" type="noConversion"/>
  </si>
  <si>
    <t>11</t>
    <phoneticPr fontId="2" type="noConversion"/>
  </si>
  <si>
    <t>CH2500以上*6</t>
    <phoneticPr fontId="2" type="noConversion"/>
  </si>
  <si>
    <t>COP151115-1117</t>
    <phoneticPr fontId="17" type="noConversion"/>
  </si>
  <si>
    <t>COP151118-1121</t>
    <phoneticPr fontId="17" type="noConversion"/>
  </si>
  <si>
    <r>
      <t>151116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</si>
  <si>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151117（散）</t>
    </r>
    <r>
      <rPr>
        <sz val="10"/>
        <color theme="1"/>
        <rFont val="宋体"/>
        <family val="3"/>
        <charset val="134"/>
      </rPr>
      <t/>
    </r>
  </si>
  <si>
    <t>12</t>
    <phoneticPr fontId="2" type="noConversion"/>
  </si>
  <si>
    <t>13</t>
    <phoneticPr fontId="2" type="noConversion"/>
  </si>
  <si>
    <t>CH2500以上*4</t>
    <phoneticPr fontId="2" type="noConversion"/>
  </si>
  <si>
    <r>
      <t>151118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</si>
  <si>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COP151122</t>
    <phoneticPr fontId="17" type="noConversion"/>
  </si>
  <si>
    <t>轿壁底板 150 CH2500  左前</t>
  </si>
  <si>
    <t>轿壁底板 150 CH2500  右前</t>
  </si>
  <si>
    <t>16</t>
    <phoneticPr fontId="2" type="noConversion"/>
  </si>
  <si>
    <r>
      <t>151119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</si>
  <si>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151120（散）</t>
    </r>
    <r>
      <rPr>
        <sz val="10"/>
        <color theme="1"/>
        <rFont val="宋体"/>
        <family val="3"/>
        <charset val="134"/>
      </rPr>
      <t/>
    </r>
  </si>
  <si>
    <r>
      <t>151121（散）</t>
    </r>
    <r>
      <rPr>
        <sz val="10"/>
        <color theme="1"/>
        <rFont val="宋体"/>
        <family val="3"/>
        <charset val="134"/>
      </rPr>
      <t/>
    </r>
  </si>
  <si>
    <t>COP151123-1126</t>
    <phoneticPr fontId="17" type="noConversion"/>
  </si>
  <si>
    <r>
      <t>151122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</si>
  <si>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151123（散）</t>
    </r>
    <r>
      <rPr>
        <sz val="10"/>
        <color theme="1"/>
        <rFont val="宋体"/>
        <family val="3"/>
        <charset val="134"/>
      </rPr>
      <t/>
    </r>
  </si>
  <si>
    <t>17</t>
    <phoneticPr fontId="2" type="noConversion"/>
  </si>
  <si>
    <t>CH2500以上*8</t>
    <phoneticPr fontId="2" type="noConversion"/>
  </si>
  <si>
    <t>COP151127-1130</t>
    <phoneticPr fontId="17" type="noConversion"/>
  </si>
  <si>
    <t>18</t>
    <phoneticPr fontId="2" type="noConversion"/>
  </si>
  <si>
    <t>COP151131-1134</t>
    <phoneticPr fontId="17" type="noConversion"/>
  </si>
  <si>
    <r>
      <t>151124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</si>
  <si>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151125（散）</t>
    </r>
    <r>
      <rPr>
        <sz val="10"/>
        <color theme="1"/>
        <rFont val="宋体"/>
        <family val="3"/>
        <charset val="134"/>
      </rPr>
      <t/>
    </r>
  </si>
  <si>
    <t>19</t>
    <phoneticPr fontId="2" type="noConversion"/>
  </si>
  <si>
    <t>CH2500以上*2</t>
    <phoneticPr fontId="2" type="noConversion"/>
  </si>
  <si>
    <r>
      <t>151126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</si>
  <si>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151127（散）</t>
    </r>
    <r>
      <rPr>
        <sz val="10"/>
        <color theme="1"/>
        <rFont val="宋体"/>
        <family val="3"/>
        <charset val="134"/>
      </rPr>
      <t/>
    </r>
  </si>
  <si>
    <t>COP151135-1140</t>
    <phoneticPr fontId="17" type="noConversion"/>
  </si>
  <si>
    <t>20</t>
    <phoneticPr fontId="2" type="noConversion"/>
  </si>
  <si>
    <r>
      <t>151128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</si>
  <si>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COP151141-1143</t>
    <phoneticPr fontId="17" type="noConversion"/>
  </si>
  <si>
    <t>CH2500以上*7</t>
    <phoneticPr fontId="2" type="noConversion"/>
  </si>
  <si>
    <r>
      <t>151129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</si>
  <si>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151130（散）</t>
    </r>
    <r>
      <rPr>
        <sz val="10"/>
        <color theme="1"/>
        <rFont val="宋体"/>
        <family val="3"/>
        <charset val="134"/>
      </rPr>
      <t/>
    </r>
  </si>
  <si>
    <t>COP151144-1147</t>
    <phoneticPr fontId="17" type="noConversion"/>
  </si>
  <si>
    <t>23</t>
    <phoneticPr fontId="2" type="noConversion"/>
  </si>
  <si>
    <t>TE-Synergy*1</t>
    <phoneticPr fontId="2" type="noConversion"/>
  </si>
  <si>
    <t>CH2500以上*9</t>
    <phoneticPr fontId="2" type="noConversion"/>
  </si>
  <si>
    <t>14套防火门</t>
    <phoneticPr fontId="2" type="noConversion"/>
  </si>
  <si>
    <t>46套防火门</t>
    <phoneticPr fontId="2" type="noConversion"/>
  </si>
  <si>
    <t>24</t>
    <phoneticPr fontId="2" type="noConversion"/>
  </si>
  <si>
    <r>
      <t>151131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</si>
  <si>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151132（散）</t>
    </r>
    <r>
      <rPr>
        <sz val="10"/>
        <color theme="1"/>
        <rFont val="宋体"/>
        <family val="3"/>
        <charset val="134"/>
      </rPr>
      <t/>
    </r>
  </si>
  <si>
    <r>
      <t>151133（散）</t>
    </r>
    <r>
      <rPr>
        <sz val="10"/>
        <color theme="1"/>
        <rFont val="宋体"/>
        <family val="3"/>
        <charset val="134"/>
      </rPr>
      <t/>
    </r>
  </si>
  <si>
    <t>COP151148-1149</t>
    <phoneticPr fontId="17" type="noConversion"/>
  </si>
  <si>
    <t>25</t>
    <phoneticPr fontId="2" type="noConversion"/>
  </si>
  <si>
    <t>441-1.5</t>
    <phoneticPr fontId="2" type="noConversion"/>
  </si>
  <si>
    <t>CH2500以上*5</t>
    <phoneticPr fontId="2" type="noConversion"/>
  </si>
  <si>
    <t>CH2500以上*7</t>
    <phoneticPr fontId="2" type="noConversion"/>
  </si>
  <si>
    <r>
      <t>151134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</si>
  <si>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151135（散）</t>
    </r>
    <r>
      <rPr>
        <sz val="10"/>
        <color theme="1"/>
        <rFont val="宋体"/>
        <family val="3"/>
        <charset val="134"/>
      </rPr>
      <t/>
    </r>
  </si>
  <si>
    <t>COP151150-1153</t>
    <phoneticPr fontId="17" type="noConversion"/>
  </si>
  <si>
    <t>26</t>
    <phoneticPr fontId="2" type="noConversion"/>
  </si>
  <si>
    <r>
      <t>151136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</si>
  <si>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151137（散）</t>
    </r>
    <r>
      <rPr>
        <sz val="10"/>
        <color theme="1"/>
        <rFont val="宋体"/>
        <family val="3"/>
        <charset val="134"/>
      </rPr>
      <t/>
    </r>
  </si>
  <si>
    <t>COP151154</t>
    <phoneticPr fontId="17" type="noConversion"/>
  </si>
  <si>
    <t>1镜面*2</t>
    <phoneticPr fontId="29" type="noConversion"/>
  </si>
  <si>
    <t>CH2500以上*3</t>
    <phoneticPr fontId="2" type="noConversion"/>
  </si>
  <si>
    <t>COP151155</t>
    <phoneticPr fontId="17" type="noConversion"/>
  </si>
  <si>
    <t>CH2500以上*4</t>
    <phoneticPr fontId="2" type="noConversion"/>
  </si>
  <si>
    <t>CH2500以上*1</t>
    <phoneticPr fontId="2" type="noConversion"/>
  </si>
  <si>
    <t>441-1015</t>
    <phoneticPr fontId="2" type="noConversion"/>
  </si>
  <si>
    <t>27</t>
    <phoneticPr fontId="2" type="noConversion"/>
  </si>
  <si>
    <t xml:space="preserve">   1000*2100</t>
    <phoneticPr fontId="2" type="noConversion"/>
  </si>
  <si>
    <r>
      <t>151138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</si>
  <si>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151139（散）</t>
    </r>
    <r>
      <rPr>
        <sz val="10"/>
        <color theme="1"/>
        <rFont val="宋体"/>
        <family val="3"/>
        <charset val="134"/>
      </rPr>
      <t/>
    </r>
  </si>
  <si>
    <r>
      <t>151140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</si>
  <si>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t>COP151156-1157</t>
    <phoneticPr fontId="17" type="noConversion"/>
  </si>
  <si>
    <r>
      <t>151141（散）</t>
    </r>
    <r>
      <rPr>
        <sz val="10"/>
        <color theme="1"/>
        <rFont val="宋体"/>
        <family val="3"/>
        <charset val="134"/>
      </rPr>
      <t/>
    </r>
  </si>
  <si>
    <t>12-</t>
    <phoneticPr fontId="2" type="noConversion"/>
  </si>
  <si>
    <t>01</t>
    <phoneticPr fontId="2" type="noConversion"/>
  </si>
  <si>
    <t>_11_00008</t>
    <phoneticPr fontId="2" type="noConversion"/>
  </si>
  <si>
    <r>
      <t>151142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</si>
  <si>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151143（散）</t>
    </r>
    <r>
      <rPr>
        <sz val="10"/>
        <color theme="1"/>
        <rFont val="宋体"/>
        <family val="3"/>
        <charset val="134"/>
      </rPr>
      <t/>
    </r>
  </si>
  <si>
    <r>
      <t>151144（散）</t>
    </r>
    <r>
      <rPr>
        <sz val="10"/>
        <color theme="1"/>
        <rFont val="宋体"/>
        <family val="3"/>
        <charset val="134"/>
      </rPr>
      <t/>
    </r>
  </si>
  <si>
    <t xml:space="preserve">   1000*2300</t>
    <phoneticPr fontId="2" type="noConversion"/>
  </si>
  <si>
    <t>立饰77</t>
    <phoneticPr fontId="2" type="noConversion"/>
  </si>
  <si>
    <t>COP151158-1159</t>
    <phoneticPr fontId="17" type="noConversion"/>
  </si>
  <si>
    <t>COP151160</t>
    <phoneticPr fontId="17" type="noConversion"/>
  </si>
  <si>
    <r>
      <t>151201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</si>
  <si>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151202（散）</t>
    </r>
    <r>
      <rPr>
        <sz val="10"/>
        <color theme="1"/>
        <rFont val="宋体"/>
        <family val="3"/>
        <charset val="134"/>
      </rPr>
      <t/>
    </r>
  </si>
  <si>
    <r>
      <t>151203（散）</t>
    </r>
    <r>
      <rPr>
        <sz val="10"/>
        <color theme="1"/>
        <rFont val="宋体"/>
        <family val="3"/>
        <charset val="134"/>
      </rPr>
      <t/>
    </r>
  </si>
  <si>
    <t>11月25-30</t>
    <phoneticPr fontId="2" type="noConversion"/>
  </si>
  <si>
    <t>CH2500以上*6</t>
    <phoneticPr fontId="2" type="noConversion"/>
  </si>
  <si>
    <t>TE-Synergy*1</t>
    <phoneticPr fontId="2" type="noConversion"/>
  </si>
  <si>
    <r>
      <t>151204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</si>
  <si>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151205（散）</t>
    </r>
    <r>
      <rPr>
        <sz val="10"/>
        <color theme="1"/>
        <rFont val="宋体"/>
        <family val="3"/>
        <charset val="134"/>
      </rPr>
      <t/>
    </r>
  </si>
  <si>
    <t>COP151201-1205</t>
    <phoneticPr fontId="17" type="noConversion"/>
  </si>
  <si>
    <r>
      <t>151206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</si>
  <si>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151207（散）</t>
    </r>
    <r>
      <rPr>
        <sz val="10"/>
        <color theme="1"/>
        <rFont val="宋体"/>
        <family val="3"/>
        <charset val="134"/>
      </rPr>
      <t/>
    </r>
  </si>
  <si>
    <t>COP151206-1210</t>
    <phoneticPr fontId="17" type="noConversion"/>
  </si>
  <si>
    <t>04</t>
    <phoneticPr fontId="2" type="noConversion"/>
  </si>
  <si>
    <t>CH2500以上*6</t>
    <phoneticPr fontId="2" type="noConversion"/>
  </si>
  <si>
    <t xml:space="preserve">   1000*2100</t>
    <phoneticPr fontId="2" type="noConversion"/>
  </si>
  <si>
    <r>
      <t>151208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</si>
  <si>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151209（散）</t>
    </r>
    <r>
      <rPr>
        <sz val="10"/>
        <color theme="1"/>
        <rFont val="宋体"/>
        <family val="3"/>
        <charset val="134"/>
      </rPr>
      <t/>
    </r>
  </si>
  <si>
    <t>07</t>
    <phoneticPr fontId="2" type="noConversion"/>
  </si>
  <si>
    <t>20151207_11_00001</t>
  </si>
  <si>
    <t>20151207_11_00002</t>
  </si>
  <si>
    <t>20151207_11_00003</t>
  </si>
  <si>
    <t>20151207_11_00004</t>
  </si>
  <si>
    <t>20151207_11_00005</t>
  </si>
  <si>
    <t>20151207_11_00006</t>
  </si>
  <si>
    <t>_11_00007</t>
    <phoneticPr fontId="2" type="noConversion"/>
  </si>
  <si>
    <t>_11_00008</t>
  </si>
  <si>
    <t>_11_00009</t>
  </si>
  <si>
    <t>_11_00010</t>
  </si>
  <si>
    <t>_11_00011</t>
  </si>
  <si>
    <t>_11_00012</t>
  </si>
  <si>
    <t>05</t>
    <phoneticPr fontId="2" type="noConversion"/>
  </si>
  <si>
    <t>COP151211-1215</t>
    <phoneticPr fontId="17" type="noConversion"/>
  </si>
  <si>
    <t>08</t>
    <phoneticPr fontId="2" type="noConversion"/>
  </si>
  <si>
    <t>_11_00001</t>
    <phoneticPr fontId="2" type="noConversion"/>
  </si>
  <si>
    <t>CH2500以上*6</t>
    <phoneticPr fontId="2" type="noConversion"/>
  </si>
  <si>
    <t>COP151216-1221</t>
    <phoneticPr fontId="17" type="noConversion"/>
  </si>
  <si>
    <r>
      <t>151210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</si>
  <si>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151211（散）</t>
    </r>
    <r>
      <rPr>
        <sz val="10"/>
        <color theme="1"/>
        <rFont val="宋体"/>
        <family val="3"/>
        <charset val="134"/>
      </rPr>
      <t/>
    </r>
  </si>
  <si>
    <r>
      <t>151212（散）</t>
    </r>
    <r>
      <rPr>
        <sz val="10"/>
        <color theme="1"/>
        <rFont val="宋体"/>
        <family val="3"/>
        <charset val="134"/>
      </rPr>
      <t/>
    </r>
  </si>
  <si>
    <r>
      <t>151213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</si>
  <si>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151214（散）</t>
    </r>
    <r>
      <rPr>
        <sz val="10"/>
        <color theme="1"/>
        <rFont val="宋体"/>
        <family val="3"/>
        <charset val="134"/>
      </rPr>
      <t/>
    </r>
  </si>
  <si>
    <t>TKC1</t>
    <phoneticPr fontId="2" type="noConversion"/>
  </si>
  <si>
    <t>20151209_01_00001</t>
    <phoneticPr fontId="2" type="noConversion"/>
  </si>
  <si>
    <t>CH2500以上*1</t>
    <phoneticPr fontId="2" type="noConversion"/>
  </si>
  <si>
    <r>
      <t>151215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</si>
  <si>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151216（散）</t>
    </r>
    <r>
      <rPr>
        <sz val="10"/>
        <color theme="1"/>
        <rFont val="宋体"/>
        <family val="3"/>
        <charset val="134"/>
      </rPr>
      <t/>
    </r>
  </si>
  <si>
    <t>COP151226-1228</t>
    <phoneticPr fontId="17" type="noConversion"/>
  </si>
  <si>
    <t>COP151222-1225</t>
    <phoneticPr fontId="17" type="noConversion"/>
  </si>
  <si>
    <t>304+1015</t>
    <phoneticPr fontId="2" type="noConversion"/>
  </si>
  <si>
    <t>CH2500以上*6</t>
    <phoneticPr fontId="2" type="noConversion"/>
  </si>
  <si>
    <t>轿壁 550 CH2600 FS No.4/0.6</t>
  </si>
  <si>
    <t>轿壁 375 CH=2600 FS No.4/0.6 右前</t>
  </si>
  <si>
    <t>轿门门楣组件 DW900 CW1600 CO FS.No.4/0.6</t>
  </si>
  <si>
    <t>轿壁 375 CH2600 FS No.4/0.6 左前</t>
  </si>
  <si>
    <t>轿壁 500 CH2600 FS No.4/0.6</t>
  </si>
  <si>
    <t xml:space="preserve">加强筋 </t>
  </si>
  <si>
    <t>支架</t>
  </si>
  <si>
    <t>轿壁底板 375 CH2300 右前</t>
  </si>
  <si>
    <t>轿壁装饰板 550  CH2600  FS No.4/0.6</t>
  </si>
  <si>
    <t>轿壁底板 550  CH2600</t>
  </si>
  <si>
    <t>轿壁装饰板 500 CH2600  FS No.4/0.6</t>
  </si>
  <si>
    <t>轿壁底板 500  CH2600</t>
  </si>
  <si>
    <t>轿壁底板 550 CH2600</t>
  </si>
  <si>
    <t>轿壁装饰板 550 CH2600 FS No.4/0.6</t>
  </si>
  <si>
    <t>轿壁装饰板 375 CH=2600 FS No.4/0.6 右前</t>
  </si>
  <si>
    <t>门楣装饰板 DW900 CW1600 CO FS.No.4/0.6</t>
  </si>
  <si>
    <t>底板组件 DW900 CW1600 CO</t>
  </si>
  <si>
    <t>门楣底板 DW900 CW1600 CO</t>
  </si>
  <si>
    <t>轿壁装饰板 375 CH2600 FS No.4/0.6 左前</t>
  </si>
  <si>
    <t>轿壁底板组件 375 CH2600 左前</t>
  </si>
  <si>
    <t>轿壁底板 375 CH2600 左前</t>
  </si>
  <si>
    <t>轿壁底板组件 550 CH2600</t>
  </si>
  <si>
    <t>轿壁底板组件 500 CH2600</t>
  </si>
  <si>
    <t>151220（散）</t>
    <phoneticPr fontId="2" type="noConversion"/>
  </si>
  <si>
    <t>151221（散）</t>
    <phoneticPr fontId="2" type="noConversion"/>
  </si>
  <si>
    <r>
      <t>151217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</si>
  <si>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151218（散）</t>
    </r>
    <r>
      <rPr>
        <sz val="10"/>
        <color theme="1"/>
        <rFont val="宋体"/>
        <family val="3"/>
        <charset val="134"/>
      </rPr>
      <t/>
    </r>
  </si>
  <si>
    <r>
      <t>151219（散）</t>
    </r>
    <r>
      <rPr>
        <sz val="10"/>
        <color theme="1"/>
        <rFont val="宋体"/>
        <family val="3"/>
        <charset val="134"/>
      </rPr>
      <t/>
    </r>
  </si>
  <si>
    <t>COP151230-1232</t>
    <phoneticPr fontId="17" type="noConversion"/>
  </si>
  <si>
    <r>
      <t>151220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</si>
  <si>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151221（散）</t>
    </r>
    <r>
      <rPr>
        <sz val="10"/>
        <color theme="1"/>
        <rFont val="宋体"/>
        <family val="3"/>
        <charset val="134"/>
      </rPr>
      <t/>
    </r>
  </si>
  <si>
    <t>COP151233-1236</t>
    <phoneticPr fontId="17" type="noConversion"/>
  </si>
  <si>
    <t>TE-Synergy*2</t>
    <phoneticPr fontId="2" type="noConversion"/>
  </si>
  <si>
    <t>14</t>
    <phoneticPr fontId="2" type="noConversion"/>
  </si>
  <si>
    <t>CH2500以上*2</t>
    <phoneticPr fontId="2" type="noConversion"/>
  </si>
  <si>
    <t>CH2500以上*7</t>
    <phoneticPr fontId="2" type="noConversion"/>
  </si>
  <si>
    <t>151222（散）</t>
    <phoneticPr fontId="2" type="noConversion"/>
  </si>
  <si>
    <t>151223（散）</t>
    <phoneticPr fontId="2" type="noConversion"/>
  </si>
  <si>
    <t>TKC1</t>
    <phoneticPr fontId="33" type="noConversion"/>
  </si>
  <si>
    <t>151224（散）</t>
    <phoneticPr fontId="2" type="noConversion"/>
  </si>
  <si>
    <r>
      <t>151222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</si>
  <si>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151223（散）</t>
    </r>
    <r>
      <rPr>
        <sz val="10"/>
        <color theme="1"/>
        <rFont val="宋体"/>
        <family val="3"/>
        <charset val="134"/>
      </rPr>
      <t/>
    </r>
  </si>
  <si>
    <r>
      <t>151224（散）</t>
    </r>
    <r>
      <rPr>
        <sz val="10"/>
        <color theme="1"/>
        <rFont val="宋体"/>
        <family val="3"/>
        <charset val="134"/>
      </rPr>
      <t/>
    </r>
  </si>
  <si>
    <t>15</t>
    <phoneticPr fontId="2" type="noConversion"/>
  </si>
  <si>
    <t>CH2500以上*1</t>
    <phoneticPr fontId="2" type="noConversion"/>
  </si>
  <si>
    <t>Production Order</t>
    <phoneticPr fontId="2" type="noConversion"/>
  </si>
  <si>
    <t>Material</t>
    <phoneticPr fontId="0" type="noConversion"/>
  </si>
  <si>
    <t>Start Date</t>
    <phoneticPr fontId="0" type="noConversion"/>
  </si>
  <si>
    <t>TKC1</t>
    <phoneticPr fontId="2" type="noConversion"/>
  </si>
  <si>
    <t>衬板2</t>
    <phoneticPr fontId="2" type="noConversion"/>
  </si>
  <si>
    <t>16</t>
    <phoneticPr fontId="2" type="noConversion"/>
  </si>
  <si>
    <t>151225（散）</t>
    <phoneticPr fontId="2" type="noConversion"/>
  </si>
  <si>
    <t>151226（散）</t>
    <phoneticPr fontId="2" type="noConversion"/>
  </si>
  <si>
    <t>151227（散）</t>
    <phoneticPr fontId="2" type="noConversion"/>
  </si>
  <si>
    <t>151228（散）</t>
    <phoneticPr fontId="2" type="noConversion"/>
  </si>
  <si>
    <t>151229（散）</t>
    <phoneticPr fontId="2" type="noConversion"/>
  </si>
  <si>
    <t>151230（散）</t>
    <phoneticPr fontId="2" type="noConversion"/>
  </si>
  <si>
    <r>
      <t>151225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</si>
  <si>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151226（散）</t>
    </r>
    <r>
      <rPr>
        <sz val="10"/>
        <color theme="1"/>
        <rFont val="宋体"/>
        <family val="3"/>
        <charset val="134"/>
      </rPr>
      <t/>
    </r>
  </si>
  <si>
    <r>
      <t>151227（散）</t>
    </r>
    <r>
      <rPr>
        <sz val="10"/>
        <color theme="1"/>
        <rFont val="宋体"/>
        <family val="3"/>
        <charset val="134"/>
      </rPr>
      <t/>
    </r>
  </si>
  <si>
    <t>COP151237-1239</t>
    <phoneticPr fontId="17" type="noConversion"/>
  </si>
  <si>
    <t>COP151240-1242</t>
    <phoneticPr fontId="17" type="noConversion"/>
  </si>
  <si>
    <t>17</t>
    <phoneticPr fontId="2" type="noConversion"/>
  </si>
  <si>
    <t>TE-Synergy*4</t>
    <phoneticPr fontId="2" type="noConversion"/>
  </si>
  <si>
    <t>CH2500以上*4</t>
    <phoneticPr fontId="2" type="noConversion"/>
  </si>
  <si>
    <t>CH2500以上*3</t>
    <phoneticPr fontId="2" type="noConversion"/>
  </si>
  <si>
    <t>20151217_11_00002</t>
  </si>
  <si>
    <t>20151217_11_00005</t>
    <phoneticPr fontId="2" type="noConversion"/>
  </si>
  <si>
    <r>
      <t>151228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</si>
  <si>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151229（散）</t>
    </r>
    <r>
      <rPr>
        <sz val="10"/>
        <color theme="1"/>
        <rFont val="宋体"/>
        <family val="3"/>
        <charset val="134"/>
      </rPr>
      <t/>
    </r>
  </si>
  <si>
    <r>
      <t>151230（散）</t>
    </r>
    <r>
      <rPr>
        <sz val="10"/>
        <color theme="1"/>
        <rFont val="宋体"/>
        <family val="3"/>
        <charset val="134"/>
      </rPr>
      <t/>
    </r>
  </si>
  <si>
    <t>COP151243</t>
    <phoneticPr fontId="2" type="noConversion"/>
  </si>
  <si>
    <t>后盖板</t>
    <phoneticPr fontId="2" type="noConversion"/>
  </si>
  <si>
    <t>TKC1</t>
    <phoneticPr fontId="2" type="noConversion"/>
  </si>
  <si>
    <t>COP151243</t>
    <phoneticPr fontId="2" type="noConversion"/>
  </si>
  <si>
    <t>COP151244</t>
    <phoneticPr fontId="2" type="noConversion"/>
  </si>
  <si>
    <t>面板</t>
    <phoneticPr fontId="2" type="noConversion"/>
  </si>
  <si>
    <t>COP151243-1244</t>
    <phoneticPr fontId="17" type="noConversion"/>
  </si>
  <si>
    <t>18</t>
    <phoneticPr fontId="2" type="noConversion"/>
  </si>
  <si>
    <t>20套防火门</t>
    <phoneticPr fontId="2" type="noConversion"/>
  </si>
  <si>
    <t>Production Order</t>
    <phoneticPr fontId="2" type="noConversion"/>
  </si>
  <si>
    <t>Material</t>
    <phoneticPr fontId="0" type="noConversion"/>
  </si>
  <si>
    <t>Start Date</t>
    <phoneticPr fontId="0" type="noConversion"/>
  </si>
  <si>
    <t>TKC1</t>
    <phoneticPr fontId="2" type="noConversion"/>
  </si>
  <si>
    <t>COP151245</t>
    <phoneticPr fontId="2" type="noConversion"/>
  </si>
  <si>
    <t>面板</t>
    <phoneticPr fontId="2" type="noConversion"/>
  </si>
  <si>
    <t>COP151245</t>
    <phoneticPr fontId="2" type="noConversion"/>
  </si>
  <si>
    <t>COP151245</t>
    <phoneticPr fontId="17" type="noConversion"/>
  </si>
  <si>
    <t>151231（散）</t>
    <phoneticPr fontId="2" type="noConversion"/>
  </si>
  <si>
    <t>151232（散）</t>
    <phoneticPr fontId="2" type="noConversion"/>
  </si>
  <si>
    <t>151233（散）</t>
    <phoneticPr fontId="2" type="noConversion"/>
  </si>
  <si>
    <t>151234（散）</t>
    <phoneticPr fontId="2" type="noConversion"/>
  </si>
  <si>
    <t>151235（散）</t>
    <phoneticPr fontId="2" type="noConversion"/>
  </si>
  <si>
    <t>151236（散）</t>
    <phoneticPr fontId="2" type="noConversion"/>
  </si>
  <si>
    <r>
      <t>151231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</si>
  <si>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151232（散）</t>
    </r>
    <r>
      <rPr>
        <sz val="10"/>
        <color theme="1"/>
        <rFont val="宋体"/>
        <family val="3"/>
        <charset val="134"/>
      </rPr>
      <t/>
    </r>
  </si>
  <si>
    <r>
      <t>151233（散）</t>
    </r>
    <r>
      <rPr>
        <sz val="10"/>
        <color theme="1"/>
        <rFont val="宋体"/>
        <family val="3"/>
        <charset val="134"/>
      </rPr>
      <t/>
    </r>
  </si>
  <si>
    <t>COP151246</t>
  </si>
  <si>
    <t>CH2500以上*4</t>
    <phoneticPr fontId="2" type="noConversion"/>
  </si>
  <si>
    <t>CH2500以上*3</t>
    <phoneticPr fontId="2" type="noConversion"/>
  </si>
  <si>
    <r>
      <t>151234</t>
    </r>
    <r>
      <rPr>
        <sz val="10"/>
        <color theme="1"/>
        <rFont val="宋体"/>
        <family val="3"/>
        <charset val="134"/>
      </rPr>
      <t>（散）</t>
    </r>
    <phoneticPr fontId="2" type="noConversion"/>
  </si>
  <si>
    <r>
      <t>151235（散）</t>
    </r>
    <r>
      <rPr>
        <sz val="10"/>
        <color theme="1"/>
        <rFont val="宋体"/>
        <family val="3"/>
        <charset val="134"/>
      </rPr>
      <t/>
    </r>
  </si>
  <si>
    <r>
      <t>151236（散）</t>
    </r>
    <r>
      <rPr>
        <sz val="10"/>
        <color theme="1"/>
        <rFont val="宋体"/>
        <family val="3"/>
        <charset val="134"/>
      </rPr>
      <t/>
    </r>
  </si>
  <si>
    <t>COP151247</t>
    <phoneticPr fontId="2" type="noConversion"/>
  </si>
  <si>
    <t>COP151248</t>
  </si>
  <si>
    <t>衬板2</t>
  </si>
  <si>
    <t>后盖板</t>
  </si>
  <si>
    <t>COP151249</t>
  </si>
  <si>
    <t>COP151250</t>
    <phoneticPr fontId="2" type="noConversion"/>
  </si>
  <si>
    <t>151237（散）</t>
    <phoneticPr fontId="2" type="noConversion"/>
  </si>
  <si>
    <t>151238（散）</t>
    <phoneticPr fontId="2" type="noConversion"/>
  </si>
  <si>
    <t>151239（散）</t>
    <phoneticPr fontId="2" type="noConversion"/>
  </si>
  <si>
    <t>151240（散）</t>
    <phoneticPr fontId="2" type="noConversion"/>
  </si>
  <si>
    <t>151241（散）</t>
    <phoneticPr fontId="2" type="noConversion"/>
  </si>
  <si>
    <t>COP151247-50</t>
    <phoneticPr fontId="17" type="noConversion"/>
  </si>
  <si>
    <t>COP151251</t>
    <phoneticPr fontId="17" type="noConversion"/>
  </si>
  <si>
    <t>21</t>
    <phoneticPr fontId="2" type="noConversion"/>
  </si>
  <si>
    <t>22</t>
    <phoneticPr fontId="2" type="noConversion"/>
  </si>
  <si>
    <t xml:space="preserve">   1000*2200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</si>
</sst>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m&quot;月&quot;d&quot;日&quot;;@"/>
    <numFmt numFmtId="177" formatCode="[$-804]aaaa;@"/>
  </numFmts>
  <fonts count="4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sz val="28"/>
      <color theme="1"/>
      <name val="宋体"/>
      <family val="2"/>
      <scheme val="minor"/>
    </font>
    <font>
      <sz val="28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b/>
      <sz val="20"/>
      <name val="Arial"/>
      <family val="2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NSimSun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rgb="FFFF0000"/>
      <name val="TKTypeRegular"/>
      <family val="2"/>
    </font>
    <font>
      <sz val="11"/>
      <color theme="1"/>
      <name val="TKTypeRegular"/>
      <family val="2"/>
    </font>
    <font>
      <sz val="11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color theme="1"/>
      <name val="Arial Unicode MS"/>
      <family val="2"/>
      <charset val="134"/>
    </font>
    <font>
      <sz val="11"/>
      <color theme="1"/>
      <name val="华文细黑"/>
      <family val="3"/>
      <charset val="134"/>
    </font>
    <font>
      <b/>
      <sz val="11"/>
      <color theme="1"/>
      <name val="TKTypeRegular"/>
      <family val="2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000000"/>
      <name val="TKTypeRegular"/>
      <family val="2"/>
    </font>
    <font>
      <b/>
      <sz val="13.5"/>
      <color rgb="FF000080"/>
      <name val="Arial"/>
      <family val="2"/>
    </font>
    <font>
      <sz val="11"/>
      <color rgb="FF000000"/>
      <name val="TKTypeRegular"/>
      <family val="2"/>
    </font>
    <font>
      <sz val="11"/>
      <color rgb="FF000000"/>
      <name val="宋体"/>
      <family val="3"/>
      <charset val="134"/>
    </font>
    <font>
      <sz val="11"/>
      <color theme="1"/>
      <name val="宋体"/>
      <family val="2"/>
    </font>
    <font>
      <sz val="18"/>
      <color theme="3"/>
      <name val="宋体"/>
      <family val="2"/>
      <charset val="134"/>
      <scheme val="major"/>
    </font>
    <font>
      <sz val="14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4">
    <xf numFmtId="0" fontId="0" fillId="0" borderId="0"/>
    <xf numFmtId="0" fontId="1" fillId="0" borderId="0"/>
    <xf numFmtId="177" fontId="28" fillId="0" borderId="0"/>
    <xf numFmtId="43" fontId="27" fillId="0" borderId="0" applyFont="0" applyFill="0" applyBorder="0" applyAlignment="0" applyProtection="0">
      <alignment vertical="center"/>
    </xf>
  </cellStyleXfs>
  <cellXfs count="247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58" fontId="3" fillId="0" borderId="4" xfId="0" applyNumberFormat="1" applyFont="1" applyBorder="1"/>
    <xf numFmtId="58" fontId="0" fillId="0" borderId="4" xfId="0" applyNumberFormat="1" applyBorder="1"/>
    <xf numFmtId="58" fontId="0" fillId="0" borderId="7" xfId="0" applyNumberFormat="1" applyBorder="1"/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2" fillId="0" borderId="0" xfId="1" applyFont="1"/>
    <xf numFmtId="0" fontId="13" fillId="0" borderId="12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0" fontId="13" fillId="2" borderId="13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shrinkToFit="1"/>
    </xf>
    <xf numFmtId="0" fontId="12" fillId="2" borderId="6" xfId="1" applyFont="1" applyFill="1" applyBorder="1" applyAlignment="1">
      <alignment horizontal="center" vertical="center" shrinkToFit="1"/>
    </xf>
    <xf numFmtId="0" fontId="12" fillId="0" borderId="6" xfId="1" applyFont="1" applyFill="1" applyBorder="1" applyAlignment="1">
      <alignment horizontal="center" vertical="center" shrinkToFit="1"/>
    </xf>
    <xf numFmtId="176" fontId="12" fillId="0" borderId="6" xfId="1" applyNumberFormat="1" applyFont="1" applyFill="1" applyBorder="1" applyAlignment="1">
      <alignment horizontal="center" vertical="center" shrinkToFit="1"/>
    </xf>
    <xf numFmtId="176" fontId="12" fillId="0" borderId="6" xfId="1" applyNumberFormat="1" applyFont="1" applyBorder="1" applyAlignment="1">
      <alignment horizontal="center" vertical="center" shrinkToFit="1"/>
    </xf>
    <xf numFmtId="176" fontId="12" fillId="3" borderId="6" xfId="1" applyNumberFormat="1" applyFont="1" applyFill="1" applyBorder="1" applyAlignment="1">
      <alignment horizontal="center" vertical="center" shrinkToFit="1"/>
    </xf>
    <xf numFmtId="0" fontId="12" fillId="0" borderId="6" xfId="1" applyNumberFormat="1" applyFont="1" applyFill="1" applyBorder="1" applyAlignment="1">
      <alignment horizontal="center" vertical="center" shrinkToFit="1"/>
    </xf>
    <xf numFmtId="0" fontId="12" fillId="0" borderId="15" xfId="1" applyFont="1" applyFill="1" applyBorder="1" applyAlignment="1">
      <alignment horizontal="center" vertical="center" shrinkToFit="1"/>
    </xf>
    <xf numFmtId="0" fontId="12" fillId="0" borderId="1" xfId="1" applyFont="1" applyFill="1" applyBorder="1" applyAlignment="1">
      <alignment horizontal="center" vertical="center" shrinkToFit="1"/>
    </xf>
    <xf numFmtId="176" fontId="12" fillId="0" borderId="1" xfId="1" applyNumberFormat="1" applyFont="1" applyFill="1" applyBorder="1" applyAlignment="1">
      <alignment horizontal="center" vertical="center" shrinkToFit="1"/>
    </xf>
    <xf numFmtId="176" fontId="12" fillId="0" borderId="1" xfId="1" applyNumberFormat="1" applyFont="1" applyBorder="1" applyAlignment="1">
      <alignment horizontal="center" vertical="center" shrinkToFit="1"/>
    </xf>
    <xf numFmtId="176" fontId="12" fillId="4" borderId="1" xfId="1" applyNumberFormat="1" applyFont="1" applyFill="1" applyBorder="1" applyAlignment="1">
      <alignment horizontal="center" vertical="center" shrinkToFit="1"/>
    </xf>
    <xf numFmtId="0" fontId="12" fillId="0" borderId="1" xfId="1" applyNumberFormat="1" applyFont="1" applyFill="1" applyBorder="1" applyAlignment="1">
      <alignment horizontal="center" vertical="center" shrinkToFit="1"/>
    </xf>
    <xf numFmtId="0" fontId="12" fillId="2" borderId="1" xfId="1" applyFont="1" applyFill="1" applyBorder="1" applyAlignment="1">
      <alignment horizontal="center" vertical="center" shrinkToFit="1"/>
    </xf>
    <xf numFmtId="176" fontId="12" fillId="5" borderId="1" xfId="1" applyNumberFormat="1" applyFont="1" applyFill="1" applyBorder="1" applyAlignment="1">
      <alignment horizontal="center" vertical="center" shrinkToFit="1"/>
    </xf>
    <xf numFmtId="0" fontId="12" fillId="6" borderId="15" xfId="1" applyFont="1" applyFill="1" applyBorder="1" applyAlignment="1">
      <alignment horizontal="center" vertical="center" shrinkToFit="1"/>
    </xf>
    <xf numFmtId="176" fontId="12" fillId="6" borderId="1" xfId="1" applyNumberFormat="1" applyFont="1" applyFill="1" applyBorder="1" applyAlignment="1">
      <alignment horizontal="center" vertical="center" shrinkToFit="1"/>
    </xf>
    <xf numFmtId="0" fontId="12" fillId="6" borderId="1" xfId="1" applyFont="1" applyFill="1" applyBorder="1" applyAlignment="1">
      <alignment horizontal="center" vertical="center" shrinkToFit="1"/>
    </xf>
    <xf numFmtId="0" fontId="12" fillId="7" borderId="15" xfId="1" applyFont="1" applyFill="1" applyBorder="1" applyAlignment="1">
      <alignment horizontal="center" vertical="center" shrinkToFit="1"/>
    </xf>
    <xf numFmtId="0" fontId="12" fillId="7" borderId="1" xfId="1" applyFont="1" applyFill="1" applyBorder="1" applyAlignment="1">
      <alignment horizontal="center" vertical="center" shrinkToFit="1"/>
    </xf>
    <xf numFmtId="176" fontId="12" fillId="7" borderId="1" xfId="1" applyNumberFormat="1" applyFont="1" applyFill="1" applyBorder="1" applyAlignment="1">
      <alignment horizontal="center" vertical="center" shrinkToFit="1"/>
    </xf>
    <xf numFmtId="176" fontId="14" fillId="7" borderId="1" xfId="1" applyNumberFormat="1" applyFont="1" applyFill="1" applyBorder="1" applyAlignment="1">
      <alignment horizontal="center" vertical="center" shrinkToFit="1"/>
    </xf>
    <xf numFmtId="0" fontId="12" fillId="8" borderId="16" xfId="1" applyFont="1" applyFill="1" applyBorder="1" applyAlignment="1">
      <alignment horizontal="center" vertical="center" shrinkToFit="1"/>
    </xf>
    <xf numFmtId="0" fontId="12" fillId="8" borderId="17" xfId="1" applyFont="1" applyFill="1" applyBorder="1" applyAlignment="1">
      <alignment horizontal="center" vertical="center" shrinkToFit="1"/>
    </xf>
    <xf numFmtId="176" fontId="12" fillId="8" borderId="17" xfId="1" applyNumberFormat="1" applyFont="1" applyFill="1" applyBorder="1" applyAlignment="1">
      <alignment horizontal="center" vertical="center" shrinkToFit="1"/>
    </xf>
    <xf numFmtId="0" fontId="12" fillId="0" borderId="17" xfId="1" applyNumberFormat="1" applyFont="1" applyFill="1" applyBorder="1" applyAlignment="1">
      <alignment horizontal="center" vertical="center" shrinkToFit="1"/>
    </xf>
    <xf numFmtId="0" fontId="15" fillId="7" borderId="1" xfId="1" applyFont="1" applyFill="1" applyBorder="1" applyAlignment="1">
      <alignment horizontal="center" vertical="center" shrinkToFit="1"/>
    </xf>
    <xf numFmtId="0" fontId="12" fillId="0" borderId="1" xfId="1" applyFont="1" applyBorder="1"/>
    <xf numFmtId="0" fontId="12" fillId="7" borderId="18" xfId="1" applyFont="1" applyFill="1" applyBorder="1" applyAlignment="1">
      <alignment horizontal="center" vertical="center" shrinkToFit="1"/>
    </xf>
    <xf numFmtId="0" fontId="12" fillId="7" borderId="8" xfId="1" applyFont="1" applyFill="1" applyBorder="1" applyAlignment="1">
      <alignment horizontal="center" vertical="center" shrinkToFit="1"/>
    </xf>
    <xf numFmtId="176" fontId="15" fillId="7" borderId="8" xfId="1" applyNumberFormat="1" applyFont="1" applyFill="1" applyBorder="1" applyAlignment="1">
      <alignment horizontal="center" vertical="center" shrinkToFit="1"/>
    </xf>
    <xf numFmtId="0" fontId="12" fillId="0" borderId="8" xfId="1" applyNumberFormat="1" applyFont="1" applyFill="1" applyBorder="1" applyAlignment="1">
      <alignment horizontal="center" vertical="center" shrinkToFit="1"/>
    </xf>
    <xf numFmtId="0" fontId="12" fillId="0" borderId="8" xfId="1" applyFont="1" applyFill="1" applyBorder="1" applyAlignment="1">
      <alignment horizontal="center" vertical="center" shrinkToFit="1"/>
    </xf>
    <xf numFmtId="0" fontId="19" fillId="5" borderId="19" xfId="1" applyFont="1" applyFill="1" applyBorder="1" applyAlignment="1">
      <alignment horizontal="center" wrapText="1"/>
    </xf>
    <xf numFmtId="0" fontId="20" fillId="9" borderId="19" xfId="1" applyFont="1" applyFill="1" applyBorder="1" applyAlignment="1">
      <alignment horizontal="center" wrapText="1"/>
    </xf>
    <xf numFmtId="176" fontId="18" fillId="5" borderId="1" xfId="1" applyNumberFormat="1" applyFont="1" applyFill="1" applyBorder="1" applyAlignment="1">
      <alignment horizontal="center" vertical="center" shrinkToFit="1"/>
    </xf>
    <xf numFmtId="176" fontId="18" fillId="7" borderId="1" xfId="1" applyNumberFormat="1" applyFont="1" applyFill="1" applyBorder="1" applyAlignment="1">
      <alignment horizontal="center" vertical="center" shrinkToFit="1"/>
    </xf>
    <xf numFmtId="0" fontId="18" fillId="7" borderId="8" xfId="1" applyFont="1" applyFill="1" applyBorder="1" applyAlignment="1">
      <alignment horizontal="center" vertical="center" shrinkToFit="1"/>
    </xf>
    <xf numFmtId="176" fontId="18" fillId="7" borderId="8" xfId="1" applyNumberFormat="1" applyFont="1" applyFill="1" applyBorder="1" applyAlignment="1">
      <alignment horizontal="center" vertical="center" shrinkToFit="1"/>
    </xf>
    <xf numFmtId="0" fontId="19" fillId="5" borderId="19" xfId="1" applyFont="1" applyFill="1" applyBorder="1" applyAlignment="1">
      <alignment horizontal="left" wrapText="1"/>
    </xf>
    <xf numFmtId="0" fontId="19" fillId="7" borderId="19" xfId="1" applyFont="1" applyFill="1" applyBorder="1" applyAlignment="1">
      <alignment horizontal="left" wrapText="1"/>
    </xf>
    <xf numFmtId="0" fontId="20" fillId="9" borderId="19" xfId="1" applyFont="1" applyFill="1" applyBorder="1" applyAlignment="1">
      <alignment horizontal="left" wrapText="1"/>
    </xf>
    <xf numFmtId="0" fontId="20" fillId="9" borderId="20" xfId="1" applyFont="1" applyFill="1" applyBorder="1" applyAlignment="1">
      <alignment horizontal="left" wrapText="1"/>
    </xf>
    <xf numFmtId="0" fontId="15" fillId="7" borderId="8" xfId="1" applyFont="1" applyFill="1" applyBorder="1" applyAlignment="1">
      <alignment horizontal="center" vertical="center" shrinkToFit="1"/>
    </xf>
    <xf numFmtId="0" fontId="12" fillId="8" borderId="21" xfId="1" applyFont="1" applyFill="1" applyBorder="1" applyAlignment="1">
      <alignment horizontal="center" vertical="center" shrinkToFit="1"/>
    </xf>
    <xf numFmtId="0" fontId="12" fillId="8" borderId="22" xfId="1" applyFont="1" applyFill="1" applyBorder="1" applyAlignment="1">
      <alignment horizontal="center" vertical="center" shrinkToFit="1"/>
    </xf>
    <xf numFmtId="0" fontId="12" fillId="5" borderId="22" xfId="1" applyFont="1" applyFill="1" applyBorder="1" applyAlignment="1">
      <alignment horizontal="center" vertical="center" shrinkToFit="1"/>
    </xf>
    <xf numFmtId="176" fontId="18" fillId="5" borderId="17" xfId="1" applyNumberFormat="1" applyFont="1" applyFill="1" applyBorder="1" applyAlignment="1">
      <alignment horizontal="center" vertical="center" shrinkToFit="1"/>
    </xf>
    <xf numFmtId="0" fontId="18" fillId="8" borderId="22" xfId="1" applyFont="1" applyFill="1" applyBorder="1" applyAlignment="1">
      <alignment horizontal="center" vertical="center" shrinkToFit="1"/>
    </xf>
    <xf numFmtId="176" fontId="12" fillId="8" borderId="22" xfId="1" applyNumberFormat="1" applyFont="1" applyFill="1" applyBorder="1" applyAlignment="1">
      <alignment horizontal="center" vertical="center" shrinkToFit="1"/>
    </xf>
    <xf numFmtId="0" fontId="12" fillId="0" borderId="22" xfId="1" applyNumberFormat="1" applyFont="1" applyFill="1" applyBorder="1" applyAlignment="1">
      <alignment horizontal="center" vertical="center" shrinkToFit="1"/>
    </xf>
    <xf numFmtId="176" fontId="12" fillId="7" borderId="8" xfId="1" applyNumberFormat="1" applyFont="1" applyFill="1" applyBorder="1" applyAlignment="1">
      <alignment horizontal="center" vertical="center" shrinkToFit="1"/>
    </xf>
    <xf numFmtId="0" fontId="12" fillId="5" borderId="15" xfId="1" applyFont="1" applyFill="1" applyBorder="1" applyAlignment="1">
      <alignment horizontal="center" vertical="center" shrinkToFit="1"/>
    </xf>
    <xf numFmtId="0" fontId="12" fillId="5" borderId="1" xfId="1" applyFont="1" applyFill="1" applyBorder="1" applyAlignment="1">
      <alignment horizontal="center" vertical="center" shrinkToFit="1"/>
    </xf>
    <xf numFmtId="0" fontId="15" fillId="5" borderId="1" xfId="1" applyFont="1" applyFill="1" applyBorder="1" applyAlignment="1">
      <alignment horizontal="center" vertical="center" shrinkToFit="1"/>
    </xf>
    <xf numFmtId="176" fontId="18" fillId="10" borderId="1" xfId="1" applyNumberFormat="1" applyFont="1" applyFill="1" applyBorder="1" applyAlignment="1">
      <alignment horizontal="center" vertical="center" shrinkToFit="1"/>
    </xf>
    <xf numFmtId="176" fontId="18" fillId="11" borderId="1" xfId="1" applyNumberFormat="1" applyFont="1" applyFill="1" applyBorder="1" applyAlignment="1">
      <alignment horizontal="center" vertical="center" shrinkToFit="1"/>
    </xf>
    <xf numFmtId="176" fontId="18" fillId="8" borderId="22" xfId="1" applyNumberFormat="1" applyFont="1" applyFill="1" applyBorder="1" applyAlignment="1">
      <alignment horizontal="center" vertical="center" shrinkToFit="1"/>
    </xf>
    <xf numFmtId="176" fontId="18" fillId="5" borderId="8" xfId="1" applyNumberFormat="1" applyFont="1" applyFill="1" applyBorder="1" applyAlignment="1">
      <alignment horizontal="center" vertical="center" shrinkToFit="1"/>
    </xf>
    <xf numFmtId="176" fontId="22" fillId="7" borderId="8" xfId="1" applyNumberFormat="1" applyFont="1" applyFill="1" applyBorder="1" applyAlignment="1">
      <alignment horizontal="center" vertical="center" shrinkToFit="1"/>
    </xf>
    <xf numFmtId="176" fontId="12" fillId="5" borderId="17" xfId="1" applyNumberFormat="1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0" fontId="5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shrinkToFit="1"/>
    </xf>
    <xf numFmtId="0" fontId="0" fillId="0" borderId="23" xfId="0" applyBorder="1" applyAlignment="1">
      <alignment shrinkToFit="1"/>
    </xf>
    <xf numFmtId="0" fontId="6" fillId="0" borderId="1" xfId="0" applyFont="1" applyBorder="1" applyAlignment="1">
      <alignment horizontal="center" vertical="center" shrinkToFit="1"/>
    </xf>
    <xf numFmtId="0" fontId="25" fillId="0" borderId="3" xfId="0" applyFont="1" applyBorder="1" applyAlignment="1">
      <alignment horizontal="center" vertical="center" wrapText="1" shrinkToFit="1"/>
    </xf>
    <xf numFmtId="0" fontId="0" fillId="0" borderId="0" xfId="0"/>
    <xf numFmtId="0" fontId="29" fillId="9" borderId="0" xfId="0" applyFont="1" applyFill="1" applyBorder="1" applyAlignment="1">
      <alignment horizontal="center" vertical="center"/>
    </xf>
    <xf numFmtId="0" fontId="29" fillId="9" borderId="0" xfId="0" applyNumberFormat="1" applyFont="1" applyFill="1" applyBorder="1" applyAlignment="1">
      <alignment horizontal="left" vertical="center"/>
    </xf>
    <xf numFmtId="0" fontId="30" fillId="9" borderId="30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30" fillId="9" borderId="3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1" fillId="9" borderId="1" xfId="0" applyNumberFormat="1" applyFont="1" applyFill="1" applyBorder="1" applyAlignment="1">
      <alignment horizontal="center" vertical="center" wrapText="1"/>
    </xf>
    <xf numFmtId="0" fontId="20" fillId="9" borderId="1" xfId="0" applyNumberFormat="1" applyFont="1" applyFill="1" applyBorder="1" applyAlignment="1">
      <alignment horizontal="left" vertical="center" wrapText="1"/>
    </xf>
    <xf numFmtId="0" fontId="2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0" xfId="0" applyAlignment="1">
      <alignment horizontal="left" vertical="center"/>
    </xf>
    <xf numFmtId="0" fontId="4" fillId="6" borderId="1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3" fillId="6" borderId="2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2" fillId="0" borderId="1" xfId="0" applyFont="1" applyBorder="1" applyAlignment="1">
      <alignment vertical="center"/>
    </xf>
    <xf numFmtId="0" fontId="0" fillId="0" borderId="24" xfId="0" applyBorder="1"/>
    <xf numFmtId="0" fontId="0" fillId="0" borderId="20" xfId="0" applyBorder="1"/>
    <xf numFmtId="0" fontId="12" fillId="5" borderId="18" xfId="1" applyFont="1" applyFill="1" applyBorder="1" applyAlignment="1">
      <alignment horizontal="center" vertical="center" shrinkToFit="1"/>
    </xf>
    <xf numFmtId="0" fontId="12" fillId="5" borderId="8" xfId="1" applyFont="1" applyFill="1" applyBorder="1" applyAlignment="1">
      <alignment horizontal="center" vertical="center" shrinkToFit="1"/>
    </xf>
    <xf numFmtId="0" fontId="15" fillId="5" borderId="8" xfId="1" applyFont="1" applyFill="1" applyBorder="1" applyAlignment="1">
      <alignment horizontal="center" vertical="center" shrinkToFit="1"/>
    </xf>
    <xf numFmtId="0" fontId="12" fillId="5" borderId="16" xfId="1" applyFont="1" applyFill="1" applyBorder="1" applyAlignment="1">
      <alignment horizontal="center" vertical="center" shrinkToFit="1"/>
    </xf>
    <xf numFmtId="0" fontId="18" fillId="5" borderId="8" xfId="1" applyFont="1" applyFill="1" applyBorder="1" applyAlignment="1">
      <alignment horizontal="center" vertical="center" shrinkToFit="1"/>
    </xf>
    <xf numFmtId="0" fontId="31" fillId="9" borderId="36" xfId="0" applyFont="1" applyFill="1" applyBorder="1" applyAlignment="1">
      <alignment horizontal="center"/>
    </xf>
    <xf numFmtId="0" fontId="20" fillId="9" borderId="36" xfId="0" applyFont="1" applyFill="1" applyBorder="1" applyAlignment="1">
      <alignment horizontal="left"/>
    </xf>
    <xf numFmtId="0" fontId="20" fillId="9" borderId="36" xfId="0" applyFont="1" applyFill="1" applyBorder="1" applyAlignment="1">
      <alignment horizontal="center"/>
    </xf>
    <xf numFmtId="0" fontId="31" fillId="9" borderId="0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left"/>
    </xf>
    <xf numFmtId="0" fontId="20" fillId="9" borderId="0" xfId="0" applyFont="1" applyFill="1" applyBorder="1" applyAlignment="1">
      <alignment horizontal="center"/>
    </xf>
    <xf numFmtId="0" fontId="31" fillId="9" borderId="19" xfId="0" applyFont="1" applyFill="1" applyBorder="1" applyAlignment="1">
      <alignment horizontal="center"/>
    </xf>
    <xf numFmtId="0" fontId="20" fillId="9" borderId="19" xfId="0" applyFont="1" applyFill="1" applyBorder="1" applyAlignment="1">
      <alignment horizontal="left"/>
    </xf>
    <xf numFmtId="0" fontId="20" fillId="9" borderId="19" xfId="0" applyFont="1" applyFill="1" applyBorder="1" applyAlignment="1">
      <alignment horizontal="center"/>
    </xf>
    <xf numFmtId="0" fontId="8" fillId="0" borderId="0" xfId="0" applyFont="1" applyBorder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5" borderId="0" xfId="0" applyFill="1" applyAlignment="1">
      <alignment horizontal="center"/>
    </xf>
    <xf numFmtId="0" fontId="25" fillId="0" borderId="25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 shrinkToFit="1"/>
    </xf>
    <xf numFmtId="0" fontId="34" fillId="5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19" fillId="16" borderId="1" xfId="0" applyFont="1" applyFill="1" applyBorder="1" applyAlignment="1">
      <alignment horizontal="left" vertical="center"/>
    </xf>
    <xf numFmtId="0" fontId="36" fillId="16" borderId="1" xfId="0" applyFont="1" applyFill="1" applyBorder="1" applyAlignment="1">
      <alignment horizontal="left" vertical="center"/>
    </xf>
    <xf numFmtId="0" fontId="37" fillId="16" borderId="1" xfId="0" applyFont="1" applyFill="1" applyBorder="1" applyAlignment="1">
      <alignment horizontal="left" vertical="center"/>
    </xf>
    <xf numFmtId="0" fontId="36" fillId="16" borderId="1" xfId="0" applyFont="1" applyFill="1" applyBorder="1" applyAlignment="1">
      <alignment horizontal="left" vertical="center" wrapText="1"/>
    </xf>
    <xf numFmtId="0" fontId="31" fillId="5" borderId="1" xfId="0" applyNumberFormat="1" applyFont="1" applyFill="1" applyBorder="1" applyAlignment="1">
      <alignment horizontal="center" vertical="top" wrapText="1"/>
    </xf>
    <xf numFmtId="0" fontId="20" fillId="5" borderId="1" xfId="0" applyNumberFormat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center"/>
    </xf>
    <xf numFmtId="0" fontId="19" fillId="9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left"/>
    </xf>
    <xf numFmtId="0" fontId="20" fillId="9" borderId="1" xfId="0" applyFont="1" applyFill="1" applyBorder="1" applyAlignment="1">
      <alignment horizontal="left" wrapText="1"/>
    </xf>
    <xf numFmtId="0" fontId="31" fillId="5" borderId="0" xfId="0" applyNumberFormat="1" applyFont="1" applyFill="1" applyBorder="1" applyAlignment="1">
      <alignment horizontal="center" vertical="top" wrapText="1"/>
    </xf>
    <xf numFmtId="0" fontId="20" fillId="5" borderId="0" xfId="0" applyNumberFormat="1" applyFont="1" applyFill="1" applyBorder="1" applyAlignment="1">
      <alignment horizontal="left" vertical="top" wrapText="1"/>
    </xf>
    <xf numFmtId="0" fontId="35" fillId="0" borderId="0" xfId="0" applyFont="1" applyAlignment="1">
      <alignment horizontal="center"/>
    </xf>
    <xf numFmtId="0" fontId="19" fillId="9" borderId="36" xfId="0" applyFont="1" applyFill="1" applyBorder="1" applyAlignment="1">
      <alignment horizontal="left"/>
    </xf>
    <xf numFmtId="0" fontId="20" fillId="9" borderId="19" xfId="0" applyFont="1" applyFill="1" applyBorder="1" applyAlignment="1">
      <alignment horizontal="left" wrapText="1"/>
    </xf>
    <xf numFmtId="0" fontId="19" fillId="9" borderId="0" xfId="0" applyFont="1" applyFill="1" applyBorder="1" applyAlignment="1">
      <alignment horizontal="left"/>
    </xf>
    <xf numFmtId="0" fontId="0" fillId="17" borderId="1" xfId="0" applyFill="1" applyBorder="1"/>
    <xf numFmtId="0" fontId="0" fillId="18" borderId="1" xfId="0" applyFill="1" applyBorder="1"/>
    <xf numFmtId="0" fontId="35" fillId="7" borderId="0" xfId="0" applyFont="1" applyFill="1" applyAlignment="1">
      <alignment horizontal="center"/>
    </xf>
    <xf numFmtId="0" fontId="20" fillId="7" borderId="19" xfId="0" applyFont="1" applyFill="1" applyBorder="1" applyAlignment="1">
      <alignment horizontal="left" wrapText="1"/>
    </xf>
    <xf numFmtId="0" fontId="35" fillId="7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19" fillId="13" borderId="1" xfId="0" applyFont="1" applyFill="1" applyBorder="1" applyAlignment="1">
      <alignment horizontal="left"/>
    </xf>
    <xf numFmtId="0" fontId="20" fillId="13" borderId="1" xfId="0" applyFont="1" applyFill="1" applyBorder="1" applyAlignment="1">
      <alignment horizontal="left"/>
    </xf>
    <xf numFmtId="0" fontId="0" fillId="13" borderId="1" xfId="0" applyFill="1" applyBorder="1"/>
    <xf numFmtId="0" fontId="20" fillId="13" borderId="1" xfId="0" applyFont="1" applyFill="1" applyBorder="1" applyAlignment="1">
      <alignment horizontal="left" wrapText="1"/>
    </xf>
    <xf numFmtId="0" fontId="0" fillId="14" borderId="0" xfId="0" applyFill="1" applyAlignment="1">
      <alignment vertical="center"/>
    </xf>
    <xf numFmtId="0" fontId="18" fillId="8" borderId="17" xfId="1" applyFont="1" applyFill="1" applyBorder="1" applyAlignment="1">
      <alignment horizontal="center" vertical="center" shrinkToFit="1"/>
    </xf>
    <xf numFmtId="0" fontId="20" fillId="9" borderId="34" xfId="0" applyFont="1" applyFill="1" applyBorder="1" applyAlignment="1">
      <alignment horizontal="left"/>
    </xf>
    <xf numFmtId="0" fontId="38" fillId="9" borderId="34" xfId="0" applyFont="1" applyFill="1" applyBorder="1" applyAlignment="1">
      <alignment horizontal="left"/>
    </xf>
    <xf numFmtId="0" fontId="35" fillId="0" borderId="0" xfId="0" applyFont="1" applyFill="1" applyAlignment="1">
      <alignment horizontal="center"/>
    </xf>
    <xf numFmtId="58" fontId="0" fillId="0" borderId="0" xfId="0" applyNumberFormat="1"/>
    <xf numFmtId="0" fontId="18" fillId="0" borderId="0" xfId="0" applyFont="1"/>
    <xf numFmtId="0" fontId="0" fillId="7" borderId="0" xfId="0" applyFill="1" applyAlignment="1">
      <alignment vertical="center"/>
    </xf>
    <xf numFmtId="0" fontId="0" fillId="7" borderId="0" xfId="0" applyFill="1"/>
    <xf numFmtId="0" fontId="18" fillId="7" borderId="8" xfId="1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right" vertical="center"/>
    </xf>
    <xf numFmtId="0" fontId="30" fillId="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0" borderId="1" xfId="0" applyFill="1" applyBorder="1"/>
    <xf numFmtId="0" fontId="3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5" borderId="17" xfId="1" applyNumberFormat="1" applyFont="1" applyFill="1" applyBorder="1" applyAlignment="1">
      <alignment horizontal="center" vertical="center" shrinkToFit="1"/>
    </xf>
    <xf numFmtId="0" fontId="3" fillId="7" borderId="0" xfId="0" applyFont="1" applyFill="1" applyAlignment="1">
      <alignment horizontal="center" vertical="center"/>
    </xf>
    <xf numFmtId="58" fontId="3" fillId="0" borderId="4" xfId="0" applyNumberFormat="1" applyFont="1" applyBorder="1" applyAlignment="1">
      <alignment horizontal="center"/>
    </xf>
    <xf numFmtId="0" fontId="0" fillId="7" borderId="1" xfId="0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58" fontId="0" fillId="0" borderId="0" xfId="0" applyNumberFormat="1" applyAlignment="1">
      <alignment horizontal="center"/>
    </xf>
    <xf numFmtId="0" fontId="0" fillId="0" borderId="0" xfId="0" applyFill="1" applyAlignment="1"/>
    <xf numFmtId="0" fontId="0" fillId="14" borderId="0" xfId="0" applyFill="1" applyAlignment="1"/>
    <xf numFmtId="0" fontId="28" fillId="0" borderId="0" xfId="0" applyFont="1"/>
    <xf numFmtId="0" fontId="18" fillId="0" borderId="1" xfId="1" applyFont="1" applyFill="1" applyBorder="1" applyAlignment="1">
      <alignment horizontal="center" vertical="center" shrinkToFit="1"/>
    </xf>
    <xf numFmtId="0" fontId="0" fillId="5" borderId="0" xfId="0" applyFill="1"/>
    <xf numFmtId="0" fontId="0" fillId="5" borderId="1" xfId="0" applyFill="1" applyBorder="1"/>
    <xf numFmtId="0" fontId="21" fillId="5" borderId="0" xfId="0" applyNumberFormat="1" applyFont="1" applyFill="1" applyBorder="1" applyAlignment="1">
      <alignment horizontal="left" vertical="top" wrapText="1"/>
    </xf>
    <xf numFmtId="0" fontId="0" fillId="5" borderId="22" xfId="0" applyFill="1" applyBorder="1"/>
    <xf numFmtId="0" fontId="38" fillId="5" borderId="0" xfId="0" applyNumberFormat="1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/>
    </xf>
    <xf numFmtId="49" fontId="3" fillId="7" borderId="0" xfId="0" applyNumberFormat="1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  <xf numFmtId="0" fontId="3" fillId="14" borderId="0" xfId="0" applyFont="1" applyFill="1"/>
    <xf numFmtId="0" fontId="3" fillId="14" borderId="0" xfId="0" applyFont="1" applyFill="1" applyAlignment="1">
      <alignment horizontal="center" vertical="center"/>
    </xf>
    <xf numFmtId="0" fontId="13" fillId="0" borderId="37" xfId="1" applyFont="1" applyBorder="1" applyAlignment="1">
      <alignment horizontal="center" vertical="center" wrapText="1"/>
    </xf>
    <xf numFmtId="0" fontId="12" fillId="0" borderId="24" xfId="1" applyFont="1" applyBorder="1" applyAlignment="1">
      <alignment horizontal="center" vertical="center" shrinkToFit="1"/>
    </xf>
    <xf numFmtId="0" fontId="12" fillId="0" borderId="25" xfId="1" applyFont="1" applyBorder="1" applyAlignment="1">
      <alignment horizontal="center" vertical="center" shrinkToFit="1"/>
    </xf>
    <xf numFmtId="0" fontId="12" fillId="0" borderId="25" xfId="1" applyFont="1" applyFill="1" applyBorder="1" applyAlignment="1">
      <alignment horizontal="center" vertical="center" shrinkToFit="1"/>
    </xf>
    <xf numFmtId="0" fontId="12" fillId="0" borderId="38" xfId="1" applyNumberFormat="1" applyFont="1" applyFill="1" applyBorder="1" applyAlignment="1">
      <alignment horizontal="center" vertical="center" shrinkToFit="1"/>
    </xf>
    <xf numFmtId="0" fontId="12" fillId="0" borderId="26" xfId="1" applyFont="1" applyFill="1" applyBorder="1" applyAlignment="1">
      <alignment horizontal="center" vertical="center" shrinkToFit="1"/>
    </xf>
    <xf numFmtId="0" fontId="12" fillId="0" borderId="34" xfId="1" applyNumberFormat="1" applyFont="1" applyFill="1" applyBorder="1" applyAlignment="1">
      <alignment horizontal="center" vertical="center" shrinkToFit="1"/>
    </xf>
    <xf numFmtId="0" fontId="12" fillId="5" borderId="26" xfId="1" applyFont="1" applyFill="1" applyBorder="1" applyAlignment="1">
      <alignment horizontal="center" vertical="center" shrinkToFit="1"/>
    </xf>
    <xf numFmtId="0" fontId="12" fillId="0" borderId="1" xfId="1" applyFont="1" applyBorder="1" applyAlignment="1">
      <alignment horizontal="center"/>
    </xf>
    <xf numFmtId="0" fontId="39" fillId="0" borderId="0" xfId="0" applyFont="1"/>
    <xf numFmtId="0" fontId="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41" fillId="0" borderId="0" xfId="0" applyFont="1"/>
    <xf numFmtId="58" fontId="40" fillId="0" borderId="4" xfId="0" applyNumberFormat="1" applyFont="1" applyBorder="1" applyAlignment="1">
      <alignment horizontal="center"/>
    </xf>
    <xf numFmtId="0" fontId="3" fillId="14" borderId="1" xfId="0" applyFont="1" applyFill="1" applyBorder="1" applyAlignment="1">
      <alignment horizontal="center" vertical="center" shrinkToFit="1"/>
    </xf>
    <xf numFmtId="0" fontId="26" fillId="1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shrinkToFit="1"/>
    </xf>
    <xf numFmtId="0" fontId="26" fillId="5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shrinkToFit="1"/>
    </xf>
    <xf numFmtId="0" fontId="25" fillId="0" borderId="1" xfId="0" applyFont="1" applyBorder="1" applyAlignment="1">
      <alignment horizontal="center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0" fillId="0" borderId="1" xfId="0" applyBorder="1" applyAlignment="1">
      <alignment shrinkToFit="1"/>
    </xf>
    <xf numFmtId="0" fontId="3" fillId="19" borderId="1" xfId="0" applyFont="1" applyFill="1" applyBorder="1" applyAlignment="1">
      <alignment horizontal="center" vertical="center" shrinkToFit="1"/>
    </xf>
    <xf numFmtId="0" fontId="26" fillId="1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0" fontId="26" fillId="0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 shrinkToFit="1"/>
    </xf>
    <xf numFmtId="0" fontId="26" fillId="7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58" fontId="3" fillId="0" borderId="28" xfId="0" applyNumberFormat="1" applyFont="1" applyBorder="1" applyAlignment="1">
      <alignment horizontal="center"/>
    </xf>
    <xf numFmtId="58" fontId="3" fillId="0" borderId="29" xfId="0" applyNumberFormat="1" applyFont="1" applyBorder="1" applyAlignment="1">
      <alignment horizontal="center"/>
    </xf>
    <xf numFmtId="58" fontId="3" fillId="0" borderId="27" xfId="0" applyNumberFormat="1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7" fillId="0" borderId="0" xfId="0" applyFont="1" applyBorder="1" applyAlignment="1">
      <alignment horizontal="center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</cellXfs>
  <cellStyles count="4">
    <cellStyle name="常规" xfId="0" builtinId="0"/>
    <cellStyle name="常规 13 7" xfId="2"/>
    <cellStyle name="常规 2" xfId="1"/>
    <cellStyle name="千位分隔 2" xfId="3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externalLink" Target="externalLinks/externalLink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438295\Desktop\&#36735;&#22721;\&#36735;&#22721;&#24037;&#21333;%2012-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438295\Desktop\&#36735;&#22721;\&#36735;&#22721;&#24037;&#21333;%2012-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#Planning Schedule"/>
      <sheetName val="Sheet3"/>
      <sheetName val="成品工单"/>
      <sheetName val="半成品工单"/>
      <sheetName val="套料"/>
      <sheetName val="Sheet7"/>
      <sheetName val="Sheet6"/>
      <sheetName val="Sheet2"/>
      <sheetName val="Sheet4"/>
      <sheetName val="物料无价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料号</v>
          </cell>
          <cell r="D1" t="str">
            <v>数量</v>
          </cell>
        </row>
        <row r="2">
          <cell r="B2">
            <v>330136077</v>
          </cell>
          <cell r="D2">
            <v>3</v>
          </cell>
        </row>
        <row r="3">
          <cell r="B3">
            <v>330136082</v>
          </cell>
          <cell r="D3">
            <v>3</v>
          </cell>
        </row>
        <row r="4">
          <cell r="B4">
            <v>330137344</v>
          </cell>
          <cell r="D4">
            <v>12</v>
          </cell>
        </row>
        <row r="5">
          <cell r="B5">
            <v>330137353</v>
          </cell>
          <cell r="D5">
            <v>1</v>
          </cell>
        </row>
        <row r="6">
          <cell r="B6">
            <v>330137354</v>
          </cell>
          <cell r="D6">
            <v>2</v>
          </cell>
        </row>
        <row r="7">
          <cell r="B7">
            <v>330148089</v>
          </cell>
          <cell r="D7">
            <v>1</v>
          </cell>
        </row>
        <row r="8">
          <cell r="B8">
            <v>330064862</v>
          </cell>
          <cell r="D8">
            <v>6</v>
          </cell>
        </row>
        <row r="9">
          <cell r="B9">
            <v>330064910</v>
          </cell>
          <cell r="D9">
            <v>18</v>
          </cell>
        </row>
        <row r="10">
          <cell r="B10">
            <v>330064916</v>
          </cell>
          <cell r="D10">
            <v>6</v>
          </cell>
        </row>
        <row r="11">
          <cell r="B11">
            <v>330065435</v>
          </cell>
          <cell r="D11">
            <v>4</v>
          </cell>
        </row>
        <row r="12">
          <cell r="B12">
            <v>330134760</v>
          </cell>
          <cell r="D12">
            <v>6</v>
          </cell>
        </row>
        <row r="13">
          <cell r="B13">
            <v>330135249</v>
          </cell>
          <cell r="D13">
            <v>4</v>
          </cell>
        </row>
        <row r="14">
          <cell r="B14">
            <v>330065453</v>
          </cell>
          <cell r="D14">
            <v>4</v>
          </cell>
        </row>
        <row r="15">
          <cell r="B15">
            <v>330122706</v>
          </cell>
          <cell r="D15">
            <v>6</v>
          </cell>
        </row>
        <row r="16">
          <cell r="B16">
            <v>330129833</v>
          </cell>
          <cell r="D16">
            <v>8</v>
          </cell>
        </row>
        <row r="17">
          <cell r="B17">
            <v>330129837</v>
          </cell>
          <cell r="D17">
            <v>4</v>
          </cell>
        </row>
        <row r="18">
          <cell r="B18">
            <v>330134082</v>
          </cell>
          <cell r="D18">
            <v>6</v>
          </cell>
        </row>
        <row r="19">
          <cell r="B19">
            <v>330135819</v>
          </cell>
          <cell r="D19">
            <v>4</v>
          </cell>
        </row>
        <row r="20">
          <cell r="B20">
            <v>330135820</v>
          </cell>
          <cell r="D20">
            <v>16</v>
          </cell>
        </row>
        <row r="21">
          <cell r="B21">
            <v>330136074</v>
          </cell>
          <cell r="D21">
            <v>4</v>
          </cell>
        </row>
        <row r="22">
          <cell r="B22">
            <v>330136078</v>
          </cell>
          <cell r="D22">
            <v>4</v>
          </cell>
        </row>
        <row r="23">
          <cell r="B23">
            <v>330137340</v>
          </cell>
          <cell r="D23">
            <v>6</v>
          </cell>
        </row>
        <row r="24">
          <cell r="B24">
            <v>330137346</v>
          </cell>
          <cell r="D24">
            <v>11</v>
          </cell>
        </row>
        <row r="25">
          <cell r="B25">
            <v>330137351</v>
          </cell>
          <cell r="D25">
            <v>1</v>
          </cell>
        </row>
        <row r="26">
          <cell r="B26">
            <v>330137355</v>
          </cell>
          <cell r="D26">
            <v>1</v>
          </cell>
        </row>
        <row r="27">
          <cell r="B27">
            <v>330147558</v>
          </cell>
          <cell r="D27">
            <v>8</v>
          </cell>
        </row>
        <row r="28">
          <cell r="B28">
            <v>330148088</v>
          </cell>
          <cell r="D28">
            <v>1</v>
          </cell>
        </row>
        <row r="29">
          <cell r="B29">
            <v>330148090</v>
          </cell>
          <cell r="D29">
            <v>1</v>
          </cell>
        </row>
        <row r="30">
          <cell r="B30">
            <v>330134089</v>
          </cell>
          <cell r="D30">
            <v>6</v>
          </cell>
        </row>
        <row r="31">
          <cell r="B31">
            <v>330058613</v>
          </cell>
          <cell r="D31">
            <v>20</v>
          </cell>
        </row>
        <row r="32">
          <cell r="B32">
            <v>330064858</v>
          </cell>
          <cell r="D32">
            <v>24</v>
          </cell>
        </row>
        <row r="33">
          <cell r="B33">
            <v>330064919</v>
          </cell>
          <cell r="D33">
            <v>6</v>
          </cell>
        </row>
        <row r="34">
          <cell r="B34">
            <v>330064993</v>
          </cell>
          <cell r="D34">
            <v>4</v>
          </cell>
        </row>
        <row r="35">
          <cell r="B35">
            <v>330065011</v>
          </cell>
          <cell r="D35">
            <v>4</v>
          </cell>
        </row>
        <row r="36">
          <cell r="B36">
            <v>330065438</v>
          </cell>
          <cell r="D36">
            <v>4</v>
          </cell>
        </row>
        <row r="37">
          <cell r="B37">
            <v>330135818</v>
          </cell>
          <cell r="D37">
            <v>4</v>
          </cell>
        </row>
        <row r="38">
          <cell r="B38">
            <v>330136081</v>
          </cell>
          <cell r="D38">
            <v>3</v>
          </cell>
        </row>
        <row r="39">
          <cell r="B39">
            <v>330137338</v>
          </cell>
          <cell r="D39">
            <v>6</v>
          </cell>
        </row>
        <row r="40">
          <cell r="B40">
            <v>330137342</v>
          </cell>
          <cell r="D40">
            <v>6</v>
          </cell>
        </row>
        <row r="41">
          <cell r="B41">
            <v>330137348</v>
          </cell>
          <cell r="D41">
            <v>12</v>
          </cell>
        </row>
        <row r="42">
          <cell r="B42">
            <v>330137352</v>
          </cell>
          <cell r="D42">
            <v>1</v>
          </cell>
        </row>
        <row r="43">
          <cell r="B43">
            <v>330137356</v>
          </cell>
          <cell r="D43">
            <v>1</v>
          </cell>
        </row>
        <row r="44">
          <cell r="B44">
            <v>330148076</v>
          </cell>
          <cell r="D44">
            <v>3</v>
          </cell>
        </row>
        <row r="45">
          <cell r="B45">
            <v>330148092</v>
          </cell>
          <cell r="D45">
            <v>1</v>
          </cell>
        </row>
        <row r="46">
          <cell r="B46">
            <v>200090700</v>
          </cell>
          <cell r="D46">
            <v>6</v>
          </cell>
        </row>
        <row r="47">
          <cell r="B47">
            <v>330064865</v>
          </cell>
          <cell r="D47">
            <v>6</v>
          </cell>
        </row>
        <row r="48">
          <cell r="B48">
            <v>330064913</v>
          </cell>
          <cell r="D48">
            <v>6</v>
          </cell>
        </row>
        <row r="49">
          <cell r="B49">
            <v>330064990</v>
          </cell>
          <cell r="D49">
            <v>4</v>
          </cell>
        </row>
        <row r="50">
          <cell r="B50">
            <v>330065008</v>
          </cell>
          <cell r="D50">
            <v>4</v>
          </cell>
        </row>
        <row r="51">
          <cell r="B51">
            <v>330065432</v>
          </cell>
          <cell r="D51">
            <v>4</v>
          </cell>
        </row>
        <row r="52">
          <cell r="B52">
            <v>330065445</v>
          </cell>
          <cell r="D52">
            <v>4</v>
          </cell>
        </row>
        <row r="53">
          <cell r="B53">
            <v>330122704</v>
          </cell>
          <cell r="D53">
            <v>12</v>
          </cell>
        </row>
        <row r="54">
          <cell r="B54">
            <v>330129825</v>
          </cell>
          <cell r="D54">
            <v>16</v>
          </cell>
        </row>
        <row r="55">
          <cell r="B55">
            <v>330129832</v>
          </cell>
          <cell r="D55">
            <v>4</v>
          </cell>
        </row>
        <row r="56">
          <cell r="B56">
            <v>330129836</v>
          </cell>
          <cell r="D56">
            <v>4</v>
          </cell>
        </row>
        <row r="57">
          <cell r="B57">
            <v>330131598</v>
          </cell>
          <cell r="D57">
            <v>4</v>
          </cell>
        </row>
        <row r="58">
          <cell r="B58">
            <v>330134085</v>
          </cell>
          <cell r="D58">
            <v>6</v>
          </cell>
        </row>
        <row r="59">
          <cell r="B59">
            <v>330134092</v>
          </cell>
          <cell r="D59">
            <v>12</v>
          </cell>
        </row>
        <row r="60">
          <cell r="B60">
            <v>330134757</v>
          </cell>
          <cell r="D60">
            <v>11</v>
          </cell>
        </row>
        <row r="61">
          <cell r="B61">
            <v>330134762</v>
          </cell>
          <cell r="D61">
            <v>6</v>
          </cell>
        </row>
        <row r="62">
          <cell r="B62">
            <v>330135822</v>
          </cell>
          <cell r="D62">
            <v>4</v>
          </cell>
        </row>
        <row r="63">
          <cell r="B63">
            <v>330148078</v>
          </cell>
          <cell r="D63">
            <v>4</v>
          </cell>
        </row>
        <row r="64">
          <cell r="B64">
            <v>330065450</v>
          </cell>
          <cell r="D64">
            <v>4</v>
          </cell>
        </row>
        <row r="65">
          <cell r="B65">
            <v>330122705</v>
          </cell>
          <cell r="D65">
            <v>6</v>
          </cell>
        </row>
        <row r="66">
          <cell r="B66">
            <v>330129831</v>
          </cell>
          <cell r="D66">
            <v>4</v>
          </cell>
        </row>
        <row r="67">
          <cell r="B67">
            <v>330134081</v>
          </cell>
          <cell r="D67">
            <v>6</v>
          </cell>
        </row>
        <row r="68">
          <cell r="B68">
            <v>330134086</v>
          </cell>
          <cell r="D68">
            <v>6</v>
          </cell>
        </row>
        <row r="69">
          <cell r="B69">
            <v>200090969</v>
          </cell>
          <cell r="D69">
            <v>5</v>
          </cell>
        </row>
        <row r="70">
          <cell r="B70">
            <v>200090971</v>
          </cell>
          <cell r="D70">
            <v>10</v>
          </cell>
        </row>
        <row r="71">
          <cell r="B71">
            <v>200090972</v>
          </cell>
          <cell r="D71">
            <v>10</v>
          </cell>
        </row>
        <row r="72">
          <cell r="B72">
            <v>330003791</v>
          </cell>
          <cell r="D72">
            <v>20</v>
          </cell>
        </row>
        <row r="73">
          <cell r="B73">
            <v>330016749</v>
          </cell>
          <cell r="D73">
            <v>5</v>
          </cell>
        </row>
        <row r="74">
          <cell r="B74">
            <v>330018379</v>
          </cell>
          <cell r="D74">
            <v>4</v>
          </cell>
        </row>
        <row r="75">
          <cell r="B75">
            <v>330018380</v>
          </cell>
          <cell r="D75">
            <v>4</v>
          </cell>
        </row>
        <row r="76">
          <cell r="B76">
            <v>330035589</v>
          </cell>
          <cell r="D76">
            <v>5</v>
          </cell>
        </row>
        <row r="77">
          <cell r="B77">
            <v>330035590</v>
          </cell>
          <cell r="D77">
            <v>5</v>
          </cell>
        </row>
        <row r="78">
          <cell r="B78">
            <v>330056541</v>
          </cell>
          <cell r="D78">
            <v>1</v>
          </cell>
        </row>
        <row r="79">
          <cell r="B79">
            <v>330056542</v>
          </cell>
          <cell r="D79">
            <v>1</v>
          </cell>
        </row>
        <row r="80">
          <cell r="B80">
            <v>330089865</v>
          </cell>
          <cell r="D80">
            <v>1</v>
          </cell>
        </row>
        <row r="81">
          <cell r="B81">
            <v>330148099</v>
          </cell>
          <cell r="D81">
            <v>1</v>
          </cell>
        </row>
        <row r="82">
          <cell r="B82">
            <v>200090683</v>
          </cell>
          <cell r="D82">
            <v>118</v>
          </cell>
        </row>
        <row r="83">
          <cell r="B83">
            <v>200090718</v>
          </cell>
          <cell r="D83">
            <v>20</v>
          </cell>
        </row>
        <row r="84">
          <cell r="B84">
            <v>200090721</v>
          </cell>
          <cell r="D84">
            <v>10</v>
          </cell>
        </row>
        <row r="85">
          <cell r="B85">
            <v>200090722</v>
          </cell>
          <cell r="D85">
            <v>10</v>
          </cell>
        </row>
        <row r="86">
          <cell r="B86">
            <v>200090897</v>
          </cell>
          <cell r="D86">
            <v>4</v>
          </cell>
        </row>
        <row r="87">
          <cell r="B87">
            <v>200090910</v>
          </cell>
          <cell r="D87">
            <v>19</v>
          </cell>
        </row>
        <row r="88">
          <cell r="B88">
            <v>200090938</v>
          </cell>
          <cell r="D88">
            <v>2</v>
          </cell>
        </row>
        <row r="89">
          <cell r="B89">
            <v>330033898</v>
          </cell>
          <cell r="D89">
            <v>4</v>
          </cell>
        </row>
        <row r="90">
          <cell r="B90">
            <v>330049127</v>
          </cell>
          <cell r="D90">
            <v>1</v>
          </cell>
        </row>
        <row r="91">
          <cell r="B91">
            <v>330089866</v>
          </cell>
          <cell r="D91">
            <v>1</v>
          </cell>
        </row>
        <row r="92">
          <cell r="B92">
            <v>330100179</v>
          </cell>
          <cell r="D92">
            <v>1</v>
          </cell>
        </row>
        <row r="93">
          <cell r="B93">
            <v>330102542</v>
          </cell>
          <cell r="D93">
            <v>5</v>
          </cell>
        </row>
        <row r="94">
          <cell r="B94">
            <v>330102543</v>
          </cell>
          <cell r="D94">
            <v>5</v>
          </cell>
        </row>
        <row r="95">
          <cell r="B95">
            <v>200090700</v>
          </cell>
          <cell r="D95">
            <v>10</v>
          </cell>
        </row>
        <row r="96">
          <cell r="B96">
            <v>200090720</v>
          </cell>
          <cell r="D96">
            <v>10</v>
          </cell>
        </row>
        <row r="97">
          <cell r="B97">
            <v>200090932</v>
          </cell>
          <cell r="D97">
            <v>21</v>
          </cell>
        </row>
        <row r="98">
          <cell r="B98">
            <v>200090973</v>
          </cell>
          <cell r="D98">
            <v>10</v>
          </cell>
        </row>
        <row r="99">
          <cell r="B99">
            <v>200253708</v>
          </cell>
          <cell r="D99">
            <v>5</v>
          </cell>
        </row>
        <row r="100">
          <cell r="B100">
            <v>330018434</v>
          </cell>
          <cell r="D100">
            <v>5</v>
          </cell>
        </row>
        <row r="101">
          <cell r="B101">
            <v>330018435</v>
          </cell>
          <cell r="D101">
            <v>5</v>
          </cell>
        </row>
        <row r="102">
          <cell r="B102">
            <v>330018438</v>
          </cell>
          <cell r="D102">
            <v>4</v>
          </cell>
        </row>
        <row r="103">
          <cell r="B103">
            <v>330033897</v>
          </cell>
          <cell r="D103">
            <v>4</v>
          </cell>
        </row>
        <row r="104">
          <cell r="B104">
            <v>330049126</v>
          </cell>
          <cell r="D104">
            <v>1</v>
          </cell>
        </row>
        <row r="105">
          <cell r="B105">
            <v>330102544</v>
          </cell>
          <cell r="D105">
            <v>5</v>
          </cell>
        </row>
        <row r="106">
          <cell r="B106">
            <v>200090704</v>
          </cell>
          <cell r="D106">
            <v>20</v>
          </cell>
        </row>
        <row r="107">
          <cell r="B107">
            <v>200090717</v>
          </cell>
          <cell r="D107">
            <v>20</v>
          </cell>
        </row>
        <row r="108">
          <cell r="B108">
            <v>200090933</v>
          </cell>
          <cell r="D108">
            <v>21</v>
          </cell>
        </row>
        <row r="109">
          <cell r="B109">
            <v>200090937</v>
          </cell>
          <cell r="D109">
            <v>2</v>
          </cell>
        </row>
        <row r="110">
          <cell r="B110">
            <v>200090964</v>
          </cell>
          <cell r="D110">
            <v>5</v>
          </cell>
        </row>
        <row r="111">
          <cell r="B111">
            <v>200090968</v>
          </cell>
          <cell r="D111">
            <v>5</v>
          </cell>
        </row>
        <row r="112">
          <cell r="B112">
            <v>330016748</v>
          </cell>
          <cell r="D112">
            <v>5</v>
          </cell>
        </row>
        <row r="113">
          <cell r="B113">
            <v>200090898</v>
          </cell>
          <cell r="D113">
            <v>4</v>
          </cell>
        </row>
        <row r="114">
          <cell r="B114">
            <v>200090954</v>
          </cell>
          <cell r="D114">
            <v>5</v>
          </cell>
        </row>
        <row r="115">
          <cell r="B115">
            <v>200090963</v>
          </cell>
          <cell r="D115">
            <v>5</v>
          </cell>
        </row>
        <row r="116">
          <cell r="B116">
            <v>330033895</v>
          </cell>
          <cell r="D116">
            <v>4</v>
          </cell>
        </row>
        <row r="117">
          <cell r="B117">
            <v>200090693</v>
          </cell>
          <cell r="D117">
            <v>20</v>
          </cell>
        </row>
        <row r="118">
          <cell r="B118">
            <v>200090911</v>
          </cell>
          <cell r="D118">
            <v>19</v>
          </cell>
        </row>
        <row r="119">
          <cell r="B119">
            <v>200090912</v>
          </cell>
          <cell r="D119">
            <v>19</v>
          </cell>
        </row>
        <row r="120">
          <cell r="B120">
            <v>200090914</v>
          </cell>
          <cell r="D120">
            <v>8</v>
          </cell>
        </row>
        <row r="121">
          <cell r="B121">
            <v>200090915</v>
          </cell>
          <cell r="D121">
            <v>8</v>
          </cell>
        </row>
        <row r="122">
          <cell r="B122">
            <v>200090916</v>
          </cell>
          <cell r="D122">
            <v>8</v>
          </cell>
        </row>
        <row r="123">
          <cell r="B123">
            <v>200090934</v>
          </cell>
          <cell r="D123">
            <v>21</v>
          </cell>
        </row>
        <row r="124">
          <cell r="B124">
            <v>200090936</v>
          </cell>
          <cell r="D124">
            <v>2</v>
          </cell>
        </row>
        <row r="125">
          <cell r="B125">
            <v>200090955</v>
          </cell>
          <cell r="D125">
            <v>5</v>
          </cell>
        </row>
        <row r="126">
          <cell r="B126">
            <v>200090967</v>
          </cell>
          <cell r="D126">
            <v>5</v>
          </cell>
        </row>
        <row r="127">
          <cell r="B127">
            <v>330076745</v>
          </cell>
          <cell r="D127">
            <v>2</v>
          </cell>
        </row>
        <row r="128">
          <cell r="B128">
            <v>330076568</v>
          </cell>
          <cell r="D128">
            <v>5</v>
          </cell>
        </row>
        <row r="129">
          <cell r="B129">
            <v>330076564</v>
          </cell>
          <cell r="D129">
            <v>4</v>
          </cell>
        </row>
        <row r="130">
          <cell r="B130">
            <v>330076210</v>
          </cell>
          <cell r="D130">
            <v>1</v>
          </cell>
        </row>
        <row r="131">
          <cell r="B131">
            <v>330099266</v>
          </cell>
          <cell r="D131">
            <v>2</v>
          </cell>
        </row>
        <row r="132">
          <cell r="B132">
            <v>330076567</v>
          </cell>
          <cell r="D132">
            <v>5</v>
          </cell>
        </row>
        <row r="133">
          <cell r="B133">
            <v>330076209</v>
          </cell>
          <cell r="D133">
            <v>1</v>
          </cell>
        </row>
        <row r="134">
          <cell r="B134">
            <v>330102759</v>
          </cell>
          <cell r="D134">
            <v>2</v>
          </cell>
        </row>
        <row r="135">
          <cell r="B135">
            <v>330100179</v>
          </cell>
          <cell r="D135">
            <v>3</v>
          </cell>
        </row>
        <row r="136">
          <cell r="B136">
            <v>330099268</v>
          </cell>
          <cell r="D136">
            <v>2</v>
          </cell>
        </row>
        <row r="137">
          <cell r="B137">
            <v>200253604</v>
          </cell>
          <cell r="D137">
            <v>3</v>
          </cell>
        </row>
        <row r="138">
          <cell r="B138">
            <v>200090934</v>
          </cell>
          <cell r="D138">
            <v>7</v>
          </cell>
        </row>
        <row r="139">
          <cell r="B139">
            <v>200090929</v>
          </cell>
          <cell r="D139">
            <v>3</v>
          </cell>
        </row>
        <row r="140">
          <cell r="B140">
            <v>200090925</v>
          </cell>
          <cell r="D140">
            <v>3</v>
          </cell>
        </row>
        <row r="141">
          <cell r="B141">
            <v>200090911</v>
          </cell>
          <cell r="D141">
            <v>12</v>
          </cell>
        </row>
        <row r="142">
          <cell r="B142">
            <v>200090722</v>
          </cell>
          <cell r="D142">
            <v>10</v>
          </cell>
        </row>
        <row r="143">
          <cell r="B143">
            <v>200090718</v>
          </cell>
          <cell r="D143">
            <v>20</v>
          </cell>
        </row>
        <row r="144">
          <cell r="B144">
            <v>200090700</v>
          </cell>
          <cell r="D144">
            <v>3</v>
          </cell>
        </row>
        <row r="145">
          <cell r="B145">
            <v>330076099</v>
          </cell>
          <cell r="D145">
            <v>14</v>
          </cell>
        </row>
        <row r="146">
          <cell r="B146">
            <v>330076098</v>
          </cell>
          <cell r="D146">
            <v>1</v>
          </cell>
        </row>
        <row r="147">
          <cell r="B147">
            <v>330065337</v>
          </cell>
          <cell r="D147">
            <v>2</v>
          </cell>
        </row>
        <row r="148">
          <cell r="B148">
            <v>330056542</v>
          </cell>
          <cell r="D148">
            <v>3</v>
          </cell>
        </row>
        <row r="149">
          <cell r="B149">
            <v>330036696</v>
          </cell>
          <cell r="D149">
            <v>2</v>
          </cell>
        </row>
        <row r="150">
          <cell r="B150">
            <v>330036694</v>
          </cell>
          <cell r="D150">
            <v>2</v>
          </cell>
        </row>
        <row r="151">
          <cell r="B151">
            <v>330030979</v>
          </cell>
          <cell r="D151">
            <v>2</v>
          </cell>
        </row>
        <row r="152">
          <cell r="B152">
            <v>330029629</v>
          </cell>
          <cell r="D152">
            <v>4</v>
          </cell>
        </row>
        <row r="153">
          <cell r="B153">
            <v>330003791</v>
          </cell>
          <cell r="D153">
            <v>6</v>
          </cell>
        </row>
        <row r="154">
          <cell r="B154">
            <v>200253625</v>
          </cell>
          <cell r="D154">
            <v>3</v>
          </cell>
        </row>
        <row r="155">
          <cell r="B155">
            <v>330139967</v>
          </cell>
          <cell r="D155">
            <v>1</v>
          </cell>
        </row>
        <row r="156">
          <cell r="B156">
            <v>330139964</v>
          </cell>
          <cell r="D156">
            <v>1</v>
          </cell>
        </row>
        <row r="157">
          <cell r="B157">
            <v>330139959</v>
          </cell>
          <cell r="D157">
            <v>1</v>
          </cell>
        </row>
        <row r="158">
          <cell r="B158">
            <v>330131538</v>
          </cell>
          <cell r="D158">
            <v>2</v>
          </cell>
        </row>
        <row r="159">
          <cell r="B159">
            <v>330083850</v>
          </cell>
          <cell r="D159">
            <v>1</v>
          </cell>
        </row>
        <row r="160">
          <cell r="B160">
            <v>330080227</v>
          </cell>
          <cell r="D160">
            <v>1</v>
          </cell>
        </row>
        <row r="161">
          <cell r="B161">
            <v>330080000</v>
          </cell>
          <cell r="D161">
            <v>2</v>
          </cell>
        </row>
        <row r="162">
          <cell r="B162">
            <v>330076569</v>
          </cell>
          <cell r="D162">
            <v>5</v>
          </cell>
        </row>
        <row r="163">
          <cell r="B163">
            <v>330076103</v>
          </cell>
          <cell r="D163">
            <v>2</v>
          </cell>
        </row>
        <row r="164">
          <cell r="B164">
            <v>330146855</v>
          </cell>
          <cell r="D164">
            <v>2</v>
          </cell>
        </row>
        <row r="165">
          <cell r="B165">
            <v>330139975</v>
          </cell>
          <cell r="D165">
            <v>1</v>
          </cell>
        </row>
        <row r="166">
          <cell r="B166">
            <v>330139972</v>
          </cell>
          <cell r="D166">
            <v>1</v>
          </cell>
        </row>
        <row r="167">
          <cell r="B167">
            <v>330139974</v>
          </cell>
          <cell r="D167">
            <v>1</v>
          </cell>
        </row>
        <row r="168">
          <cell r="B168">
            <v>330139971</v>
          </cell>
          <cell r="D168">
            <v>1</v>
          </cell>
        </row>
        <row r="169">
          <cell r="B169">
            <v>330139970</v>
          </cell>
          <cell r="D169">
            <v>1</v>
          </cell>
        </row>
        <row r="170">
          <cell r="B170">
            <v>330139968</v>
          </cell>
          <cell r="D170">
            <v>1</v>
          </cell>
        </row>
        <row r="171">
          <cell r="B171">
            <v>330139965</v>
          </cell>
          <cell r="D171">
            <v>1</v>
          </cell>
        </row>
        <row r="172">
          <cell r="B172">
            <v>330139962</v>
          </cell>
          <cell r="D172">
            <v>1</v>
          </cell>
        </row>
        <row r="173">
          <cell r="B173">
            <v>330139960</v>
          </cell>
          <cell r="D173">
            <v>1</v>
          </cell>
        </row>
        <row r="174">
          <cell r="B174">
            <v>330139958</v>
          </cell>
          <cell r="D174">
            <v>1</v>
          </cell>
        </row>
        <row r="175">
          <cell r="B175">
            <v>330131541</v>
          </cell>
          <cell r="D175">
            <v>2</v>
          </cell>
        </row>
        <row r="176">
          <cell r="B176">
            <v>330123686</v>
          </cell>
          <cell r="D176">
            <v>1</v>
          </cell>
        </row>
        <row r="177">
          <cell r="B177">
            <v>330102972</v>
          </cell>
          <cell r="D177">
            <v>10</v>
          </cell>
        </row>
        <row r="178">
          <cell r="B178">
            <v>330102757</v>
          </cell>
          <cell r="D178">
            <v>2</v>
          </cell>
        </row>
        <row r="179">
          <cell r="B179">
            <v>330102756</v>
          </cell>
          <cell r="D179">
            <v>1</v>
          </cell>
        </row>
        <row r="180">
          <cell r="B180">
            <v>330099914</v>
          </cell>
          <cell r="D180">
            <v>1</v>
          </cell>
        </row>
        <row r="181">
          <cell r="B181">
            <v>330099913</v>
          </cell>
          <cell r="D181">
            <v>1</v>
          </cell>
        </row>
        <row r="182">
          <cell r="B182">
            <v>330099267</v>
          </cell>
          <cell r="D182">
            <v>2</v>
          </cell>
        </row>
        <row r="183">
          <cell r="B183">
            <v>200253621</v>
          </cell>
          <cell r="D183">
            <v>12</v>
          </cell>
        </row>
        <row r="184">
          <cell r="B184">
            <v>200253613</v>
          </cell>
          <cell r="D184">
            <v>3</v>
          </cell>
        </row>
        <row r="185">
          <cell r="B185">
            <v>200253609</v>
          </cell>
          <cell r="D185">
            <v>3</v>
          </cell>
        </row>
        <row r="186">
          <cell r="B186">
            <v>200157581</v>
          </cell>
          <cell r="D186">
            <v>3</v>
          </cell>
        </row>
        <row r="187">
          <cell r="B187">
            <v>200090938</v>
          </cell>
          <cell r="D187">
            <v>14</v>
          </cell>
        </row>
        <row r="188">
          <cell r="B188">
            <v>200090937</v>
          </cell>
          <cell r="D188">
            <v>20</v>
          </cell>
        </row>
        <row r="189">
          <cell r="B189">
            <v>200090936</v>
          </cell>
          <cell r="D189">
            <v>20</v>
          </cell>
        </row>
        <row r="190">
          <cell r="B190">
            <v>200090933</v>
          </cell>
          <cell r="D190">
            <v>10</v>
          </cell>
        </row>
        <row r="191">
          <cell r="B191">
            <v>200090932</v>
          </cell>
          <cell r="D191">
            <v>10</v>
          </cell>
        </row>
        <row r="192">
          <cell r="B192">
            <v>200090928</v>
          </cell>
          <cell r="D192">
            <v>3</v>
          </cell>
        </row>
        <row r="193">
          <cell r="B193">
            <v>200090922</v>
          </cell>
          <cell r="D193">
            <v>3</v>
          </cell>
        </row>
        <row r="194">
          <cell r="B194">
            <v>200090919</v>
          </cell>
          <cell r="D194">
            <v>3</v>
          </cell>
        </row>
        <row r="195">
          <cell r="B195">
            <v>200090912</v>
          </cell>
          <cell r="D195">
            <v>12</v>
          </cell>
        </row>
        <row r="196">
          <cell r="B196">
            <v>200090910</v>
          </cell>
          <cell r="D196">
            <v>12</v>
          </cell>
        </row>
        <row r="197">
          <cell r="B197">
            <v>200090717</v>
          </cell>
          <cell r="D197">
            <v>32</v>
          </cell>
        </row>
        <row r="198">
          <cell r="B198">
            <v>200090693</v>
          </cell>
          <cell r="D198">
            <v>20</v>
          </cell>
        </row>
        <row r="199">
          <cell r="B199">
            <v>200090683</v>
          </cell>
          <cell r="D199">
            <v>120</v>
          </cell>
        </row>
        <row r="200">
          <cell r="B200">
            <v>330076101</v>
          </cell>
          <cell r="D200">
            <v>2</v>
          </cell>
        </row>
        <row r="201">
          <cell r="B201">
            <v>330076097</v>
          </cell>
          <cell r="D201">
            <v>1</v>
          </cell>
        </row>
        <row r="202">
          <cell r="B202">
            <v>330056541</v>
          </cell>
          <cell r="D202">
            <v>3</v>
          </cell>
        </row>
        <row r="203">
          <cell r="B203">
            <v>330049127</v>
          </cell>
          <cell r="D203">
            <v>3</v>
          </cell>
        </row>
        <row r="204">
          <cell r="B204">
            <v>330049126</v>
          </cell>
          <cell r="D204">
            <v>3</v>
          </cell>
        </row>
        <row r="205">
          <cell r="B205">
            <v>330036693</v>
          </cell>
          <cell r="D205">
            <v>2</v>
          </cell>
        </row>
        <row r="206">
          <cell r="B206">
            <v>330034076</v>
          </cell>
          <cell r="D206">
            <v>2</v>
          </cell>
        </row>
        <row r="207">
          <cell r="B207">
            <v>330030764</v>
          </cell>
          <cell r="D207">
            <v>2</v>
          </cell>
        </row>
        <row r="208">
          <cell r="B208">
            <v>330029487</v>
          </cell>
          <cell r="D208">
            <v>2</v>
          </cell>
        </row>
        <row r="209">
          <cell r="B209">
            <v>330016749</v>
          </cell>
          <cell r="D209">
            <v>3</v>
          </cell>
        </row>
        <row r="210">
          <cell r="B210">
            <v>200253623</v>
          </cell>
          <cell r="D210">
            <v>6</v>
          </cell>
        </row>
        <row r="211">
          <cell r="B211">
            <v>200090721</v>
          </cell>
          <cell r="D211">
            <v>16</v>
          </cell>
        </row>
        <row r="212">
          <cell r="B212">
            <v>200090720</v>
          </cell>
          <cell r="D212">
            <v>16</v>
          </cell>
        </row>
        <row r="213">
          <cell r="B213">
            <v>200090704</v>
          </cell>
          <cell r="D213">
            <v>32</v>
          </cell>
        </row>
        <row r="214">
          <cell r="B214">
            <v>200090701</v>
          </cell>
          <cell r="D214">
            <v>7</v>
          </cell>
        </row>
        <row r="215">
          <cell r="B215">
            <v>330076096</v>
          </cell>
          <cell r="D215">
            <v>1</v>
          </cell>
        </row>
        <row r="216">
          <cell r="B216">
            <v>330065339</v>
          </cell>
          <cell r="D216">
            <v>2</v>
          </cell>
        </row>
        <row r="217">
          <cell r="B217">
            <v>330065338</v>
          </cell>
          <cell r="D217">
            <v>2</v>
          </cell>
        </row>
        <row r="218">
          <cell r="B218">
            <v>330036695</v>
          </cell>
          <cell r="D218">
            <v>2</v>
          </cell>
        </row>
        <row r="219">
          <cell r="B219">
            <v>330032121</v>
          </cell>
          <cell r="D219">
            <v>2</v>
          </cell>
        </row>
        <row r="220">
          <cell r="B220">
            <v>330029486</v>
          </cell>
          <cell r="D220">
            <v>2</v>
          </cell>
        </row>
        <row r="221">
          <cell r="B221">
            <v>330016748</v>
          </cell>
          <cell r="D221">
            <v>3</v>
          </cell>
        </row>
        <row r="222">
          <cell r="B222">
            <v>200253632</v>
          </cell>
          <cell r="D222">
            <v>6</v>
          </cell>
        </row>
        <row r="223">
          <cell r="B223">
            <v>330092660</v>
          </cell>
          <cell r="D223">
            <v>2</v>
          </cell>
        </row>
        <row r="224">
          <cell r="B224">
            <v>330092658</v>
          </cell>
          <cell r="D224">
            <v>2</v>
          </cell>
        </row>
        <row r="225">
          <cell r="B225">
            <v>330089866</v>
          </cell>
          <cell r="D225">
            <v>3</v>
          </cell>
        </row>
        <row r="226">
          <cell r="B226">
            <v>330089865</v>
          </cell>
          <cell r="D226">
            <v>3</v>
          </cell>
        </row>
        <row r="227">
          <cell r="B227">
            <v>330083849</v>
          </cell>
          <cell r="D227">
            <v>1</v>
          </cell>
        </row>
        <row r="228">
          <cell r="B228">
            <v>330083848</v>
          </cell>
          <cell r="D228">
            <v>1</v>
          </cell>
        </row>
        <row r="229">
          <cell r="B229">
            <v>330082935</v>
          </cell>
          <cell r="D229">
            <v>1</v>
          </cell>
        </row>
        <row r="230">
          <cell r="B230">
            <v>330080228</v>
          </cell>
          <cell r="D230">
            <v>1</v>
          </cell>
        </row>
        <row r="231">
          <cell r="B231">
            <v>330080030</v>
          </cell>
          <cell r="D231">
            <v>2</v>
          </cell>
        </row>
        <row r="232">
          <cell r="B232">
            <v>330076982</v>
          </cell>
          <cell r="D232">
            <v>2</v>
          </cell>
        </row>
        <row r="233">
          <cell r="B233">
            <v>330076565</v>
          </cell>
          <cell r="D233">
            <v>4</v>
          </cell>
        </row>
        <row r="234">
          <cell r="B234">
            <v>330076563</v>
          </cell>
          <cell r="D234">
            <v>4</v>
          </cell>
        </row>
        <row r="235">
          <cell r="B235">
            <v>330076208</v>
          </cell>
          <cell r="D235">
            <v>1</v>
          </cell>
        </row>
        <row r="236">
          <cell r="B236">
            <v>330076207</v>
          </cell>
          <cell r="D236">
            <v>1</v>
          </cell>
        </row>
        <row r="237">
          <cell r="B237">
            <v>330076107</v>
          </cell>
          <cell r="D237">
            <v>1</v>
          </cell>
        </row>
        <row r="238">
          <cell r="B238">
            <v>330076105</v>
          </cell>
          <cell r="D238">
            <v>1</v>
          </cell>
        </row>
        <row r="239">
          <cell r="B239">
            <v>330076102</v>
          </cell>
          <cell r="D239">
            <v>2</v>
          </cell>
        </row>
        <row r="240">
          <cell r="B240">
            <v>330148099</v>
          </cell>
          <cell r="D240">
            <v>3</v>
          </cell>
        </row>
        <row r="241">
          <cell r="B241">
            <v>330146853</v>
          </cell>
          <cell r="D241">
            <v>2</v>
          </cell>
        </row>
        <row r="242">
          <cell r="B242">
            <v>330140210</v>
          </cell>
          <cell r="D242">
            <v>1</v>
          </cell>
        </row>
        <row r="243">
          <cell r="B243">
            <v>330076208</v>
          </cell>
          <cell r="D243">
            <v>6</v>
          </cell>
        </row>
        <row r="244">
          <cell r="B244">
            <v>330076564</v>
          </cell>
          <cell r="D244">
            <v>24</v>
          </cell>
        </row>
        <row r="245">
          <cell r="B245">
            <v>330076565</v>
          </cell>
          <cell r="D245">
            <v>24</v>
          </cell>
        </row>
        <row r="246">
          <cell r="B246">
            <v>330076745</v>
          </cell>
          <cell r="D246">
            <v>12</v>
          </cell>
        </row>
        <row r="247">
          <cell r="B247">
            <v>330076982</v>
          </cell>
          <cell r="D247">
            <v>12</v>
          </cell>
        </row>
        <row r="248">
          <cell r="B248">
            <v>330080030</v>
          </cell>
          <cell r="D248">
            <v>12</v>
          </cell>
        </row>
        <row r="249">
          <cell r="B249">
            <v>330123686</v>
          </cell>
          <cell r="D249">
            <v>6</v>
          </cell>
        </row>
        <row r="250">
          <cell r="B250">
            <v>330139960</v>
          </cell>
          <cell r="D250">
            <v>6</v>
          </cell>
        </row>
        <row r="251">
          <cell r="B251">
            <v>330139974</v>
          </cell>
          <cell r="D251">
            <v>6</v>
          </cell>
        </row>
        <row r="252">
          <cell r="B252">
            <v>330082935</v>
          </cell>
          <cell r="D252">
            <v>6</v>
          </cell>
        </row>
        <row r="253">
          <cell r="B253">
            <v>330076098</v>
          </cell>
          <cell r="D253">
            <v>6</v>
          </cell>
        </row>
        <row r="254">
          <cell r="B254">
            <v>330076101</v>
          </cell>
          <cell r="D254">
            <v>12</v>
          </cell>
        </row>
        <row r="255">
          <cell r="B255">
            <v>330076107</v>
          </cell>
          <cell r="D255">
            <v>6</v>
          </cell>
        </row>
        <row r="256">
          <cell r="B256">
            <v>330076209</v>
          </cell>
          <cell r="D256">
            <v>6</v>
          </cell>
        </row>
        <row r="257">
          <cell r="B257">
            <v>330076563</v>
          </cell>
          <cell r="D257">
            <v>24</v>
          </cell>
        </row>
        <row r="258">
          <cell r="B258">
            <v>330076568</v>
          </cell>
          <cell r="D258">
            <v>30</v>
          </cell>
        </row>
        <row r="259">
          <cell r="B259">
            <v>330076569</v>
          </cell>
          <cell r="D259">
            <v>30</v>
          </cell>
        </row>
        <row r="260">
          <cell r="B260">
            <v>330080227</v>
          </cell>
          <cell r="D260">
            <v>6</v>
          </cell>
        </row>
        <row r="261">
          <cell r="B261">
            <v>330102756</v>
          </cell>
          <cell r="D261">
            <v>6</v>
          </cell>
        </row>
        <row r="262">
          <cell r="B262">
            <v>330102972</v>
          </cell>
          <cell r="D262">
            <v>60</v>
          </cell>
        </row>
        <row r="263">
          <cell r="B263">
            <v>330139959</v>
          </cell>
          <cell r="D263">
            <v>6</v>
          </cell>
        </row>
        <row r="264">
          <cell r="B264">
            <v>330139965</v>
          </cell>
          <cell r="D264">
            <v>6</v>
          </cell>
        </row>
        <row r="265">
          <cell r="B265">
            <v>330139967</v>
          </cell>
          <cell r="D265">
            <v>6</v>
          </cell>
        </row>
        <row r="266">
          <cell r="B266">
            <v>330139970</v>
          </cell>
          <cell r="D266">
            <v>6</v>
          </cell>
        </row>
        <row r="267">
          <cell r="B267">
            <v>330139972</v>
          </cell>
          <cell r="D267">
            <v>6</v>
          </cell>
        </row>
        <row r="268">
          <cell r="B268">
            <v>330140210</v>
          </cell>
          <cell r="D268">
            <v>6</v>
          </cell>
        </row>
        <row r="269">
          <cell r="B269">
            <v>330036693</v>
          </cell>
          <cell r="D269">
            <v>12</v>
          </cell>
        </row>
        <row r="270">
          <cell r="B270">
            <v>330076096</v>
          </cell>
          <cell r="D270">
            <v>6</v>
          </cell>
        </row>
        <row r="271">
          <cell r="B271">
            <v>330076097</v>
          </cell>
          <cell r="D271">
            <v>6</v>
          </cell>
        </row>
        <row r="272">
          <cell r="B272">
            <v>330076105</v>
          </cell>
          <cell r="D272">
            <v>6</v>
          </cell>
        </row>
        <row r="273">
          <cell r="B273">
            <v>330083850</v>
          </cell>
          <cell r="D273">
            <v>6</v>
          </cell>
        </row>
        <row r="274">
          <cell r="B274">
            <v>330099266</v>
          </cell>
          <cell r="D274">
            <v>12</v>
          </cell>
        </row>
        <row r="275">
          <cell r="B275">
            <v>330099267</v>
          </cell>
          <cell r="D275">
            <v>12</v>
          </cell>
        </row>
        <row r="276">
          <cell r="B276">
            <v>330099268</v>
          </cell>
          <cell r="D276">
            <v>12</v>
          </cell>
        </row>
        <row r="277">
          <cell r="B277">
            <v>330099913</v>
          </cell>
          <cell r="D277">
            <v>6</v>
          </cell>
        </row>
        <row r="278">
          <cell r="B278">
            <v>330099914</v>
          </cell>
          <cell r="D278">
            <v>6</v>
          </cell>
        </row>
        <row r="279">
          <cell r="B279">
            <v>330102757</v>
          </cell>
          <cell r="D279">
            <v>12</v>
          </cell>
        </row>
        <row r="280">
          <cell r="B280">
            <v>330102759</v>
          </cell>
          <cell r="D280">
            <v>12</v>
          </cell>
        </row>
        <row r="281">
          <cell r="B281">
            <v>330139958</v>
          </cell>
          <cell r="D281">
            <v>6</v>
          </cell>
        </row>
        <row r="282">
          <cell r="B282">
            <v>330139962</v>
          </cell>
          <cell r="D282">
            <v>6</v>
          </cell>
        </row>
        <row r="283">
          <cell r="B283">
            <v>330139964</v>
          </cell>
          <cell r="D283">
            <v>6</v>
          </cell>
        </row>
        <row r="284">
          <cell r="B284">
            <v>330139968</v>
          </cell>
          <cell r="D284">
            <v>6</v>
          </cell>
        </row>
        <row r="285">
          <cell r="B285">
            <v>330139971</v>
          </cell>
          <cell r="D285">
            <v>6</v>
          </cell>
        </row>
        <row r="286">
          <cell r="B286">
            <v>330139975</v>
          </cell>
          <cell r="D286">
            <v>6</v>
          </cell>
        </row>
        <row r="287">
          <cell r="B287">
            <v>330029629</v>
          </cell>
          <cell r="D287">
            <v>24</v>
          </cell>
        </row>
        <row r="288">
          <cell r="B288">
            <v>330076099</v>
          </cell>
          <cell r="D288">
            <v>84</v>
          </cell>
        </row>
        <row r="289">
          <cell r="B289">
            <v>330076102</v>
          </cell>
          <cell r="D289">
            <v>12</v>
          </cell>
        </row>
        <row r="290">
          <cell r="B290">
            <v>330076103</v>
          </cell>
          <cell r="D290">
            <v>12</v>
          </cell>
        </row>
        <row r="291">
          <cell r="B291">
            <v>330076207</v>
          </cell>
          <cell r="D291">
            <v>6</v>
          </cell>
        </row>
        <row r="292">
          <cell r="B292">
            <v>330076210</v>
          </cell>
          <cell r="D292">
            <v>6</v>
          </cell>
        </row>
        <row r="293">
          <cell r="B293">
            <v>330076567</v>
          </cell>
          <cell r="D293">
            <v>30</v>
          </cell>
        </row>
        <row r="294">
          <cell r="B294">
            <v>330080000</v>
          </cell>
          <cell r="D294">
            <v>12</v>
          </cell>
        </row>
        <row r="295">
          <cell r="B295">
            <v>330080228</v>
          </cell>
          <cell r="D295">
            <v>6</v>
          </cell>
        </row>
        <row r="296">
          <cell r="B296">
            <v>330083848</v>
          </cell>
          <cell r="D296">
            <v>6</v>
          </cell>
        </row>
        <row r="297">
          <cell r="B297">
            <v>330083849</v>
          </cell>
          <cell r="D297">
            <v>6</v>
          </cell>
        </row>
        <row r="298">
          <cell r="B298">
            <v>330065445</v>
          </cell>
          <cell r="D298">
            <v>1</v>
          </cell>
        </row>
        <row r="299">
          <cell r="B299">
            <v>330058613</v>
          </cell>
          <cell r="D299">
            <v>2</v>
          </cell>
        </row>
        <row r="300">
          <cell r="B300">
            <v>330135819</v>
          </cell>
          <cell r="D300">
            <v>1</v>
          </cell>
        </row>
        <row r="301">
          <cell r="B301">
            <v>330129832</v>
          </cell>
          <cell r="D301">
            <v>1</v>
          </cell>
        </row>
        <row r="302">
          <cell r="B302">
            <v>330065008</v>
          </cell>
          <cell r="D302">
            <v>1</v>
          </cell>
        </row>
        <row r="303">
          <cell r="B303">
            <v>330034047</v>
          </cell>
          <cell r="D303">
            <v>2</v>
          </cell>
        </row>
        <row r="304">
          <cell r="B304">
            <v>330032117</v>
          </cell>
          <cell r="D304">
            <v>2</v>
          </cell>
        </row>
        <row r="305">
          <cell r="B305">
            <v>330030241</v>
          </cell>
          <cell r="D305">
            <v>2</v>
          </cell>
        </row>
        <row r="306">
          <cell r="B306">
            <v>330029856</v>
          </cell>
          <cell r="D306">
            <v>2</v>
          </cell>
        </row>
        <row r="307">
          <cell r="B307">
            <v>330136081</v>
          </cell>
          <cell r="D307">
            <v>1</v>
          </cell>
        </row>
        <row r="308">
          <cell r="B308">
            <v>330136078</v>
          </cell>
          <cell r="D308">
            <v>1</v>
          </cell>
        </row>
        <row r="309">
          <cell r="B309">
            <v>330136076</v>
          </cell>
          <cell r="D309">
            <v>1</v>
          </cell>
        </row>
        <row r="310">
          <cell r="B310">
            <v>330135820</v>
          </cell>
          <cell r="D310">
            <v>4</v>
          </cell>
        </row>
        <row r="311">
          <cell r="B311">
            <v>330135817</v>
          </cell>
          <cell r="D311">
            <v>2</v>
          </cell>
        </row>
        <row r="312">
          <cell r="B312">
            <v>330129837</v>
          </cell>
          <cell r="D312">
            <v>1</v>
          </cell>
        </row>
        <row r="313">
          <cell r="B313">
            <v>330129833</v>
          </cell>
          <cell r="D313">
            <v>2</v>
          </cell>
        </row>
        <row r="314">
          <cell r="B314">
            <v>330129825</v>
          </cell>
          <cell r="D314">
            <v>4</v>
          </cell>
        </row>
        <row r="315">
          <cell r="B315">
            <v>330099528</v>
          </cell>
          <cell r="D315">
            <v>4</v>
          </cell>
        </row>
        <row r="316">
          <cell r="B316">
            <v>330099268</v>
          </cell>
          <cell r="D316">
            <v>4</v>
          </cell>
        </row>
        <row r="317">
          <cell r="B317">
            <v>200090946</v>
          </cell>
          <cell r="D317">
            <v>12</v>
          </cell>
        </row>
        <row r="318">
          <cell r="B318">
            <v>200090945</v>
          </cell>
          <cell r="D318">
            <v>12</v>
          </cell>
        </row>
        <row r="319">
          <cell r="B319">
            <v>200090936</v>
          </cell>
          <cell r="D319">
            <v>4</v>
          </cell>
        </row>
        <row r="320">
          <cell r="B320">
            <v>200090915</v>
          </cell>
          <cell r="D320">
            <v>8</v>
          </cell>
        </row>
        <row r="321">
          <cell r="B321">
            <v>200090897</v>
          </cell>
          <cell r="D321">
            <v>4</v>
          </cell>
        </row>
        <row r="322">
          <cell r="B322">
            <v>200090721</v>
          </cell>
          <cell r="D322">
            <v>14</v>
          </cell>
        </row>
        <row r="323">
          <cell r="B323">
            <v>200090717</v>
          </cell>
          <cell r="D323">
            <v>8</v>
          </cell>
        </row>
        <row r="324">
          <cell r="B324">
            <v>200090704</v>
          </cell>
          <cell r="D324">
            <v>8</v>
          </cell>
        </row>
        <row r="325">
          <cell r="B325">
            <v>200090701</v>
          </cell>
          <cell r="D325">
            <v>2</v>
          </cell>
        </row>
        <row r="326">
          <cell r="B326">
            <v>200253612</v>
          </cell>
          <cell r="D326">
            <v>4</v>
          </cell>
        </row>
        <row r="327">
          <cell r="B327">
            <v>330082956</v>
          </cell>
          <cell r="D327">
            <v>2</v>
          </cell>
        </row>
        <row r="328">
          <cell r="B328">
            <v>330082955</v>
          </cell>
          <cell r="D328">
            <v>2</v>
          </cell>
        </row>
        <row r="329">
          <cell r="B329">
            <v>330082954</v>
          </cell>
          <cell r="D329">
            <v>2</v>
          </cell>
        </row>
        <row r="330">
          <cell r="B330">
            <v>330068041</v>
          </cell>
          <cell r="D330">
            <v>1</v>
          </cell>
        </row>
        <row r="331">
          <cell r="B331">
            <v>330067975</v>
          </cell>
          <cell r="D331">
            <v>1</v>
          </cell>
        </row>
        <row r="332">
          <cell r="B332">
            <v>330068035</v>
          </cell>
          <cell r="D332">
            <v>1</v>
          </cell>
        </row>
        <row r="333">
          <cell r="B333">
            <v>330065450</v>
          </cell>
          <cell r="D333">
            <v>1</v>
          </cell>
        </row>
        <row r="334">
          <cell r="B334">
            <v>330065011</v>
          </cell>
          <cell r="D334">
            <v>1</v>
          </cell>
        </row>
        <row r="335">
          <cell r="B335">
            <v>330034048</v>
          </cell>
          <cell r="D335">
            <v>2</v>
          </cell>
        </row>
        <row r="336">
          <cell r="B336">
            <v>330032115</v>
          </cell>
          <cell r="D336">
            <v>2</v>
          </cell>
        </row>
        <row r="337">
          <cell r="B337">
            <v>330030242</v>
          </cell>
          <cell r="D337">
            <v>2</v>
          </cell>
        </row>
        <row r="338">
          <cell r="B338">
            <v>330029857</v>
          </cell>
          <cell r="D338">
            <v>2</v>
          </cell>
        </row>
        <row r="339">
          <cell r="B339">
            <v>330136082</v>
          </cell>
          <cell r="D339">
            <v>1</v>
          </cell>
        </row>
        <row r="340">
          <cell r="B340">
            <v>330135822</v>
          </cell>
          <cell r="D340">
            <v>1</v>
          </cell>
        </row>
        <row r="341">
          <cell r="B341">
            <v>330135818</v>
          </cell>
          <cell r="D341">
            <v>1</v>
          </cell>
        </row>
        <row r="342">
          <cell r="B342">
            <v>330131597</v>
          </cell>
          <cell r="D342">
            <v>1</v>
          </cell>
        </row>
        <row r="343">
          <cell r="B343">
            <v>330129836</v>
          </cell>
          <cell r="D343">
            <v>1</v>
          </cell>
        </row>
        <row r="344">
          <cell r="B344">
            <v>330129831</v>
          </cell>
          <cell r="D344">
            <v>1</v>
          </cell>
        </row>
        <row r="345">
          <cell r="B345">
            <v>330099789</v>
          </cell>
          <cell r="D345">
            <v>2</v>
          </cell>
        </row>
        <row r="346">
          <cell r="B346">
            <v>200090972</v>
          </cell>
          <cell r="D346">
            <v>4</v>
          </cell>
        </row>
        <row r="347">
          <cell r="B347">
            <v>330067945</v>
          </cell>
          <cell r="D347">
            <v>1</v>
          </cell>
        </row>
        <row r="348">
          <cell r="B348">
            <v>330067895</v>
          </cell>
          <cell r="D348">
            <v>1</v>
          </cell>
        </row>
        <row r="349">
          <cell r="B349">
            <v>330065453</v>
          </cell>
          <cell r="D349">
            <v>1</v>
          </cell>
        </row>
        <row r="350">
          <cell r="B350">
            <v>330032116</v>
          </cell>
          <cell r="D350">
            <v>2</v>
          </cell>
        </row>
        <row r="351">
          <cell r="B351">
            <v>330030243</v>
          </cell>
          <cell r="D351">
            <v>2</v>
          </cell>
        </row>
        <row r="352">
          <cell r="B352">
            <v>330030240</v>
          </cell>
          <cell r="D352">
            <v>2</v>
          </cell>
        </row>
        <row r="353">
          <cell r="B353">
            <v>330099267</v>
          </cell>
          <cell r="D353">
            <v>4</v>
          </cell>
        </row>
        <row r="354">
          <cell r="B354">
            <v>330136080</v>
          </cell>
          <cell r="D354">
            <v>1</v>
          </cell>
        </row>
        <row r="355">
          <cell r="B355">
            <v>330136077</v>
          </cell>
          <cell r="D355">
            <v>1</v>
          </cell>
        </row>
        <row r="356">
          <cell r="B356">
            <v>330136074</v>
          </cell>
          <cell r="D356">
            <v>1</v>
          </cell>
        </row>
        <row r="357">
          <cell r="B357">
            <v>330131598</v>
          </cell>
          <cell r="D357">
            <v>1</v>
          </cell>
        </row>
        <row r="358">
          <cell r="B358">
            <v>330099790</v>
          </cell>
          <cell r="D358">
            <v>2</v>
          </cell>
        </row>
        <row r="359">
          <cell r="B359">
            <v>330099525</v>
          </cell>
          <cell r="D359">
            <v>2</v>
          </cell>
        </row>
        <row r="360">
          <cell r="B360">
            <v>200090971</v>
          </cell>
          <cell r="D360">
            <v>4</v>
          </cell>
        </row>
        <row r="361">
          <cell r="B361">
            <v>200090968</v>
          </cell>
          <cell r="D361">
            <v>10</v>
          </cell>
        </row>
        <row r="362">
          <cell r="B362">
            <v>200090967</v>
          </cell>
          <cell r="D362">
            <v>10</v>
          </cell>
        </row>
        <row r="363">
          <cell r="B363">
            <v>200090683</v>
          </cell>
          <cell r="D363">
            <v>88</v>
          </cell>
        </row>
        <row r="364">
          <cell r="B364">
            <v>330018423</v>
          </cell>
          <cell r="D364">
            <v>2</v>
          </cell>
        </row>
        <row r="365">
          <cell r="B365">
            <v>330018379</v>
          </cell>
          <cell r="D365">
            <v>2</v>
          </cell>
        </row>
        <row r="366">
          <cell r="B366">
            <v>330016748</v>
          </cell>
          <cell r="D366">
            <v>2</v>
          </cell>
        </row>
        <row r="367">
          <cell r="B367">
            <v>330012602</v>
          </cell>
          <cell r="D367">
            <v>2</v>
          </cell>
        </row>
        <row r="368">
          <cell r="B368">
            <v>200253632</v>
          </cell>
          <cell r="D368">
            <v>4</v>
          </cell>
        </row>
        <row r="369">
          <cell r="B369">
            <v>200253626</v>
          </cell>
          <cell r="D369">
            <v>12</v>
          </cell>
        </row>
        <row r="370">
          <cell r="B370">
            <v>200253621</v>
          </cell>
          <cell r="D370">
            <v>8</v>
          </cell>
        </row>
        <row r="371">
          <cell r="B371">
            <v>200090937</v>
          </cell>
          <cell r="D371">
            <v>4</v>
          </cell>
        </row>
        <row r="372">
          <cell r="B372">
            <v>200090914</v>
          </cell>
          <cell r="D372">
            <v>8</v>
          </cell>
        </row>
        <row r="373">
          <cell r="B373">
            <v>200090911</v>
          </cell>
          <cell r="D373">
            <v>12</v>
          </cell>
        </row>
        <row r="374">
          <cell r="B374">
            <v>200090910</v>
          </cell>
          <cell r="D374">
            <v>12</v>
          </cell>
        </row>
        <row r="375">
          <cell r="B375">
            <v>200090907</v>
          </cell>
          <cell r="D375">
            <v>2</v>
          </cell>
        </row>
        <row r="376">
          <cell r="B376">
            <v>200090906</v>
          </cell>
          <cell r="D376">
            <v>2</v>
          </cell>
        </row>
        <row r="377">
          <cell r="B377">
            <v>200090903</v>
          </cell>
          <cell r="D377">
            <v>4</v>
          </cell>
        </row>
        <row r="378">
          <cell r="B378">
            <v>200090900</v>
          </cell>
          <cell r="D378">
            <v>2</v>
          </cell>
        </row>
        <row r="379">
          <cell r="B379">
            <v>200090720</v>
          </cell>
          <cell r="D379">
            <v>14</v>
          </cell>
        </row>
        <row r="380">
          <cell r="B380">
            <v>200090700</v>
          </cell>
          <cell r="D380">
            <v>6</v>
          </cell>
        </row>
        <row r="381">
          <cell r="B381">
            <v>200090693</v>
          </cell>
          <cell r="D381">
            <v>16</v>
          </cell>
        </row>
        <row r="382">
          <cell r="B382">
            <v>200157580</v>
          </cell>
          <cell r="D382">
            <v>2</v>
          </cell>
        </row>
        <row r="383">
          <cell r="B383">
            <v>330018440</v>
          </cell>
          <cell r="D383">
            <v>2</v>
          </cell>
        </row>
        <row r="384">
          <cell r="B384">
            <v>330018438</v>
          </cell>
          <cell r="D384">
            <v>2</v>
          </cell>
        </row>
        <row r="385">
          <cell r="B385">
            <v>330018435</v>
          </cell>
          <cell r="D385">
            <v>2</v>
          </cell>
        </row>
        <row r="386">
          <cell r="B386">
            <v>330018434</v>
          </cell>
          <cell r="D386">
            <v>2</v>
          </cell>
        </row>
        <row r="387">
          <cell r="B387">
            <v>330018420</v>
          </cell>
          <cell r="D387">
            <v>2</v>
          </cell>
        </row>
        <row r="388">
          <cell r="B388">
            <v>330018397</v>
          </cell>
          <cell r="D388">
            <v>2</v>
          </cell>
        </row>
        <row r="389">
          <cell r="B389">
            <v>330016749</v>
          </cell>
          <cell r="D389">
            <v>2</v>
          </cell>
        </row>
        <row r="390">
          <cell r="B390">
            <v>330012607</v>
          </cell>
          <cell r="D390">
            <v>2</v>
          </cell>
        </row>
        <row r="391">
          <cell r="B391">
            <v>330012604</v>
          </cell>
          <cell r="D391">
            <v>2</v>
          </cell>
        </row>
        <row r="392">
          <cell r="B392">
            <v>330003791</v>
          </cell>
          <cell r="D392">
            <v>8</v>
          </cell>
        </row>
        <row r="393">
          <cell r="B393">
            <v>200253634</v>
          </cell>
          <cell r="D393">
            <v>4</v>
          </cell>
        </row>
        <row r="394">
          <cell r="B394">
            <v>200253631</v>
          </cell>
          <cell r="D394">
            <v>8</v>
          </cell>
        </row>
        <row r="395">
          <cell r="B395">
            <v>200253627</v>
          </cell>
          <cell r="D395">
            <v>10</v>
          </cell>
        </row>
        <row r="396">
          <cell r="B396">
            <v>200253624</v>
          </cell>
          <cell r="D396">
            <v>12</v>
          </cell>
        </row>
        <row r="397">
          <cell r="B397">
            <v>200253623</v>
          </cell>
          <cell r="D397">
            <v>14</v>
          </cell>
        </row>
        <row r="398">
          <cell r="B398">
            <v>200253608</v>
          </cell>
          <cell r="D398">
            <v>2</v>
          </cell>
        </row>
        <row r="399">
          <cell r="B399">
            <v>200253605</v>
          </cell>
          <cell r="D399">
            <v>4</v>
          </cell>
        </row>
        <row r="400">
          <cell r="B400">
            <v>330135143</v>
          </cell>
          <cell r="D400">
            <v>12</v>
          </cell>
        </row>
        <row r="401">
          <cell r="B401">
            <v>330058514</v>
          </cell>
          <cell r="D401">
            <v>12</v>
          </cell>
        </row>
        <row r="402">
          <cell r="B402">
            <v>330058340</v>
          </cell>
          <cell r="D402">
            <v>48</v>
          </cell>
        </row>
        <row r="403">
          <cell r="B403">
            <v>330058338</v>
          </cell>
          <cell r="D403">
            <v>24</v>
          </cell>
        </row>
        <row r="404">
          <cell r="B404">
            <v>330029780</v>
          </cell>
          <cell r="D404">
            <v>6</v>
          </cell>
        </row>
        <row r="405">
          <cell r="B405">
            <v>200090926</v>
          </cell>
          <cell r="D405">
            <v>12</v>
          </cell>
        </row>
        <row r="406">
          <cell r="B406">
            <v>330142097</v>
          </cell>
          <cell r="D406">
            <v>6</v>
          </cell>
        </row>
        <row r="407">
          <cell r="B407">
            <v>330142095</v>
          </cell>
          <cell r="D407">
            <v>6</v>
          </cell>
        </row>
        <row r="408">
          <cell r="B408">
            <v>330135144</v>
          </cell>
          <cell r="D408">
            <v>12</v>
          </cell>
        </row>
        <row r="409">
          <cell r="B409">
            <v>330058512</v>
          </cell>
          <cell r="D409">
            <v>6</v>
          </cell>
        </row>
        <row r="410">
          <cell r="B410">
            <v>330058335</v>
          </cell>
          <cell r="D410">
            <v>12</v>
          </cell>
        </row>
        <row r="411">
          <cell r="B411">
            <v>330041383</v>
          </cell>
          <cell r="D411">
            <v>24</v>
          </cell>
        </row>
        <row r="412">
          <cell r="B412">
            <v>330041380</v>
          </cell>
          <cell r="D412">
            <v>48</v>
          </cell>
        </row>
        <row r="413">
          <cell r="B413">
            <v>200143302</v>
          </cell>
          <cell r="D413">
            <v>12</v>
          </cell>
        </row>
        <row r="414">
          <cell r="B414">
            <v>200090925</v>
          </cell>
          <cell r="D414">
            <v>12</v>
          </cell>
        </row>
        <row r="415">
          <cell r="B415">
            <v>330142096</v>
          </cell>
          <cell r="D415">
            <v>6</v>
          </cell>
        </row>
        <row r="416">
          <cell r="B416">
            <v>330141571</v>
          </cell>
          <cell r="D416">
            <v>12</v>
          </cell>
        </row>
        <row r="417">
          <cell r="B417">
            <v>330082471</v>
          </cell>
          <cell r="D417">
            <v>18</v>
          </cell>
        </row>
        <row r="418">
          <cell r="B418">
            <v>330078246</v>
          </cell>
          <cell r="D418">
            <v>12</v>
          </cell>
        </row>
        <row r="419">
          <cell r="B419">
            <v>330058513</v>
          </cell>
          <cell r="D419">
            <v>12</v>
          </cell>
        </row>
        <row r="420">
          <cell r="B420">
            <v>330058336</v>
          </cell>
          <cell r="D420">
            <v>12</v>
          </cell>
        </row>
        <row r="421">
          <cell r="B421">
            <v>330058334</v>
          </cell>
          <cell r="D421">
            <v>12</v>
          </cell>
        </row>
        <row r="422">
          <cell r="B422">
            <v>330058331</v>
          </cell>
          <cell r="D422">
            <v>12</v>
          </cell>
        </row>
        <row r="423">
          <cell r="B423">
            <v>330058330</v>
          </cell>
          <cell r="D423">
            <v>12</v>
          </cell>
        </row>
        <row r="424">
          <cell r="B424">
            <v>330041387</v>
          </cell>
          <cell r="D424">
            <v>18</v>
          </cell>
        </row>
        <row r="425">
          <cell r="B425">
            <v>330041386</v>
          </cell>
          <cell r="D425">
            <v>18</v>
          </cell>
        </row>
        <row r="426">
          <cell r="B426">
            <v>330041384</v>
          </cell>
          <cell r="D426">
            <v>24</v>
          </cell>
        </row>
        <row r="427">
          <cell r="B427">
            <v>330041381</v>
          </cell>
          <cell r="D427">
            <v>48</v>
          </cell>
        </row>
        <row r="428">
          <cell r="B428">
            <v>330037136</v>
          </cell>
          <cell r="D428">
            <v>138</v>
          </cell>
        </row>
        <row r="429">
          <cell r="B429">
            <v>330030898</v>
          </cell>
          <cell r="D429">
            <v>12</v>
          </cell>
        </row>
        <row r="430">
          <cell r="B430">
            <v>330006816</v>
          </cell>
          <cell r="D430">
            <v>24</v>
          </cell>
        </row>
        <row r="431">
          <cell r="B431">
            <v>200090701</v>
          </cell>
          <cell r="D431">
            <v>12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#Planning Schedule"/>
      <sheetName val="Sheet3"/>
      <sheetName val="成品工单"/>
      <sheetName val="半成品工单"/>
      <sheetName val="套料"/>
      <sheetName val="Sheet7"/>
      <sheetName val="Sheet6"/>
      <sheetName val="Sheet2"/>
      <sheetName val="Sheet4"/>
      <sheetName val="物料无价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 t="str">
            <v>料号</v>
          </cell>
          <cell r="D1" t="str">
            <v>数量</v>
          </cell>
        </row>
        <row r="2">
          <cell r="B2">
            <v>330012602</v>
          </cell>
          <cell r="D2">
            <v>6</v>
          </cell>
        </row>
        <row r="3">
          <cell r="B3">
            <v>330012607</v>
          </cell>
          <cell r="D3">
            <v>6</v>
          </cell>
        </row>
        <row r="4">
          <cell r="B4">
            <v>330018379</v>
          </cell>
          <cell r="D4">
            <v>6</v>
          </cell>
        </row>
        <row r="5">
          <cell r="B5">
            <v>330153717</v>
          </cell>
          <cell r="D5">
            <v>4</v>
          </cell>
        </row>
        <row r="6">
          <cell r="B6">
            <v>200090704</v>
          </cell>
          <cell r="D6">
            <v>24</v>
          </cell>
        </row>
        <row r="7">
          <cell r="B7">
            <v>200253604</v>
          </cell>
          <cell r="D7">
            <v>2</v>
          </cell>
        </row>
        <row r="8">
          <cell r="B8">
            <v>200253626</v>
          </cell>
          <cell r="D8">
            <v>12</v>
          </cell>
        </row>
        <row r="9">
          <cell r="B9">
            <v>200253632</v>
          </cell>
          <cell r="D9">
            <v>12</v>
          </cell>
        </row>
        <row r="10">
          <cell r="B10">
            <v>330003791</v>
          </cell>
          <cell r="D10">
            <v>24</v>
          </cell>
        </row>
        <row r="11">
          <cell r="B11">
            <v>330012604</v>
          </cell>
          <cell r="D11">
            <v>6</v>
          </cell>
        </row>
        <row r="12">
          <cell r="B12">
            <v>330018438</v>
          </cell>
          <cell r="D12">
            <v>6</v>
          </cell>
        </row>
        <row r="13">
          <cell r="B13">
            <v>330018439</v>
          </cell>
          <cell r="D13">
            <v>4</v>
          </cell>
        </row>
        <row r="14">
          <cell r="B14">
            <v>330018440</v>
          </cell>
          <cell r="D14">
            <v>6</v>
          </cell>
        </row>
        <row r="15">
          <cell r="B15">
            <v>330066894</v>
          </cell>
          <cell r="D15">
            <v>2</v>
          </cell>
        </row>
        <row r="16">
          <cell r="B16">
            <v>330153718</v>
          </cell>
          <cell r="D16">
            <v>4</v>
          </cell>
        </row>
        <row r="17">
          <cell r="B17">
            <v>330153719</v>
          </cell>
          <cell r="D17">
            <v>4</v>
          </cell>
        </row>
        <row r="18">
          <cell r="B18">
            <v>200253631</v>
          </cell>
          <cell r="D18">
            <v>12</v>
          </cell>
        </row>
        <row r="19">
          <cell r="B19">
            <v>200090683</v>
          </cell>
          <cell r="D19">
            <v>132</v>
          </cell>
        </row>
        <row r="20">
          <cell r="B20">
            <v>200090693</v>
          </cell>
          <cell r="D20">
            <v>24</v>
          </cell>
        </row>
        <row r="21">
          <cell r="B21">
            <v>200090700</v>
          </cell>
          <cell r="D21">
            <v>6</v>
          </cell>
        </row>
        <row r="22">
          <cell r="B22">
            <v>200090721</v>
          </cell>
          <cell r="D22">
            <v>18</v>
          </cell>
        </row>
        <row r="23">
          <cell r="B23">
            <v>200090915</v>
          </cell>
          <cell r="D23">
            <v>12</v>
          </cell>
        </row>
        <row r="24">
          <cell r="B24">
            <v>200090936</v>
          </cell>
          <cell r="D24">
            <v>12</v>
          </cell>
        </row>
        <row r="25">
          <cell r="B25">
            <v>200090937</v>
          </cell>
          <cell r="D25">
            <v>12</v>
          </cell>
        </row>
        <row r="26">
          <cell r="B26">
            <v>200090945</v>
          </cell>
          <cell r="D26">
            <v>12</v>
          </cell>
        </row>
        <row r="27">
          <cell r="B27">
            <v>330016748</v>
          </cell>
          <cell r="D27">
            <v>12</v>
          </cell>
        </row>
        <row r="28">
          <cell r="B28">
            <v>330016749</v>
          </cell>
          <cell r="D28">
            <v>12</v>
          </cell>
        </row>
        <row r="29">
          <cell r="B29">
            <v>330018391</v>
          </cell>
          <cell r="D29">
            <v>4</v>
          </cell>
        </row>
        <row r="30">
          <cell r="B30">
            <v>330018422</v>
          </cell>
          <cell r="D30">
            <v>4</v>
          </cell>
        </row>
        <row r="31">
          <cell r="B31">
            <v>330031928</v>
          </cell>
          <cell r="D31">
            <v>4</v>
          </cell>
        </row>
        <row r="32">
          <cell r="B32">
            <v>330031929</v>
          </cell>
          <cell r="D32">
            <v>4</v>
          </cell>
        </row>
        <row r="33">
          <cell r="B33">
            <v>330066895</v>
          </cell>
          <cell r="D33">
            <v>2</v>
          </cell>
        </row>
        <row r="34">
          <cell r="B34">
            <v>330153721</v>
          </cell>
          <cell r="D34">
            <v>2</v>
          </cell>
        </row>
        <row r="35">
          <cell r="B35">
            <v>330153723</v>
          </cell>
          <cell r="D35">
            <v>2</v>
          </cell>
        </row>
        <row r="36">
          <cell r="B36">
            <v>200090701</v>
          </cell>
          <cell r="D36">
            <v>6</v>
          </cell>
        </row>
        <row r="37">
          <cell r="B37">
            <v>200090720</v>
          </cell>
          <cell r="D37">
            <v>18</v>
          </cell>
        </row>
        <row r="38">
          <cell r="B38">
            <v>200090897</v>
          </cell>
          <cell r="D38">
            <v>6</v>
          </cell>
        </row>
        <row r="39">
          <cell r="B39">
            <v>200090911</v>
          </cell>
          <cell r="D39">
            <v>30</v>
          </cell>
        </row>
        <row r="40">
          <cell r="B40">
            <v>200090914</v>
          </cell>
          <cell r="D40">
            <v>12</v>
          </cell>
        </row>
        <row r="41">
          <cell r="B41">
            <v>200090919</v>
          </cell>
          <cell r="D41">
            <v>2</v>
          </cell>
        </row>
        <row r="42">
          <cell r="B42">
            <v>200090946</v>
          </cell>
          <cell r="D42">
            <v>12</v>
          </cell>
        </row>
        <row r="43">
          <cell r="B43">
            <v>200090910</v>
          </cell>
          <cell r="D43">
            <v>30</v>
          </cell>
        </row>
        <row r="44">
          <cell r="B44">
            <v>200253605</v>
          </cell>
          <cell r="D44">
            <v>6</v>
          </cell>
        </row>
        <row r="45">
          <cell r="B45">
            <v>200253621</v>
          </cell>
          <cell r="D45">
            <v>24</v>
          </cell>
        </row>
        <row r="46">
          <cell r="B46">
            <v>200253623</v>
          </cell>
          <cell r="D46">
            <v>18</v>
          </cell>
        </row>
        <row r="47">
          <cell r="B47">
            <v>200253624</v>
          </cell>
          <cell r="D47">
            <v>30</v>
          </cell>
        </row>
        <row r="48">
          <cell r="B48">
            <v>330066896</v>
          </cell>
          <cell r="D48">
            <v>2</v>
          </cell>
        </row>
        <row r="49">
          <cell r="B49">
            <v>330153722</v>
          </cell>
          <cell r="D49">
            <v>2</v>
          </cell>
        </row>
        <row r="50">
          <cell r="B50">
            <v>200090717</v>
          </cell>
          <cell r="D50">
            <v>24</v>
          </cell>
        </row>
        <row r="51">
          <cell r="B51">
            <v>200090937</v>
          </cell>
          <cell r="D51">
            <v>8</v>
          </cell>
        </row>
        <row r="52">
          <cell r="B52">
            <v>200090946</v>
          </cell>
          <cell r="D52">
            <v>8</v>
          </cell>
        </row>
        <row r="53">
          <cell r="B53">
            <v>200090683</v>
          </cell>
          <cell r="D53">
            <v>52</v>
          </cell>
        </row>
        <row r="54">
          <cell r="B54">
            <v>200090720</v>
          </cell>
          <cell r="D54">
            <v>4</v>
          </cell>
        </row>
        <row r="55">
          <cell r="B55">
            <v>200090945</v>
          </cell>
          <cell r="D55">
            <v>8</v>
          </cell>
        </row>
        <row r="56">
          <cell r="B56">
            <v>330030240</v>
          </cell>
          <cell r="D56">
            <v>4</v>
          </cell>
        </row>
        <row r="57">
          <cell r="B57">
            <v>330030241</v>
          </cell>
          <cell r="D57">
            <v>4</v>
          </cell>
        </row>
        <row r="58">
          <cell r="B58">
            <v>200090693</v>
          </cell>
          <cell r="D58">
            <v>8</v>
          </cell>
        </row>
        <row r="59">
          <cell r="B59">
            <v>200090701</v>
          </cell>
          <cell r="D59">
            <v>4</v>
          </cell>
        </row>
        <row r="60">
          <cell r="B60">
            <v>200090910</v>
          </cell>
          <cell r="D60">
            <v>16</v>
          </cell>
        </row>
        <row r="61">
          <cell r="B61">
            <v>200090721</v>
          </cell>
          <cell r="D61">
            <v>4</v>
          </cell>
        </row>
        <row r="62">
          <cell r="B62">
            <v>200090911</v>
          </cell>
          <cell r="D62">
            <v>16</v>
          </cell>
        </row>
        <row r="63">
          <cell r="B63">
            <v>200090936</v>
          </cell>
          <cell r="D63">
            <v>8</v>
          </cell>
        </row>
        <row r="64">
          <cell r="B64">
            <v>200253623</v>
          </cell>
          <cell r="D64">
            <v>4</v>
          </cell>
        </row>
        <row r="65">
          <cell r="B65">
            <v>200253624</v>
          </cell>
          <cell r="D65">
            <v>16</v>
          </cell>
        </row>
        <row r="66">
          <cell r="B66">
            <v>200253626</v>
          </cell>
          <cell r="D66">
            <v>8</v>
          </cell>
        </row>
        <row r="67">
          <cell r="B67">
            <v>200253632</v>
          </cell>
          <cell r="D67">
            <v>8</v>
          </cell>
        </row>
        <row r="68">
          <cell r="B68">
            <v>330099278</v>
          </cell>
          <cell r="D68">
            <v>4</v>
          </cell>
        </row>
        <row r="69">
          <cell r="B69">
            <v>330099279</v>
          </cell>
          <cell r="D69">
            <v>4</v>
          </cell>
        </row>
        <row r="70">
          <cell r="B70">
            <v>330120195</v>
          </cell>
          <cell r="D70">
            <v>4</v>
          </cell>
        </row>
        <row r="71">
          <cell r="B71">
            <v>330092634</v>
          </cell>
          <cell r="D71">
            <v>2</v>
          </cell>
        </row>
        <row r="72">
          <cell r="B72">
            <v>200090683</v>
          </cell>
          <cell r="D72">
            <v>16</v>
          </cell>
        </row>
        <row r="73">
          <cell r="B73">
            <v>330034715</v>
          </cell>
          <cell r="D73">
            <v>4</v>
          </cell>
        </row>
        <row r="74">
          <cell r="B74">
            <v>200090714</v>
          </cell>
          <cell r="D74">
            <v>2</v>
          </cell>
        </row>
        <row r="75">
          <cell r="B75">
            <v>330077317</v>
          </cell>
          <cell r="D75">
            <v>2</v>
          </cell>
        </row>
        <row r="76">
          <cell r="B76">
            <v>330077319</v>
          </cell>
          <cell r="D76">
            <v>4</v>
          </cell>
        </row>
        <row r="77">
          <cell r="B77">
            <v>330148461</v>
          </cell>
          <cell r="D77">
            <v>1</v>
          </cell>
        </row>
        <row r="78">
          <cell r="B78">
            <v>330079553</v>
          </cell>
          <cell r="D78">
            <v>1</v>
          </cell>
        </row>
        <row r="79">
          <cell r="B79">
            <v>330065707</v>
          </cell>
          <cell r="D79">
            <v>1</v>
          </cell>
        </row>
        <row r="80">
          <cell r="B80">
            <v>200090701</v>
          </cell>
          <cell r="D80">
            <v>2</v>
          </cell>
        </row>
        <row r="81">
          <cell r="B81">
            <v>330076099</v>
          </cell>
          <cell r="D81">
            <v>12</v>
          </cell>
        </row>
        <row r="82">
          <cell r="B82">
            <v>330076577</v>
          </cell>
          <cell r="D82">
            <v>4</v>
          </cell>
        </row>
        <row r="83">
          <cell r="B83">
            <v>330102972</v>
          </cell>
          <cell r="D83">
            <v>12</v>
          </cell>
        </row>
        <row r="84">
          <cell r="B84">
            <v>330146178</v>
          </cell>
          <cell r="D84">
            <v>1</v>
          </cell>
        </row>
        <row r="85">
          <cell r="B85">
            <v>330065705</v>
          </cell>
          <cell r="D85">
            <v>1</v>
          </cell>
        </row>
        <row r="86">
          <cell r="B86">
            <v>330148342</v>
          </cell>
          <cell r="D86">
            <v>1</v>
          </cell>
        </row>
        <row r="87">
          <cell r="B87">
            <v>330062245</v>
          </cell>
          <cell r="D87">
            <v>1</v>
          </cell>
        </row>
        <row r="88">
          <cell r="B88">
            <v>330062243</v>
          </cell>
          <cell r="D88">
            <v>1</v>
          </cell>
        </row>
        <row r="89">
          <cell r="B89">
            <v>330058613</v>
          </cell>
          <cell r="D89">
            <v>2</v>
          </cell>
        </row>
        <row r="90">
          <cell r="B90">
            <v>200090685</v>
          </cell>
          <cell r="D90">
            <v>8</v>
          </cell>
        </row>
        <row r="91">
          <cell r="B91">
            <v>200090687</v>
          </cell>
          <cell r="D91">
            <v>2</v>
          </cell>
        </row>
        <row r="92">
          <cell r="B92">
            <v>200090693</v>
          </cell>
          <cell r="D92">
            <v>4</v>
          </cell>
        </row>
        <row r="93">
          <cell r="B93">
            <v>330029231</v>
          </cell>
          <cell r="D93">
            <v>4</v>
          </cell>
        </row>
        <row r="94">
          <cell r="B94">
            <v>330029186</v>
          </cell>
          <cell r="D94">
            <v>4</v>
          </cell>
        </row>
        <row r="95">
          <cell r="B95">
            <v>200090716</v>
          </cell>
          <cell r="D95">
            <v>4</v>
          </cell>
        </row>
        <row r="96">
          <cell r="B96">
            <v>200090707</v>
          </cell>
          <cell r="D96">
            <v>2</v>
          </cell>
        </row>
        <row r="97">
          <cell r="B97">
            <v>200090701</v>
          </cell>
          <cell r="D97">
            <v>2</v>
          </cell>
        </row>
        <row r="98">
          <cell r="B98">
            <v>330043369</v>
          </cell>
          <cell r="D98">
            <v>4</v>
          </cell>
        </row>
        <row r="99">
          <cell r="B99">
            <v>330141545</v>
          </cell>
          <cell r="D99">
            <v>2</v>
          </cell>
        </row>
        <row r="100">
          <cell r="B100">
            <v>330077321</v>
          </cell>
          <cell r="D100">
            <v>8</v>
          </cell>
        </row>
        <row r="101">
          <cell r="B101">
            <v>330065698</v>
          </cell>
          <cell r="D101">
            <v>1</v>
          </cell>
        </row>
        <row r="102">
          <cell r="B102">
            <v>330058613</v>
          </cell>
          <cell r="D102">
            <v>2</v>
          </cell>
        </row>
        <row r="103">
          <cell r="B103">
            <v>200090693</v>
          </cell>
          <cell r="D103">
            <v>18</v>
          </cell>
        </row>
        <row r="104">
          <cell r="B104">
            <v>330036241</v>
          </cell>
          <cell r="D104">
            <v>9</v>
          </cell>
        </row>
        <row r="105">
          <cell r="B105">
            <v>200090683</v>
          </cell>
          <cell r="D105">
            <v>99</v>
          </cell>
        </row>
        <row r="106">
          <cell r="B106">
            <v>200090685</v>
          </cell>
          <cell r="D106">
            <v>9</v>
          </cell>
        </row>
        <row r="107">
          <cell r="B107">
            <v>200090687</v>
          </cell>
          <cell r="D107">
            <v>36</v>
          </cell>
        </row>
        <row r="108">
          <cell r="B108">
            <v>200090701</v>
          </cell>
          <cell r="D108">
            <v>9</v>
          </cell>
        </row>
        <row r="109">
          <cell r="B109">
            <v>200090716</v>
          </cell>
          <cell r="D109">
            <v>18</v>
          </cell>
        </row>
        <row r="110">
          <cell r="B110">
            <v>200090727</v>
          </cell>
          <cell r="D110">
            <v>18</v>
          </cell>
        </row>
        <row r="111">
          <cell r="B111">
            <v>200090683</v>
          </cell>
          <cell r="D111">
            <v>9</v>
          </cell>
        </row>
        <row r="112">
          <cell r="B112">
            <v>200090687</v>
          </cell>
          <cell r="D112">
            <v>6</v>
          </cell>
        </row>
        <row r="113">
          <cell r="B113">
            <v>200090693</v>
          </cell>
          <cell r="D113">
            <v>2</v>
          </cell>
        </row>
        <row r="114">
          <cell r="B114">
            <v>200090701</v>
          </cell>
          <cell r="D114">
            <v>1</v>
          </cell>
        </row>
        <row r="115">
          <cell r="B115">
            <v>200090707</v>
          </cell>
          <cell r="D115">
            <v>1</v>
          </cell>
        </row>
        <row r="116">
          <cell r="B116">
            <v>200090714</v>
          </cell>
          <cell r="D116">
            <v>1</v>
          </cell>
        </row>
        <row r="117">
          <cell r="B117">
            <v>200090716</v>
          </cell>
          <cell r="D117">
            <v>2</v>
          </cell>
        </row>
        <row r="118">
          <cell r="B118">
            <v>200090727</v>
          </cell>
          <cell r="D118">
            <v>20</v>
          </cell>
        </row>
        <row r="119">
          <cell r="B119">
            <v>200090685</v>
          </cell>
          <cell r="D119">
            <v>10</v>
          </cell>
        </row>
        <row r="120">
          <cell r="B120">
            <v>200090693</v>
          </cell>
          <cell r="D120">
            <v>20</v>
          </cell>
        </row>
        <row r="121">
          <cell r="B121">
            <v>330036241</v>
          </cell>
          <cell r="D121">
            <v>10</v>
          </cell>
        </row>
        <row r="122">
          <cell r="B122">
            <v>200090683</v>
          </cell>
          <cell r="D122">
            <v>110</v>
          </cell>
        </row>
        <row r="123">
          <cell r="B123">
            <v>200090687</v>
          </cell>
          <cell r="D123">
            <v>40</v>
          </cell>
        </row>
        <row r="124">
          <cell r="B124">
            <v>200090701</v>
          </cell>
          <cell r="D124">
            <v>10</v>
          </cell>
        </row>
        <row r="125">
          <cell r="B125">
            <v>200090716</v>
          </cell>
          <cell r="D125">
            <v>20</v>
          </cell>
        </row>
        <row r="126">
          <cell r="B126">
            <v>330083825</v>
          </cell>
          <cell r="D126">
            <v>1</v>
          </cell>
        </row>
        <row r="127">
          <cell r="B127">
            <v>330076741</v>
          </cell>
          <cell r="D127">
            <v>1</v>
          </cell>
        </row>
        <row r="128">
          <cell r="B128">
            <v>330099686</v>
          </cell>
          <cell r="D128">
            <v>2</v>
          </cell>
        </row>
        <row r="129">
          <cell r="B129">
            <v>330099528</v>
          </cell>
          <cell r="D129">
            <v>2</v>
          </cell>
        </row>
        <row r="130">
          <cell r="B130">
            <v>330099267</v>
          </cell>
          <cell r="D130">
            <v>6</v>
          </cell>
        </row>
        <row r="131">
          <cell r="B131">
            <v>200090923</v>
          </cell>
          <cell r="D131">
            <v>2</v>
          </cell>
        </row>
        <row r="132">
          <cell r="B132">
            <v>200090922</v>
          </cell>
          <cell r="D132">
            <v>2</v>
          </cell>
        </row>
        <row r="133">
          <cell r="B133">
            <v>200090912</v>
          </cell>
          <cell r="D133">
            <v>14</v>
          </cell>
        </row>
        <row r="134">
          <cell r="B134">
            <v>200090904</v>
          </cell>
          <cell r="D134">
            <v>4</v>
          </cell>
        </row>
        <row r="135">
          <cell r="B135">
            <v>330058514</v>
          </cell>
          <cell r="D135">
            <v>1</v>
          </cell>
        </row>
        <row r="136">
          <cell r="B136">
            <v>330058330</v>
          </cell>
          <cell r="D136">
            <v>1</v>
          </cell>
        </row>
        <row r="137">
          <cell r="B137">
            <v>330029496</v>
          </cell>
          <cell r="D137">
            <v>2</v>
          </cell>
        </row>
        <row r="138">
          <cell r="B138">
            <v>200090968</v>
          </cell>
          <cell r="D138">
            <v>8</v>
          </cell>
        </row>
        <row r="139">
          <cell r="B139">
            <v>330098487</v>
          </cell>
          <cell r="D139">
            <v>1</v>
          </cell>
        </row>
        <row r="140">
          <cell r="B140">
            <v>330098486</v>
          </cell>
          <cell r="D140">
            <v>1</v>
          </cell>
        </row>
        <row r="141">
          <cell r="B141">
            <v>330093631</v>
          </cell>
          <cell r="D141">
            <v>2</v>
          </cell>
        </row>
        <row r="142">
          <cell r="B142">
            <v>330076743</v>
          </cell>
          <cell r="D142">
            <v>8</v>
          </cell>
        </row>
        <row r="143">
          <cell r="B143">
            <v>330076569</v>
          </cell>
          <cell r="D143">
            <v>4</v>
          </cell>
        </row>
        <row r="144">
          <cell r="B144">
            <v>330076568</v>
          </cell>
          <cell r="D144">
            <v>4</v>
          </cell>
        </row>
        <row r="145">
          <cell r="B145">
            <v>330076565</v>
          </cell>
          <cell r="D145">
            <v>4</v>
          </cell>
        </row>
        <row r="146">
          <cell r="B146">
            <v>330076564</v>
          </cell>
          <cell r="D146">
            <v>4</v>
          </cell>
        </row>
        <row r="147">
          <cell r="B147">
            <v>330076107</v>
          </cell>
          <cell r="D147">
            <v>1</v>
          </cell>
        </row>
        <row r="148">
          <cell r="B148">
            <v>330123870</v>
          </cell>
          <cell r="D148">
            <v>1</v>
          </cell>
        </row>
        <row r="149">
          <cell r="B149">
            <v>330103069</v>
          </cell>
          <cell r="D149">
            <v>2</v>
          </cell>
        </row>
        <row r="150">
          <cell r="B150">
            <v>330102972</v>
          </cell>
          <cell r="D150">
            <v>18</v>
          </cell>
        </row>
        <row r="151">
          <cell r="B151">
            <v>330099687</v>
          </cell>
          <cell r="D151">
            <v>2</v>
          </cell>
        </row>
        <row r="152">
          <cell r="B152">
            <v>330099268</v>
          </cell>
          <cell r="D152">
            <v>8</v>
          </cell>
        </row>
        <row r="153">
          <cell r="B153">
            <v>330098490</v>
          </cell>
          <cell r="D153">
            <v>1</v>
          </cell>
        </row>
        <row r="154">
          <cell r="B154">
            <v>330076099</v>
          </cell>
          <cell r="D154">
            <v>42</v>
          </cell>
        </row>
        <row r="155">
          <cell r="B155">
            <v>200090929</v>
          </cell>
          <cell r="D155">
            <v>2</v>
          </cell>
        </row>
        <row r="156">
          <cell r="B156">
            <v>200090926</v>
          </cell>
          <cell r="D156">
            <v>4</v>
          </cell>
        </row>
        <row r="157">
          <cell r="B157">
            <v>200090919</v>
          </cell>
          <cell r="D157">
            <v>2</v>
          </cell>
        </row>
        <row r="158">
          <cell r="B158">
            <v>200090969</v>
          </cell>
          <cell r="D158">
            <v>8</v>
          </cell>
        </row>
        <row r="159">
          <cell r="B159">
            <v>200090947</v>
          </cell>
          <cell r="D159">
            <v>2</v>
          </cell>
        </row>
        <row r="160">
          <cell r="B160">
            <v>200090938</v>
          </cell>
          <cell r="D160">
            <v>4</v>
          </cell>
        </row>
        <row r="161">
          <cell r="B161">
            <v>330098489</v>
          </cell>
          <cell r="D161">
            <v>1</v>
          </cell>
        </row>
        <row r="162">
          <cell r="B162">
            <v>330096878</v>
          </cell>
          <cell r="D162">
            <v>2</v>
          </cell>
        </row>
        <row r="163">
          <cell r="B163">
            <v>330093630</v>
          </cell>
          <cell r="D163">
            <v>2</v>
          </cell>
        </row>
        <row r="164">
          <cell r="B164">
            <v>330084749</v>
          </cell>
          <cell r="D164">
            <v>2</v>
          </cell>
        </row>
        <row r="165">
          <cell r="B165">
            <v>330084746</v>
          </cell>
          <cell r="D165">
            <v>2</v>
          </cell>
        </row>
        <row r="166">
          <cell r="B166">
            <v>330083836</v>
          </cell>
          <cell r="D166">
            <v>1</v>
          </cell>
        </row>
        <row r="167">
          <cell r="B167">
            <v>330080189</v>
          </cell>
          <cell r="D167">
            <v>17</v>
          </cell>
        </row>
        <row r="168">
          <cell r="B168">
            <v>330076749</v>
          </cell>
          <cell r="D168">
            <v>4</v>
          </cell>
        </row>
        <row r="169">
          <cell r="B169">
            <v>330076747</v>
          </cell>
          <cell r="D169">
            <v>4</v>
          </cell>
        </row>
        <row r="170">
          <cell r="B170">
            <v>330076745</v>
          </cell>
          <cell r="D170">
            <v>8</v>
          </cell>
        </row>
        <row r="171">
          <cell r="B171">
            <v>330076111</v>
          </cell>
          <cell r="D171">
            <v>17</v>
          </cell>
        </row>
        <row r="172">
          <cell r="B172">
            <v>330124989</v>
          </cell>
          <cell r="D172">
            <v>2</v>
          </cell>
        </row>
        <row r="173">
          <cell r="B173">
            <v>330123872</v>
          </cell>
          <cell r="D173">
            <v>1</v>
          </cell>
        </row>
        <row r="174">
          <cell r="B174">
            <v>330123871</v>
          </cell>
          <cell r="D174">
            <v>1</v>
          </cell>
        </row>
        <row r="175">
          <cell r="B175">
            <v>330112714</v>
          </cell>
          <cell r="D175">
            <v>2</v>
          </cell>
        </row>
        <row r="176">
          <cell r="B176">
            <v>330112712</v>
          </cell>
          <cell r="D176">
            <v>2</v>
          </cell>
        </row>
        <row r="177">
          <cell r="B177">
            <v>330104660</v>
          </cell>
          <cell r="D177">
            <v>1</v>
          </cell>
        </row>
        <row r="178">
          <cell r="B178">
            <v>330103070</v>
          </cell>
          <cell r="D178">
            <v>2</v>
          </cell>
        </row>
        <row r="179">
          <cell r="B179">
            <v>330103068</v>
          </cell>
          <cell r="D179">
            <v>2</v>
          </cell>
        </row>
        <row r="180">
          <cell r="B180">
            <v>330102758</v>
          </cell>
          <cell r="D180">
            <v>17</v>
          </cell>
        </row>
        <row r="181">
          <cell r="B181">
            <v>330102757</v>
          </cell>
          <cell r="D181">
            <v>8</v>
          </cell>
        </row>
        <row r="182">
          <cell r="B182">
            <v>330102756</v>
          </cell>
          <cell r="D182">
            <v>1</v>
          </cell>
        </row>
        <row r="183">
          <cell r="B183">
            <v>330099685</v>
          </cell>
          <cell r="D183">
            <v>2</v>
          </cell>
        </row>
        <row r="184">
          <cell r="B184">
            <v>330099266</v>
          </cell>
          <cell r="D184">
            <v>4</v>
          </cell>
        </row>
        <row r="185">
          <cell r="B185">
            <v>200090932</v>
          </cell>
          <cell r="D185">
            <v>2</v>
          </cell>
        </row>
        <row r="186">
          <cell r="B186">
            <v>200090930</v>
          </cell>
          <cell r="D186">
            <v>2</v>
          </cell>
        </row>
        <row r="187">
          <cell r="B187">
            <v>200090928</v>
          </cell>
          <cell r="D187">
            <v>2</v>
          </cell>
        </row>
        <row r="188">
          <cell r="B188">
            <v>200090925</v>
          </cell>
          <cell r="D188">
            <v>4</v>
          </cell>
        </row>
        <row r="189">
          <cell r="B189">
            <v>200090920</v>
          </cell>
          <cell r="D189">
            <v>2</v>
          </cell>
        </row>
        <row r="190">
          <cell r="B190">
            <v>200090916</v>
          </cell>
          <cell r="D190">
            <v>4</v>
          </cell>
        </row>
        <row r="191">
          <cell r="B191">
            <v>200090915</v>
          </cell>
          <cell r="D191">
            <v>4</v>
          </cell>
        </row>
        <row r="192">
          <cell r="B192">
            <v>200090914</v>
          </cell>
          <cell r="D192">
            <v>4</v>
          </cell>
        </row>
        <row r="193">
          <cell r="B193">
            <v>200090911</v>
          </cell>
          <cell r="D193">
            <v>14</v>
          </cell>
        </row>
        <row r="194">
          <cell r="B194">
            <v>200090910</v>
          </cell>
          <cell r="D194">
            <v>14</v>
          </cell>
        </row>
        <row r="195">
          <cell r="B195">
            <v>200090903</v>
          </cell>
          <cell r="D195">
            <v>4</v>
          </cell>
        </row>
        <row r="196">
          <cell r="B196">
            <v>200090701</v>
          </cell>
          <cell r="D196">
            <v>6</v>
          </cell>
        </row>
        <row r="197">
          <cell r="B197">
            <v>200090700</v>
          </cell>
          <cell r="D197">
            <v>2</v>
          </cell>
        </row>
        <row r="198">
          <cell r="B198">
            <v>200090693</v>
          </cell>
          <cell r="D198">
            <v>8</v>
          </cell>
        </row>
        <row r="199">
          <cell r="B199">
            <v>200090683</v>
          </cell>
          <cell r="D199">
            <v>42</v>
          </cell>
        </row>
        <row r="200">
          <cell r="B200">
            <v>330058513</v>
          </cell>
          <cell r="D200">
            <v>1</v>
          </cell>
        </row>
        <row r="201">
          <cell r="B201">
            <v>330058331</v>
          </cell>
          <cell r="D201">
            <v>1</v>
          </cell>
        </row>
        <row r="202">
          <cell r="B202">
            <v>330043369</v>
          </cell>
          <cell r="D202">
            <v>8</v>
          </cell>
        </row>
        <row r="203">
          <cell r="B203">
            <v>330032109</v>
          </cell>
          <cell r="D203">
            <v>2</v>
          </cell>
        </row>
        <row r="204">
          <cell r="B204">
            <v>330032108</v>
          </cell>
          <cell r="D204">
            <v>2</v>
          </cell>
        </row>
        <row r="205">
          <cell r="B205">
            <v>330032107</v>
          </cell>
          <cell r="D205">
            <v>2</v>
          </cell>
        </row>
        <row r="206">
          <cell r="B206">
            <v>330032096</v>
          </cell>
          <cell r="D206">
            <v>2</v>
          </cell>
        </row>
        <row r="207">
          <cell r="B207">
            <v>330032095</v>
          </cell>
          <cell r="D207">
            <v>2</v>
          </cell>
        </row>
        <row r="208">
          <cell r="B208">
            <v>200090967</v>
          </cell>
          <cell r="D208">
            <v>8</v>
          </cell>
        </row>
        <row r="209">
          <cell r="B209">
            <v>200090946</v>
          </cell>
          <cell r="D209">
            <v>2</v>
          </cell>
        </row>
        <row r="210">
          <cell r="B210">
            <v>200090945</v>
          </cell>
          <cell r="D210">
            <v>2</v>
          </cell>
        </row>
        <row r="211">
          <cell r="B211">
            <v>200090937</v>
          </cell>
          <cell r="D211">
            <v>4</v>
          </cell>
        </row>
        <row r="212">
          <cell r="B212">
            <v>200090936</v>
          </cell>
          <cell r="D212">
            <v>4</v>
          </cell>
        </row>
        <row r="213">
          <cell r="B213">
            <v>200090934</v>
          </cell>
          <cell r="D213">
            <v>2</v>
          </cell>
        </row>
        <row r="214">
          <cell r="B214">
            <v>200090933</v>
          </cell>
          <cell r="D214">
            <v>2</v>
          </cell>
        </row>
        <row r="215">
          <cell r="B215">
            <v>200253621</v>
          </cell>
          <cell r="D215">
            <v>12</v>
          </cell>
        </row>
        <row r="216">
          <cell r="B216">
            <v>200253624</v>
          </cell>
          <cell r="D216">
            <v>12</v>
          </cell>
        </row>
        <row r="217">
          <cell r="B217">
            <v>330003791</v>
          </cell>
          <cell r="D217">
            <v>8</v>
          </cell>
        </row>
        <row r="218">
          <cell r="B218">
            <v>330018435</v>
          </cell>
          <cell r="D218">
            <v>4</v>
          </cell>
        </row>
        <row r="219">
          <cell r="B219">
            <v>330029773</v>
          </cell>
          <cell r="D219">
            <v>2</v>
          </cell>
        </row>
        <row r="220">
          <cell r="B220">
            <v>330030243</v>
          </cell>
          <cell r="D220">
            <v>2</v>
          </cell>
        </row>
        <row r="221">
          <cell r="B221">
            <v>330038212</v>
          </cell>
          <cell r="D221">
            <v>2</v>
          </cell>
        </row>
        <row r="222">
          <cell r="B222">
            <v>330099268</v>
          </cell>
          <cell r="D222">
            <v>4</v>
          </cell>
        </row>
        <row r="223">
          <cell r="B223">
            <v>330099789</v>
          </cell>
          <cell r="D223">
            <v>2</v>
          </cell>
        </row>
        <row r="224">
          <cell r="B224">
            <v>200090693</v>
          </cell>
          <cell r="D224">
            <v>12</v>
          </cell>
        </row>
        <row r="225">
          <cell r="B225">
            <v>200090701</v>
          </cell>
          <cell r="D225">
            <v>2</v>
          </cell>
        </row>
        <row r="226">
          <cell r="B226">
            <v>200090720</v>
          </cell>
          <cell r="D226">
            <v>6</v>
          </cell>
        </row>
        <row r="227">
          <cell r="B227">
            <v>200090900</v>
          </cell>
          <cell r="D227">
            <v>2</v>
          </cell>
        </row>
        <row r="228">
          <cell r="B228">
            <v>200090907</v>
          </cell>
          <cell r="D228">
            <v>4</v>
          </cell>
        </row>
        <row r="229">
          <cell r="B229">
            <v>200090933</v>
          </cell>
          <cell r="D229">
            <v>24</v>
          </cell>
        </row>
        <row r="230">
          <cell r="B230">
            <v>200090945</v>
          </cell>
          <cell r="D230">
            <v>6</v>
          </cell>
        </row>
        <row r="231">
          <cell r="B231">
            <v>200090967</v>
          </cell>
          <cell r="D231">
            <v>8</v>
          </cell>
        </row>
        <row r="232">
          <cell r="B232">
            <v>200145143</v>
          </cell>
          <cell r="D232">
            <v>4</v>
          </cell>
        </row>
        <row r="233">
          <cell r="B233">
            <v>200253625</v>
          </cell>
          <cell r="D233">
            <v>24</v>
          </cell>
        </row>
        <row r="234">
          <cell r="B234">
            <v>200253627</v>
          </cell>
          <cell r="D234">
            <v>8</v>
          </cell>
        </row>
        <row r="235">
          <cell r="B235">
            <v>200253612</v>
          </cell>
          <cell r="D235">
            <v>4</v>
          </cell>
        </row>
        <row r="236">
          <cell r="B236">
            <v>200253623</v>
          </cell>
          <cell r="D236">
            <v>6</v>
          </cell>
        </row>
        <row r="237">
          <cell r="B237">
            <v>200253626</v>
          </cell>
          <cell r="D237">
            <v>6</v>
          </cell>
        </row>
        <row r="238">
          <cell r="B238">
            <v>200253631</v>
          </cell>
          <cell r="D238">
            <v>8</v>
          </cell>
        </row>
        <row r="239">
          <cell r="B239">
            <v>200253632</v>
          </cell>
          <cell r="D239">
            <v>12</v>
          </cell>
        </row>
        <row r="240">
          <cell r="B240">
            <v>200253673</v>
          </cell>
          <cell r="D240">
            <v>4</v>
          </cell>
        </row>
        <row r="241">
          <cell r="B241">
            <v>200253679</v>
          </cell>
          <cell r="D241">
            <v>4</v>
          </cell>
        </row>
        <row r="242">
          <cell r="B242">
            <v>200253699</v>
          </cell>
          <cell r="D242">
            <v>4</v>
          </cell>
        </row>
        <row r="243">
          <cell r="B243">
            <v>200253703</v>
          </cell>
          <cell r="D243">
            <v>4</v>
          </cell>
        </row>
        <row r="244">
          <cell r="B244">
            <v>330018377</v>
          </cell>
          <cell r="D244">
            <v>4</v>
          </cell>
        </row>
        <row r="245">
          <cell r="B245">
            <v>330018385</v>
          </cell>
          <cell r="D245">
            <v>4</v>
          </cell>
        </row>
        <row r="246">
          <cell r="B246">
            <v>330018421</v>
          </cell>
          <cell r="D246">
            <v>4</v>
          </cell>
        </row>
        <row r="247">
          <cell r="B247">
            <v>330018434</v>
          </cell>
          <cell r="D247">
            <v>4</v>
          </cell>
        </row>
        <row r="248">
          <cell r="B248">
            <v>330029772</v>
          </cell>
          <cell r="D248">
            <v>2</v>
          </cell>
        </row>
        <row r="249">
          <cell r="B249">
            <v>330030240</v>
          </cell>
          <cell r="D249">
            <v>2</v>
          </cell>
        </row>
        <row r="250">
          <cell r="B250">
            <v>330030241</v>
          </cell>
          <cell r="D250">
            <v>2</v>
          </cell>
        </row>
        <row r="251">
          <cell r="B251">
            <v>330030242</v>
          </cell>
          <cell r="D251">
            <v>2</v>
          </cell>
        </row>
        <row r="252">
          <cell r="B252">
            <v>330032115</v>
          </cell>
          <cell r="D252">
            <v>2</v>
          </cell>
        </row>
        <row r="253">
          <cell r="B253">
            <v>330032116</v>
          </cell>
          <cell r="D253">
            <v>2</v>
          </cell>
        </row>
        <row r="254">
          <cell r="B254">
            <v>330032117</v>
          </cell>
          <cell r="D254">
            <v>2</v>
          </cell>
        </row>
        <row r="255">
          <cell r="B255">
            <v>330038211</v>
          </cell>
          <cell r="D255">
            <v>2</v>
          </cell>
        </row>
        <row r="256">
          <cell r="B256">
            <v>330038215</v>
          </cell>
          <cell r="D256">
            <v>2</v>
          </cell>
        </row>
        <row r="257">
          <cell r="B257">
            <v>330038216</v>
          </cell>
          <cell r="D257">
            <v>2</v>
          </cell>
        </row>
        <row r="258">
          <cell r="B258">
            <v>330099267</v>
          </cell>
          <cell r="D258">
            <v>4</v>
          </cell>
        </row>
        <row r="259">
          <cell r="B259">
            <v>330099525</v>
          </cell>
          <cell r="D259">
            <v>2</v>
          </cell>
        </row>
        <row r="260">
          <cell r="B260">
            <v>330099528</v>
          </cell>
          <cell r="D260">
            <v>4</v>
          </cell>
        </row>
        <row r="261">
          <cell r="B261">
            <v>330099790</v>
          </cell>
          <cell r="D261">
            <v>2</v>
          </cell>
        </row>
        <row r="262">
          <cell r="B262">
            <v>200090683</v>
          </cell>
          <cell r="D262">
            <v>130</v>
          </cell>
        </row>
        <row r="263">
          <cell r="B263">
            <v>200090700</v>
          </cell>
          <cell r="D263">
            <v>4</v>
          </cell>
        </row>
        <row r="264">
          <cell r="B264">
            <v>200090704</v>
          </cell>
          <cell r="D264">
            <v>12</v>
          </cell>
        </row>
        <row r="265">
          <cell r="B265">
            <v>200090717</v>
          </cell>
          <cell r="D265">
            <v>12</v>
          </cell>
        </row>
        <row r="266">
          <cell r="B266">
            <v>200090721</v>
          </cell>
          <cell r="D266">
            <v>6</v>
          </cell>
        </row>
        <row r="267">
          <cell r="B267">
            <v>200090897</v>
          </cell>
          <cell r="D267">
            <v>2</v>
          </cell>
        </row>
        <row r="268">
          <cell r="B268">
            <v>200090903</v>
          </cell>
          <cell r="D268">
            <v>4</v>
          </cell>
        </row>
        <row r="269">
          <cell r="B269">
            <v>200090906</v>
          </cell>
          <cell r="D269">
            <v>4</v>
          </cell>
        </row>
        <row r="270">
          <cell r="B270">
            <v>200090910</v>
          </cell>
          <cell r="D270">
            <v>12</v>
          </cell>
        </row>
        <row r="271">
          <cell r="B271">
            <v>200090911</v>
          </cell>
          <cell r="D271">
            <v>12</v>
          </cell>
        </row>
        <row r="272">
          <cell r="B272">
            <v>200090914</v>
          </cell>
          <cell r="D272">
            <v>8</v>
          </cell>
        </row>
        <row r="273">
          <cell r="B273">
            <v>200090915</v>
          </cell>
          <cell r="D273">
            <v>8</v>
          </cell>
        </row>
        <row r="274">
          <cell r="B274">
            <v>200090932</v>
          </cell>
          <cell r="D274">
            <v>24</v>
          </cell>
        </row>
        <row r="275">
          <cell r="B275">
            <v>200090936</v>
          </cell>
          <cell r="D275">
            <v>12</v>
          </cell>
        </row>
        <row r="276">
          <cell r="B276">
            <v>200090937</v>
          </cell>
          <cell r="D276">
            <v>12</v>
          </cell>
        </row>
        <row r="277">
          <cell r="B277">
            <v>200090946</v>
          </cell>
          <cell r="D277">
            <v>6</v>
          </cell>
        </row>
        <row r="278">
          <cell r="B278">
            <v>200090968</v>
          </cell>
          <cell r="D278">
            <v>8</v>
          </cell>
        </row>
        <row r="279">
          <cell r="B279">
            <v>200145165</v>
          </cell>
          <cell r="D279">
            <v>4</v>
          </cell>
        </row>
        <row r="280">
          <cell r="B280">
            <v>200145166</v>
          </cell>
          <cell r="D280">
            <v>4</v>
          </cell>
        </row>
        <row r="281">
          <cell r="B281">
            <v>200145176</v>
          </cell>
          <cell r="D281">
            <v>4</v>
          </cell>
        </row>
        <row r="282">
          <cell r="B282">
            <v>200145215</v>
          </cell>
          <cell r="D282">
            <v>4</v>
          </cell>
        </row>
        <row r="283">
          <cell r="B283">
            <v>200145223</v>
          </cell>
          <cell r="D283">
            <v>4</v>
          </cell>
        </row>
        <row r="284">
          <cell r="B284">
            <v>200145261</v>
          </cell>
          <cell r="D284">
            <v>4</v>
          </cell>
        </row>
        <row r="285">
          <cell r="B285">
            <v>200145263</v>
          </cell>
          <cell r="D285">
            <v>4</v>
          </cell>
        </row>
        <row r="286">
          <cell r="B286">
            <v>200145269</v>
          </cell>
          <cell r="D286">
            <v>4</v>
          </cell>
        </row>
        <row r="287">
          <cell r="B287">
            <v>200145324</v>
          </cell>
          <cell r="D287">
            <v>4</v>
          </cell>
        </row>
        <row r="288">
          <cell r="B288">
            <v>200157580</v>
          </cell>
          <cell r="D288">
            <v>4</v>
          </cell>
        </row>
        <row r="289">
          <cell r="B289">
            <v>200253605</v>
          </cell>
          <cell r="D289">
            <v>2</v>
          </cell>
        </row>
        <row r="290">
          <cell r="B290">
            <v>200253608</v>
          </cell>
          <cell r="D290">
            <v>2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7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J55044" zoomScale="80" zoomScaleNormal="80" workbookViewId="0">
      <selection activeCell="R55062" sqref="R5506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42181</v>
      </c>
      <c r="B3" s="2" t="s">
        <v>5</v>
      </c>
      <c r="C3" s="2"/>
      <c r="D3" s="3" t="s">
        <v>6</v>
      </c>
      <c r="E3" s="104">
        <v>116</v>
      </c>
      <c r="F3" s="104"/>
      <c r="G3" s="104">
        <v>8</v>
      </c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749</v>
      </c>
      <c r="F4" s="104">
        <v>384</v>
      </c>
      <c r="G4" s="104" t="s">
        <v>1326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>
        <v>136</v>
      </c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1317</v>
      </c>
      <c r="E6" s="104"/>
      <c r="F6" s="104"/>
      <c r="G6" s="104"/>
      <c r="H6" s="236"/>
      <c r="I6" s="237"/>
      <c r="J6" s="126"/>
      <c r="O6" s="165"/>
    </row>
    <row r="7" spans="1:15" ht="18.75" customHeight="1">
      <c r="A7" s="4"/>
      <c r="B7" s="2"/>
      <c r="C7" s="2"/>
      <c r="D7" s="3" t="s">
        <v>1316</v>
      </c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1001</v>
      </c>
      <c r="F8" s="9">
        <f>SUM(F3:F7)</f>
        <v>384</v>
      </c>
      <c r="G8" s="9">
        <f>SUM(G3:G7)+175</f>
        <v>183</v>
      </c>
      <c r="H8" s="109"/>
      <c r="I8" s="110"/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1070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2002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1134</v>
      </c>
    </row>
    <row r="13" spans="1:15" ht="20.350000000000001" customHeight="1">
      <c r="A13" s="6"/>
      <c r="B13" s="7"/>
      <c r="C13" s="7"/>
      <c r="D13" s="3" t="s">
        <v>1318</v>
      </c>
      <c r="E13" s="104"/>
      <c r="F13" s="105"/>
      <c r="G13" s="105"/>
      <c r="H13" s="105"/>
      <c r="I13" s="107"/>
      <c r="J13" s="126"/>
      <c r="K13" s="128">
        <f>K11+E14</f>
        <v>2002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42181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1319</v>
      </c>
      <c r="C18" s="129">
        <f t="shared" ref="C18:C23" si="0">SUM(D18:H18)</f>
        <v>9</v>
      </c>
      <c r="D18" s="126"/>
      <c r="E18" s="126"/>
      <c r="F18" s="126">
        <v>9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1320</v>
      </c>
      <c r="C19" s="129">
        <f t="shared" si="0"/>
        <v>12</v>
      </c>
      <c r="D19" s="126"/>
      <c r="E19" s="126"/>
      <c r="F19" s="126">
        <v>12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1321</v>
      </c>
      <c r="C20" s="129">
        <f t="shared" si="0"/>
        <v>11</v>
      </c>
      <c r="D20" s="126">
        <v>4</v>
      </c>
      <c r="E20" s="126">
        <v>4</v>
      </c>
      <c r="F20" s="126"/>
      <c r="G20" s="126">
        <v>3</v>
      </c>
      <c r="H20" s="126"/>
      <c r="I20" s="126"/>
      <c r="J20" s="126"/>
      <c r="K20" s="86"/>
    </row>
    <row r="21" spans="1:12" s="97" customFormat="1" ht="17.3" customHeight="1">
      <c r="A21" s="101"/>
      <c r="B21" s="169" t="s">
        <v>1322</v>
      </c>
      <c r="C21" s="129">
        <f t="shared" si="0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1323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</row>
    <row r="23" spans="1:12" s="97" customFormat="1" ht="17.3" customHeight="1">
      <c r="A23" s="126">
        <f>SUM(C18:C23)</f>
        <v>62</v>
      </c>
      <c r="B23" s="169" t="s">
        <v>1324</v>
      </c>
      <c r="C23" s="129">
        <f t="shared" si="0"/>
        <v>8</v>
      </c>
      <c r="D23" s="126"/>
      <c r="E23" s="126"/>
      <c r="F23" s="126">
        <v>8</v>
      </c>
      <c r="G23" s="126"/>
      <c r="H23" s="126"/>
      <c r="I23" s="126"/>
      <c r="J23" s="126"/>
    </row>
    <row r="24" spans="1:12" ht="19.45" customHeight="1">
      <c r="A24" s="1"/>
      <c r="B24" s="169" t="s">
        <v>1325</v>
      </c>
      <c r="C24" s="129">
        <f t="shared" ref="C24" si="1">SUM(D24:H24)</f>
        <v>3</v>
      </c>
      <c r="D24" s="126"/>
      <c r="E24" s="126"/>
      <c r="F24" s="126">
        <v>3</v>
      </c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M11" sqref="M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42194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634</v>
      </c>
      <c r="F4" s="104">
        <v>19</v>
      </c>
      <c r="G4" s="104">
        <v>273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199</v>
      </c>
      <c r="F5" s="104">
        <v>2</v>
      </c>
      <c r="G5" s="104">
        <v>163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1496</v>
      </c>
      <c r="E6" s="104">
        <v>180</v>
      </c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1013</v>
      </c>
      <c r="F8" s="9">
        <f>SUM(F3:F7)</f>
        <v>21</v>
      </c>
      <c r="G8" s="9">
        <f>SUM(G3:G7)</f>
        <v>436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 t="s">
        <v>1497</v>
      </c>
      <c r="F10" s="104"/>
      <c r="G10" s="104">
        <v>16</v>
      </c>
      <c r="H10" s="104"/>
      <c r="I10" s="106"/>
      <c r="J10" s="126" t="s">
        <v>1498</v>
      </c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2026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930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2046</v>
      </c>
      <c r="L13" s="86">
        <f>E6*2</f>
        <v>360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SUM(E9:E13)+20</f>
        <v>20</v>
      </c>
      <c r="F14" s="78">
        <f>SUM(F9:F13)</f>
        <v>0</v>
      </c>
      <c r="G14" s="78">
        <f>SUM(G9:G13)</f>
        <v>16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42194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1462</v>
      </c>
      <c r="C18" s="129">
        <f t="shared" ref="C18:C23" si="0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1463</v>
      </c>
      <c r="C19" s="129">
        <f t="shared" si="0"/>
        <v>10</v>
      </c>
      <c r="D19" s="126"/>
      <c r="E19" s="126"/>
      <c r="F19" s="126">
        <v>10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1464</v>
      </c>
      <c r="C20" s="129">
        <f t="shared" si="0"/>
        <v>10</v>
      </c>
      <c r="D20" s="126"/>
      <c r="E20" s="126">
        <v>10</v>
      </c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1465</v>
      </c>
      <c r="C21" s="129">
        <f t="shared" si="0"/>
        <v>10</v>
      </c>
      <c r="D21" s="126"/>
      <c r="E21" s="126">
        <v>10</v>
      </c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1466</v>
      </c>
      <c r="C22" s="129">
        <f t="shared" si="0"/>
        <v>12</v>
      </c>
      <c r="D22" s="126"/>
      <c r="E22" s="126">
        <v>6</v>
      </c>
      <c r="F22" s="126"/>
      <c r="G22" s="126">
        <v>6</v>
      </c>
      <c r="H22" s="126"/>
      <c r="I22" s="126"/>
      <c r="J22" s="126"/>
      <c r="K22" s="86"/>
    </row>
    <row r="23" spans="1:12" s="97" customFormat="1" ht="17.3" customHeight="1">
      <c r="A23" s="126">
        <f>SUM(C18:C23)</f>
        <v>62</v>
      </c>
      <c r="B23" s="169" t="s">
        <v>1467</v>
      </c>
      <c r="C23" s="129">
        <f t="shared" si="0"/>
        <v>10</v>
      </c>
      <c r="D23" s="126"/>
      <c r="E23" s="126">
        <v>10</v>
      </c>
      <c r="F23" s="126"/>
      <c r="G23" s="126"/>
      <c r="H23" s="126"/>
      <c r="I23" s="126"/>
      <c r="J23" s="126" t="s">
        <v>1364</v>
      </c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I11" sqref="I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2259</v>
      </c>
      <c r="L2" s="180" t="s">
        <v>2194</v>
      </c>
    </row>
    <row r="3" spans="1:15" ht="18.75" customHeight="1">
      <c r="A3" s="181" t="str">
        <f>L2&amp;K2</f>
        <v>11-13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13</v>
      </c>
    </row>
    <row r="4" spans="1:15" ht="18.75" customHeight="1">
      <c r="A4" s="4"/>
      <c r="B4" s="2"/>
      <c r="C4" s="2">
        <v>2</v>
      </c>
      <c r="D4" s="3" t="s">
        <v>6</v>
      </c>
      <c r="E4" s="104">
        <v>249</v>
      </c>
      <c r="F4" s="104"/>
      <c r="G4" s="104">
        <v>249</v>
      </c>
      <c r="H4" s="236"/>
      <c r="I4" s="237"/>
      <c r="J4" s="126"/>
      <c r="K4" s="86" t="s">
        <v>941</v>
      </c>
      <c r="L4" s="86" t="s">
        <v>1127</v>
      </c>
      <c r="M4" s="167" t="str">
        <f>M3</f>
        <v>13</v>
      </c>
    </row>
    <row r="5" spans="1:15" ht="18.75" customHeight="1">
      <c r="A5" s="4"/>
      <c r="B5" s="2"/>
      <c r="C5" s="2">
        <v>1</v>
      </c>
      <c r="D5" s="3" t="s">
        <v>8</v>
      </c>
      <c r="E5" s="104">
        <v>991</v>
      </c>
      <c r="F5" s="104">
        <v>206</v>
      </c>
      <c r="G5" s="104">
        <v>141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13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13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13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1240</v>
      </c>
      <c r="F8" s="9">
        <f>SUM(F3:F7)</f>
        <v>206</v>
      </c>
      <c r="G8" s="9">
        <f>SUM(G3:G7)</f>
        <v>390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13</v>
      </c>
    </row>
    <row r="9" spans="1:15" ht="20.350000000000001" customHeight="1">
      <c r="A9" s="5"/>
      <c r="B9" s="2" t="s">
        <v>7</v>
      </c>
      <c r="C9" s="2">
        <v>2</v>
      </c>
      <c r="D9" s="3" t="s">
        <v>1429</v>
      </c>
      <c r="E9" s="104">
        <v>8</v>
      </c>
      <c r="F9" s="104"/>
      <c r="G9" s="104"/>
      <c r="H9" s="104"/>
      <c r="I9" s="106"/>
      <c r="J9" s="126"/>
      <c r="K9" s="103" t="s">
        <v>14</v>
      </c>
      <c r="M9" s="167" t="str">
        <f t="shared" si="0"/>
        <v>13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2480</v>
      </c>
      <c r="L11" s="178"/>
      <c r="M11" s="86">
        <f>L11-K11</f>
        <v>-2480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1192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2488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8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20151113_11_00001</v>
      </c>
      <c r="C18" s="129">
        <f>SUM(D18:I18)</f>
        <v>10</v>
      </c>
      <c r="D18" s="126">
        <v>10</v>
      </c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20151113_11_00002</v>
      </c>
      <c r="C19" s="129">
        <f t="shared" ref="C19:C23" si="2">SUM(D19:I19)</f>
        <v>11</v>
      </c>
      <c r="D19" s="126">
        <v>11</v>
      </c>
      <c r="E19" s="126"/>
      <c r="F19" s="126"/>
      <c r="G19" s="126"/>
      <c r="H19" s="126"/>
      <c r="I19" s="126"/>
      <c r="J19" s="126" t="s">
        <v>2260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20151113_11_00003</v>
      </c>
      <c r="C20" s="129">
        <f t="shared" si="2"/>
        <v>12</v>
      </c>
      <c r="D20" s="126"/>
      <c r="E20" s="126">
        <v>2</v>
      </c>
      <c r="F20" s="126">
        <v>10</v>
      </c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20151113_11_00004</v>
      </c>
      <c r="C21" s="129">
        <f t="shared" si="2"/>
        <v>13</v>
      </c>
      <c r="D21" s="126"/>
      <c r="E21" s="126"/>
      <c r="F21" s="126">
        <v>13</v>
      </c>
      <c r="G21" s="126"/>
      <c r="H21" s="126"/>
      <c r="I21" s="126"/>
      <c r="J21" s="126"/>
      <c r="K21" s="200">
        <v>200090692</v>
      </c>
      <c r="L21" s="201">
        <v>1</v>
      </c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20151113_11_00005</v>
      </c>
      <c r="C22" s="129">
        <f t="shared" si="2"/>
        <v>9</v>
      </c>
      <c r="D22" s="126"/>
      <c r="E22" s="126">
        <v>9</v>
      </c>
      <c r="F22" s="126"/>
      <c r="G22" s="126"/>
      <c r="H22" s="126"/>
      <c r="I22" s="126"/>
      <c r="J22" s="126" t="s">
        <v>1118</v>
      </c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20151113_11_00006</v>
      </c>
      <c r="C23" s="129">
        <f t="shared" si="2"/>
        <v>9</v>
      </c>
      <c r="D23" s="126"/>
      <c r="E23" s="126">
        <v>9</v>
      </c>
      <c r="F23" s="126"/>
      <c r="G23" s="126"/>
      <c r="H23" s="126"/>
      <c r="I23" s="126"/>
      <c r="J23" s="126" t="s">
        <v>1118</v>
      </c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2265</v>
      </c>
      <c r="L2" s="180" t="s">
        <v>2194</v>
      </c>
    </row>
    <row r="3" spans="1:15" ht="18.75" customHeight="1">
      <c r="A3" s="181" t="str">
        <f>L2&amp;K2</f>
        <v>11-16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16</v>
      </c>
    </row>
    <row r="4" spans="1:15" ht="18.75" customHeight="1">
      <c r="A4" s="4"/>
      <c r="B4" s="2"/>
      <c r="C4" s="2">
        <v>2</v>
      </c>
      <c r="D4" s="3" t="s">
        <v>6</v>
      </c>
      <c r="E4" s="104">
        <v>21</v>
      </c>
      <c r="F4" s="104">
        <v>3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16</v>
      </c>
    </row>
    <row r="5" spans="1:15" ht="18.75" customHeight="1">
      <c r="A5" s="4"/>
      <c r="B5" s="2"/>
      <c r="C5" s="2">
        <v>3</v>
      </c>
      <c r="D5" s="3" t="s">
        <v>8</v>
      </c>
      <c r="E5" s="104">
        <v>799</v>
      </c>
      <c r="F5" s="104">
        <v>9</v>
      </c>
      <c r="G5" s="104">
        <v>28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16</v>
      </c>
      <c r="O5" s="165"/>
    </row>
    <row r="6" spans="1:15" ht="18.75" customHeight="1">
      <c r="A6" s="4"/>
      <c r="B6" s="2"/>
      <c r="C6" s="2">
        <v>1</v>
      </c>
      <c r="D6" s="3" t="s">
        <v>1279</v>
      </c>
      <c r="E6" s="104">
        <v>147</v>
      </c>
      <c r="F6" s="104"/>
      <c r="G6" s="104">
        <v>147</v>
      </c>
      <c r="H6" s="236"/>
      <c r="I6" s="237"/>
      <c r="J6" s="126"/>
      <c r="K6" s="126"/>
      <c r="M6" s="167" t="str">
        <f t="shared" si="0"/>
        <v>16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967</v>
      </c>
      <c r="F8" s="9">
        <f>SUM(F3:F7)</f>
        <v>12</v>
      </c>
      <c r="G8" s="9">
        <f>SUM(G3:G7)</f>
        <v>175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16</v>
      </c>
    </row>
    <row r="10" spans="1:15" ht="20.350000000000001" customHeight="1">
      <c r="A10" s="5"/>
      <c r="B10" s="2"/>
      <c r="C10" s="2">
        <v>3</v>
      </c>
      <c r="D10" s="3" t="s">
        <v>1013</v>
      </c>
      <c r="E10" s="104">
        <v>592</v>
      </c>
      <c r="F10" s="104">
        <v>456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1934</v>
      </c>
      <c r="L11" s="178"/>
      <c r="M11" s="86">
        <f>L11-K11</f>
        <v>-1934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830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2526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592</v>
      </c>
      <c r="F14" s="78">
        <f>SUM(F9:F13)</f>
        <v>456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20151116_11_00001</v>
      </c>
      <c r="C18" s="129">
        <f>SUM(D18:I18)</f>
        <v>10</v>
      </c>
      <c r="D18" s="126"/>
      <c r="E18" s="126"/>
      <c r="F18" s="126">
        <v>6</v>
      </c>
      <c r="G18" s="126"/>
      <c r="H18" s="126">
        <v>4</v>
      </c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20151116_11_00002</v>
      </c>
      <c r="C19" s="129">
        <f t="shared" ref="C19:C23" si="2">SUM(D19:I19)</f>
        <v>12</v>
      </c>
      <c r="D19" s="126"/>
      <c r="E19" s="126">
        <v>12</v>
      </c>
      <c r="F19" s="126"/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20151116_11_00003</v>
      </c>
      <c r="C20" s="129">
        <f t="shared" si="2"/>
        <v>10</v>
      </c>
      <c r="D20" s="126">
        <v>10</v>
      </c>
      <c r="E20" s="126"/>
      <c r="F20" s="126"/>
      <c r="G20" s="126"/>
      <c r="H20" s="126"/>
      <c r="I20" s="126"/>
      <c r="J20" s="126" t="s">
        <v>1118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20151116_11_00004</v>
      </c>
      <c r="C21" s="129">
        <f t="shared" si="2"/>
        <v>10</v>
      </c>
      <c r="D21" s="126"/>
      <c r="E21" s="126">
        <v>10</v>
      </c>
      <c r="F21" s="126"/>
      <c r="G21" s="126"/>
      <c r="H21" s="126"/>
      <c r="I21" s="126"/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20151116_11_00005</v>
      </c>
      <c r="C22" s="129">
        <f t="shared" si="2"/>
        <v>10</v>
      </c>
      <c r="D22" s="126"/>
      <c r="E22" s="126">
        <v>10</v>
      </c>
      <c r="F22" s="126"/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60</v>
      </c>
      <c r="B23" s="169" t="str">
        <f t="shared" si="1"/>
        <v>20151116_11_00006</v>
      </c>
      <c r="C23" s="129">
        <f t="shared" si="2"/>
        <v>8</v>
      </c>
      <c r="D23" s="126"/>
      <c r="E23" s="126">
        <v>8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C18" sqref="C18:C23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2272</v>
      </c>
      <c r="L2" s="180" t="s">
        <v>2194</v>
      </c>
    </row>
    <row r="3" spans="1:15" ht="18.75" customHeight="1">
      <c r="A3" s="181" t="str">
        <f>L2&amp;K2</f>
        <v>11-17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17</v>
      </c>
    </row>
    <row r="4" spans="1:15" ht="18.75" customHeight="1">
      <c r="A4" s="4"/>
      <c r="B4" s="2"/>
      <c r="C4" s="2">
        <v>2</v>
      </c>
      <c r="D4" s="3" t="s">
        <v>6</v>
      </c>
      <c r="E4" s="104">
        <v>553</v>
      </c>
      <c r="F4" s="104">
        <v>25</v>
      </c>
      <c r="G4" s="104">
        <v>6</v>
      </c>
      <c r="H4" s="236"/>
      <c r="I4" s="237"/>
      <c r="J4" s="126"/>
      <c r="K4" s="86" t="s">
        <v>941</v>
      </c>
      <c r="L4" s="86" t="s">
        <v>1127</v>
      </c>
      <c r="M4" s="167" t="str">
        <f>M3</f>
        <v>17</v>
      </c>
    </row>
    <row r="5" spans="1:15" ht="18.75" customHeight="1">
      <c r="A5" s="4"/>
      <c r="B5" s="2"/>
      <c r="C5" s="2">
        <v>3</v>
      </c>
      <c r="D5" s="3" t="s">
        <v>8</v>
      </c>
      <c r="E5" s="104">
        <v>284</v>
      </c>
      <c r="F5" s="104">
        <v>36</v>
      </c>
      <c r="G5" s="104">
        <v>6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17</v>
      </c>
      <c r="O5" s="165"/>
    </row>
    <row r="6" spans="1:15" ht="18.75" customHeight="1">
      <c r="A6" s="4"/>
      <c r="B6" s="2"/>
      <c r="C6" s="2">
        <v>1</v>
      </c>
      <c r="D6" s="3" t="s">
        <v>1279</v>
      </c>
      <c r="E6" s="104">
        <v>38</v>
      </c>
      <c r="F6" s="104"/>
      <c r="G6" s="104">
        <v>38</v>
      </c>
      <c r="H6" s="236"/>
      <c r="I6" s="237"/>
      <c r="J6" s="126"/>
      <c r="K6" s="126"/>
      <c r="M6" s="167" t="str">
        <f t="shared" si="0"/>
        <v>17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17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875</v>
      </c>
      <c r="F8" s="9">
        <f>SUM(F3:F7)</f>
        <v>61</v>
      </c>
      <c r="G8" s="9">
        <f>SUM(G3:G7)</f>
        <v>50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17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17</v>
      </c>
    </row>
    <row r="10" spans="1:15" ht="20.350000000000001" customHeight="1">
      <c r="A10" s="5"/>
      <c r="B10" s="2"/>
      <c r="C10" s="2">
        <v>2</v>
      </c>
      <c r="D10" s="3" t="s">
        <v>1013</v>
      </c>
      <c r="E10" s="104">
        <v>740</v>
      </c>
      <c r="F10" s="104">
        <v>740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1750</v>
      </c>
      <c r="L11" s="178"/>
      <c r="M11" s="86">
        <f>L11-K11</f>
        <v>-1750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962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740</v>
      </c>
      <c r="F14" s="78">
        <f>SUM(F9:F13)</f>
        <v>740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20151117_11_00001</v>
      </c>
      <c r="C18" s="129">
        <f>SUM(D18:I18)</f>
        <v>9</v>
      </c>
      <c r="D18" s="126"/>
      <c r="E18" s="126"/>
      <c r="F18" s="126">
        <v>9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20151117_11_00002</v>
      </c>
      <c r="C19" s="129">
        <f t="shared" ref="C19:C23" si="2">SUM(D19:I19)</f>
        <v>10</v>
      </c>
      <c r="D19" s="126"/>
      <c r="E19" s="126"/>
      <c r="F19" s="126">
        <v>10</v>
      </c>
      <c r="G19" s="126"/>
      <c r="H19" s="126"/>
      <c r="I19" s="126"/>
      <c r="J19" s="126" t="s">
        <v>2273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20151117_11_00003</v>
      </c>
      <c r="C20" s="129">
        <f t="shared" si="2"/>
        <v>13</v>
      </c>
      <c r="D20" s="126"/>
      <c r="E20" s="126"/>
      <c r="F20" s="126">
        <v>13</v>
      </c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20151117_11_00004</v>
      </c>
      <c r="C21" s="129">
        <f t="shared" si="2"/>
        <v>10</v>
      </c>
      <c r="D21" s="126"/>
      <c r="E21" s="126">
        <v>10</v>
      </c>
      <c r="F21" s="126"/>
      <c r="G21" s="126"/>
      <c r="H21" s="126"/>
      <c r="I21" s="126"/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20151117_11_00005</v>
      </c>
      <c r="C22" s="129">
        <f t="shared" si="2"/>
        <v>10</v>
      </c>
      <c r="D22" s="126"/>
      <c r="E22" s="126">
        <v>10</v>
      </c>
      <c r="F22" s="126"/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60</v>
      </c>
      <c r="B23" s="169" t="str">
        <f t="shared" si="1"/>
        <v>20151117_11_00006</v>
      </c>
      <c r="C23" s="129">
        <f t="shared" si="2"/>
        <v>8</v>
      </c>
      <c r="D23" s="126"/>
      <c r="E23" s="126">
        <v>8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11" sqref="J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2275</v>
      </c>
      <c r="L2" s="180" t="s">
        <v>2194</v>
      </c>
    </row>
    <row r="3" spans="1:15" ht="18.75" customHeight="1">
      <c r="A3" s="181" t="str">
        <f>L2&amp;K2</f>
        <v>11-18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18</v>
      </c>
    </row>
    <row r="4" spans="1:15" ht="18.75" customHeight="1">
      <c r="A4" s="4"/>
      <c r="B4" s="2"/>
      <c r="C4" s="2">
        <v>1</v>
      </c>
      <c r="D4" s="3" t="s">
        <v>6</v>
      </c>
      <c r="E4" s="104">
        <v>34</v>
      </c>
      <c r="F4" s="104">
        <v>2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18</v>
      </c>
    </row>
    <row r="5" spans="1:15" ht="18.75" customHeight="1">
      <c r="A5" s="4"/>
      <c r="B5" s="2"/>
      <c r="C5" s="2">
        <v>2</v>
      </c>
      <c r="D5" s="3" t="s">
        <v>8</v>
      </c>
      <c r="E5" s="104">
        <v>981</v>
      </c>
      <c r="F5" s="104">
        <v>161</v>
      </c>
      <c r="G5" s="104">
        <v>32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18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18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1015</v>
      </c>
      <c r="F8" s="9">
        <f>SUM(F3:F7)</f>
        <v>163</v>
      </c>
      <c r="G8" s="9">
        <f>SUM(G3:G7)</f>
        <v>32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18</v>
      </c>
    </row>
    <row r="9" spans="1:15" ht="20.350000000000001" customHeight="1">
      <c r="A9" s="5"/>
      <c r="B9" s="2" t="s">
        <v>7</v>
      </c>
      <c r="C9" s="2">
        <v>2</v>
      </c>
      <c r="D9" s="3" t="s">
        <v>1429</v>
      </c>
      <c r="E9" s="104">
        <v>460</v>
      </c>
      <c r="F9" s="104"/>
      <c r="G9" s="104">
        <v>428</v>
      </c>
      <c r="H9" s="104"/>
      <c r="I9" s="106"/>
      <c r="J9" s="126"/>
      <c r="K9" s="103" t="s">
        <v>14</v>
      </c>
      <c r="M9" s="167" t="str">
        <f t="shared" si="0"/>
        <v>18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2030</v>
      </c>
      <c r="L11" s="178"/>
      <c r="M11" s="86">
        <f>L11-K11</f>
        <v>-2030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818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460</v>
      </c>
      <c r="F14" s="78">
        <f>SUM(F9:F13)</f>
        <v>0</v>
      </c>
      <c r="G14" s="78">
        <f>SUM(G9:G13)</f>
        <v>428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20151118_11_00001</v>
      </c>
      <c r="C18" s="129">
        <f>SUM(D18:I18)</f>
        <v>9</v>
      </c>
      <c r="D18" s="126"/>
      <c r="E18" s="126"/>
      <c r="F18" s="126"/>
      <c r="G18" s="126"/>
      <c r="H18" s="126">
        <v>9</v>
      </c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20151118_11_00002</v>
      </c>
      <c r="C19" s="129">
        <f t="shared" ref="C19:C23" si="2">SUM(D19:I19)</f>
        <v>9</v>
      </c>
      <c r="D19" s="126"/>
      <c r="E19" s="126"/>
      <c r="F19" s="126"/>
      <c r="G19" s="126"/>
      <c r="H19" s="126">
        <v>9</v>
      </c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20151118_11_00003</v>
      </c>
      <c r="C20" s="129">
        <f t="shared" si="2"/>
        <v>11</v>
      </c>
      <c r="D20" s="126"/>
      <c r="E20" s="126">
        <v>4</v>
      </c>
      <c r="F20" s="126"/>
      <c r="G20" s="126"/>
      <c r="H20" s="126">
        <v>7</v>
      </c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20151118_11_00004</v>
      </c>
      <c r="C21" s="129">
        <f t="shared" si="2"/>
        <v>9</v>
      </c>
      <c r="D21" s="126"/>
      <c r="E21" s="126">
        <v>9</v>
      </c>
      <c r="F21" s="126"/>
      <c r="G21" s="126"/>
      <c r="H21" s="126"/>
      <c r="I21" s="126"/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20151118_11_00005</v>
      </c>
      <c r="C22" s="129">
        <f t="shared" si="2"/>
        <v>11</v>
      </c>
      <c r="D22" s="126"/>
      <c r="E22" s="126"/>
      <c r="F22" s="126">
        <v>11</v>
      </c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61</v>
      </c>
      <c r="B23" s="169" t="str">
        <f t="shared" si="1"/>
        <v>20151118_11_00006</v>
      </c>
      <c r="C23" s="129">
        <f t="shared" si="2"/>
        <v>12</v>
      </c>
      <c r="D23" s="126"/>
      <c r="E23" s="126"/>
      <c r="F23" s="126">
        <v>12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F30" sqref="F3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2279</v>
      </c>
      <c r="L2" s="180" t="s">
        <v>2194</v>
      </c>
    </row>
    <row r="3" spans="1:15" ht="18.75" customHeight="1">
      <c r="A3" s="181" t="str">
        <f>L2&amp;K2</f>
        <v>11-19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19</v>
      </c>
    </row>
    <row r="4" spans="1:15" ht="18.75" customHeight="1">
      <c r="A4" s="4"/>
      <c r="B4" s="2"/>
      <c r="C4" s="2"/>
      <c r="D4" s="3" t="s">
        <v>6</v>
      </c>
      <c r="E4" s="104">
        <v>333</v>
      </c>
      <c r="F4" s="104">
        <v>54</v>
      </c>
      <c r="G4" s="104">
        <v>11</v>
      </c>
      <c r="H4" s="236"/>
      <c r="I4" s="237"/>
      <c r="J4" s="126"/>
      <c r="K4" s="86" t="s">
        <v>941</v>
      </c>
      <c r="L4" s="86" t="s">
        <v>1127</v>
      </c>
      <c r="M4" s="167" t="str">
        <f>M3</f>
        <v>19</v>
      </c>
    </row>
    <row r="5" spans="1:15" ht="18.75" customHeight="1">
      <c r="A5" s="4"/>
      <c r="B5" s="2"/>
      <c r="C5" s="2"/>
      <c r="D5" s="3" t="s">
        <v>8</v>
      </c>
      <c r="E5" s="104">
        <v>930</v>
      </c>
      <c r="F5" s="104">
        <v>77</v>
      </c>
      <c r="G5" s="104">
        <v>73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19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1263</v>
      </c>
      <c r="F8" s="9">
        <f>SUM(F3:F7)</f>
        <v>131</v>
      </c>
      <c r="G8" s="9">
        <f>SUM(G3:G7)</f>
        <v>84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19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2526</v>
      </c>
      <c r="L11" s="178"/>
      <c r="M11" s="86">
        <f>L11-K11</f>
        <v>-2526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430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2526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20151119_11_00001</v>
      </c>
      <c r="C18" s="129">
        <f>SUM(D18:I18)</f>
        <v>10</v>
      </c>
      <c r="D18" s="126"/>
      <c r="E18" s="126">
        <v>10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20151119_11_00002</v>
      </c>
      <c r="C19" s="129">
        <f t="shared" ref="C19:C23" si="2">SUM(D19:I19)</f>
        <v>12</v>
      </c>
      <c r="D19" s="126"/>
      <c r="E19" s="126">
        <v>12</v>
      </c>
      <c r="F19" s="126"/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20151119_11_00003</v>
      </c>
      <c r="C20" s="129">
        <f t="shared" si="2"/>
        <v>12</v>
      </c>
      <c r="D20" s="126">
        <v>12</v>
      </c>
      <c r="E20" s="126"/>
      <c r="F20" s="126"/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20151119_11_00004</v>
      </c>
      <c r="C21" s="129">
        <f t="shared" si="2"/>
        <v>9</v>
      </c>
      <c r="D21" s="126">
        <v>2</v>
      </c>
      <c r="E21" s="126"/>
      <c r="F21" s="126"/>
      <c r="G21" s="126">
        <v>1</v>
      </c>
      <c r="H21" s="126">
        <v>6</v>
      </c>
      <c r="I21" s="126"/>
      <c r="J21" s="126" t="s">
        <v>2280</v>
      </c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20151119_11_00005</v>
      </c>
      <c r="C22" s="129">
        <f t="shared" si="2"/>
        <v>10</v>
      </c>
      <c r="D22" s="126"/>
      <c r="E22" s="126"/>
      <c r="F22" s="126"/>
      <c r="G22" s="126"/>
      <c r="H22" s="126">
        <v>10</v>
      </c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63</v>
      </c>
      <c r="B23" s="169" t="str">
        <f t="shared" si="1"/>
        <v>20151119_11_00006</v>
      </c>
      <c r="C23" s="129">
        <f t="shared" si="2"/>
        <v>10</v>
      </c>
      <c r="D23" s="126"/>
      <c r="E23" s="126"/>
      <c r="F23" s="126"/>
      <c r="G23" s="126"/>
      <c r="H23" s="126">
        <v>10</v>
      </c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topLeftCell="A7" zoomScale="80" zoomScaleNormal="80" workbookViewId="0">
      <selection activeCell="G26" sqref="G2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2284</v>
      </c>
      <c r="L2" s="180" t="s">
        <v>2194</v>
      </c>
    </row>
    <row r="3" spans="1:15" ht="18.75" customHeight="1">
      <c r="A3" s="181" t="str">
        <f>L2&amp;K2</f>
        <v>11-20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20</v>
      </c>
    </row>
    <row r="4" spans="1:15" ht="18.75" customHeight="1">
      <c r="A4" s="4"/>
      <c r="B4" s="2"/>
      <c r="C4" s="2"/>
      <c r="D4" s="3" t="s">
        <v>6</v>
      </c>
      <c r="E4" s="104">
        <v>264</v>
      </c>
      <c r="F4" s="104">
        <v>9</v>
      </c>
      <c r="G4" s="104">
        <v>8</v>
      </c>
      <c r="H4" s="236"/>
      <c r="I4" s="237"/>
      <c r="J4" s="126"/>
      <c r="K4" s="86" t="s">
        <v>941</v>
      </c>
      <c r="L4" s="86" t="s">
        <v>1127</v>
      </c>
      <c r="M4" s="167" t="str">
        <f>M3</f>
        <v>20</v>
      </c>
    </row>
    <row r="5" spans="1:15" ht="18.75" customHeight="1">
      <c r="A5" s="4"/>
      <c r="B5" s="2"/>
      <c r="C5" s="2"/>
      <c r="D5" s="3" t="s">
        <v>8</v>
      </c>
      <c r="E5" s="104">
        <v>964</v>
      </c>
      <c r="F5" s="104">
        <v>102</v>
      </c>
      <c r="G5" s="104">
        <v>23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20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20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20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1228</v>
      </c>
      <c r="F8" s="9">
        <f>SUM(F3:F7)</f>
        <v>111</v>
      </c>
      <c r="G8" s="9">
        <f>SUM(G3:G7)</f>
        <v>31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20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20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2456</v>
      </c>
      <c r="L11" s="178"/>
      <c r="M11" s="86">
        <f>L11-K11</f>
        <v>-2456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284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2456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11-20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20151120_11_00001</v>
      </c>
      <c r="C18" s="129">
        <f>SUM(D18:I18)</f>
        <v>11</v>
      </c>
      <c r="D18" s="126"/>
      <c r="E18" s="126"/>
      <c r="F18" s="126"/>
      <c r="G18" s="126"/>
      <c r="H18" s="126">
        <v>11</v>
      </c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20151120_11_00002</v>
      </c>
      <c r="C19" s="129">
        <f t="shared" ref="C19:C23" si="2">SUM(D19:I19)</f>
        <v>11</v>
      </c>
      <c r="D19" s="126">
        <v>1</v>
      </c>
      <c r="E19" s="126"/>
      <c r="F19" s="126">
        <v>6</v>
      </c>
      <c r="G19" s="126"/>
      <c r="H19" s="126">
        <v>4</v>
      </c>
      <c r="I19" s="126"/>
      <c r="J19" s="126" t="s">
        <v>1968</v>
      </c>
      <c r="K19" s="126" t="s">
        <v>2287</v>
      </c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20151120_11_00003</v>
      </c>
      <c r="C20" s="129">
        <f t="shared" si="2"/>
        <v>12</v>
      </c>
      <c r="D20" s="126"/>
      <c r="E20" s="126">
        <v>12</v>
      </c>
      <c r="F20" s="126"/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20151120_11_00004</v>
      </c>
      <c r="C21" s="129">
        <f t="shared" si="2"/>
        <v>13</v>
      </c>
      <c r="D21" s="126">
        <v>6</v>
      </c>
      <c r="E21" s="126"/>
      <c r="F21" s="126">
        <v>7</v>
      </c>
      <c r="G21" s="126"/>
      <c r="H21" s="126"/>
      <c r="I21" s="126"/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20151120_11_00005</v>
      </c>
      <c r="C22" s="129">
        <f t="shared" si="2"/>
        <v>9</v>
      </c>
      <c r="D22" s="126"/>
      <c r="E22" s="126"/>
      <c r="F22" s="126">
        <v>9</v>
      </c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20151120_11_00006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0" sqref="H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2291</v>
      </c>
      <c r="L2" s="180" t="s">
        <v>2194</v>
      </c>
    </row>
    <row r="3" spans="1:15" ht="18.75" customHeight="1">
      <c r="A3" s="181" t="str">
        <f>L2&amp;K2</f>
        <v>11-23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23</v>
      </c>
    </row>
    <row r="4" spans="1:15" ht="18.75" customHeight="1">
      <c r="A4" s="4"/>
      <c r="B4" s="2"/>
      <c r="C4" s="2">
        <v>3</v>
      </c>
      <c r="D4" s="3" t="s">
        <v>6</v>
      </c>
      <c r="E4" s="104">
        <v>328</v>
      </c>
      <c r="F4" s="104">
        <v>104</v>
      </c>
      <c r="G4" s="104">
        <v>15</v>
      </c>
      <c r="H4" s="236"/>
      <c r="I4" s="237"/>
      <c r="J4" s="126" t="s">
        <v>2294</v>
      </c>
      <c r="K4" s="86" t="s">
        <v>941</v>
      </c>
      <c r="L4" s="86" t="s">
        <v>1127</v>
      </c>
      <c r="M4" s="167" t="str">
        <f>M3</f>
        <v>23</v>
      </c>
    </row>
    <row r="5" spans="1:15" ht="18.75" customHeight="1">
      <c r="A5" s="4"/>
      <c r="B5" s="2"/>
      <c r="C5" s="2">
        <v>2</v>
      </c>
      <c r="D5" s="3" t="s">
        <v>8</v>
      </c>
      <c r="E5" s="104">
        <v>909</v>
      </c>
      <c r="F5" s="104">
        <v>267</v>
      </c>
      <c r="G5" s="104">
        <v>60</v>
      </c>
      <c r="H5" s="236" t="s">
        <v>12</v>
      </c>
      <c r="I5" s="237"/>
      <c r="J5" s="126" t="s">
        <v>2295</v>
      </c>
      <c r="K5" s="86" t="s">
        <v>1012</v>
      </c>
      <c r="L5" s="86" t="s">
        <v>1170</v>
      </c>
      <c r="M5" s="167" t="str">
        <f t="shared" ref="M5:M9" si="0">M4</f>
        <v>23</v>
      </c>
      <c r="O5" s="165"/>
    </row>
    <row r="6" spans="1:15" ht="18.75" customHeight="1">
      <c r="A6" s="4"/>
      <c r="B6" s="2"/>
      <c r="C6" s="2">
        <v>1</v>
      </c>
      <c r="D6" s="3" t="s">
        <v>1279</v>
      </c>
      <c r="E6" s="104">
        <v>8</v>
      </c>
      <c r="F6" s="104">
        <v>8</v>
      </c>
      <c r="G6" s="104"/>
      <c r="H6" s="236"/>
      <c r="I6" s="237"/>
      <c r="J6" s="126"/>
      <c r="K6" s="126"/>
      <c r="M6" s="167" t="str">
        <f t="shared" si="0"/>
        <v>23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23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1245</v>
      </c>
      <c r="F8" s="9">
        <f>SUM(F3:F7)</f>
        <v>379</v>
      </c>
      <c r="G8" s="9">
        <f>SUM(G3:G7)</f>
        <v>75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23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23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2490</v>
      </c>
      <c r="L11" s="178"/>
      <c r="M11" s="86">
        <f>L11-K11</f>
        <v>-2490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908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11-23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20151123_11_00001</v>
      </c>
      <c r="C18" s="129">
        <f>SUM(D18:I18)</f>
        <v>12</v>
      </c>
      <c r="D18" s="126"/>
      <c r="E18" s="126">
        <v>12</v>
      </c>
      <c r="F18" s="126"/>
      <c r="G18" s="126"/>
      <c r="H18" s="126"/>
      <c r="I18" s="126"/>
      <c r="J18" s="126" t="s">
        <v>1989</v>
      </c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20151123_11_00002</v>
      </c>
      <c r="C19" s="129">
        <f t="shared" ref="C19:C23" si="2">SUM(D19:I19)</f>
        <v>10</v>
      </c>
      <c r="D19" s="126"/>
      <c r="E19" s="126"/>
      <c r="F19" s="126">
        <v>6</v>
      </c>
      <c r="G19" s="126"/>
      <c r="H19" s="126">
        <v>4</v>
      </c>
      <c r="I19" s="126"/>
      <c r="J19" s="126" t="s">
        <v>1315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20151123_11_00003</v>
      </c>
      <c r="C20" s="129">
        <f t="shared" si="2"/>
        <v>11</v>
      </c>
      <c r="D20" s="126">
        <v>11</v>
      </c>
      <c r="E20" s="126"/>
      <c r="F20" s="126"/>
      <c r="G20" s="126"/>
      <c r="H20" s="126" t="s">
        <v>2293</v>
      </c>
      <c r="I20" s="126"/>
      <c r="J20" s="126" t="s">
        <v>2292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20151123_11_00004</v>
      </c>
      <c r="C21" s="129">
        <f t="shared" si="2"/>
        <v>11</v>
      </c>
      <c r="D21" s="126">
        <v>11</v>
      </c>
      <c r="E21" s="126"/>
      <c r="F21" s="126"/>
      <c r="G21" s="126"/>
      <c r="H21" s="126"/>
      <c r="I21" s="126"/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20151123_11_00005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20151123_11_00006</v>
      </c>
      <c r="C23" s="129">
        <f t="shared" si="2"/>
        <v>10</v>
      </c>
      <c r="D23" s="126"/>
      <c r="E23" s="126"/>
      <c r="F23" s="126">
        <v>10</v>
      </c>
      <c r="G23" s="126"/>
      <c r="H23" s="126"/>
      <c r="I23" s="126"/>
      <c r="J23" s="126" t="s">
        <v>1118</v>
      </c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21" sqref="H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2296</v>
      </c>
      <c r="L2" s="180" t="s">
        <v>2194</v>
      </c>
    </row>
    <row r="3" spans="1:15" ht="18.75" customHeight="1">
      <c r="A3" s="181" t="str">
        <f>L2&amp;K2</f>
        <v>11-24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24</v>
      </c>
    </row>
    <row r="4" spans="1:15" ht="18.75" customHeight="1">
      <c r="A4" s="4"/>
      <c r="B4" s="2"/>
      <c r="C4" s="2"/>
      <c r="D4" s="3" t="s">
        <v>6</v>
      </c>
      <c r="E4" s="104"/>
      <c r="F4" s="104"/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24</v>
      </c>
    </row>
    <row r="5" spans="1:15" ht="18.75" customHeight="1">
      <c r="A5" s="4"/>
      <c r="B5" s="2"/>
      <c r="C5" s="2"/>
      <c r="D5" s="3" t="s">
        <v>8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24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24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24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0</v>
      </c>
      <c r="F8" s="9">
        <f>SUM(F3:F7)</f>
        <v>0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24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24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0</v>
      </c>
      <c r="L11" s="178"/>
      <c r="M11" s="86">
        <f>L11-K11</f>
        <v>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11-24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20151124_11_00001</v>
      </c>
      <c r="C18" s="129">
        <f>SUM(D18:I18)</f>
        <v>12</v>
      </c>
      <c r="D18" s="126"/>
      <c r="E18" s="126">
        <v>3</v>
      </c>
      <c r="F18" s="126">
        <v>6</v>
      </c>
      <c r="G18" s="126">
        <v>3</v>
      </c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20151124_11_00002</v>
      </c>
      <c r="C19" s="129">
        <f t="shared" ref="C19:C23" si="2">SUM(D19:I19)</f>
        <v>12</v>
      </c>
      <c r="D19" s="126"/>
      <c r="E19" s="126"/>
      <c r="F19" s="126">
        <v>12</v>
      </c>
      <c r="G19" s="126"/>
      <c r="H19" s="126"/>
      <c r="I19" s="126"/>
      <c r="J19" s="126" t="s">
        <v>1125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20151124_11_00003</v>
      </c>
      <c r="C20" s="129">
        <f t="shared" si="2"/>
        <v>12</v>
      </c>
      <c r="D20" s="126"/>
      <c r="E20" s="126"/>
      <c r="F20" s="126">
        <v>12</v>
      </c>
      <c r="G20" s="126"/>
      <c r="H20" s="126"/>
      <c r="I20" s="126"/>
      <c r="J20" s="126" t="s">
        <v>1125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20151124_11_00004</v>
      </c>
      <c r="C21" s="129">
        <f t="shared" si="2"/>
        <v>8</v>
      </c>
      <c r="D21" s="126">
        <v>8</v>
      </c>
      <c r="E21" s="126"/>
      <c r="F21" s="126"/>
      <c r="G21" s="126"/>
      <c r="H21" s="126"/>
      <c r="I21" s="126"/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20151124_11_00005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 t="s">
        <v>1118</v>
      </c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62</v>
      </c>
      <c r="B23" s="169" t="str">
        <f t="shared" si="1"/>
        <v>20151124_11_00006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topLeftCell="A7" zoomScale="80" zoomScaleNormal="80" workbookViewId="0">
      <selection activeCell="F29" sqref="F29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2301</v>
      </c>
      <c r="L2" s="180" t="s">
        <v>2194</v>
      </c>
    </row>
    <row r="3" spans="1:15" ht="18.75" customHeight="1">
      <c r="A3" s="181" t="str">
        <f>L2&amp;K2</f>
        <v>11-25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25</v>
      </c>
    </row>
    <row r="4" spans="1:15" ht="18.75" customHeight="1">
      <c r="A4" s="4"/>
      <c r="B4" s="2"/>
      <c r="C4" s="2">
        <v>2</v>
      </c>
      <c r="D4" s="3" t="s">
        <v>6</v>
      </c>
      <c r="E4" s="104">
        <v>502</v>
      </c>
      <c r="F4" s="104">
        <v>17</v>
      </c>
      <c r="G4" s="104">
        <v>114</v>
      </c>
      <c r="H4" s="236"/>
      <c r="I4" s="237"/>
      <c r="J4" s="126"/>
      <c r="K4" s="86" t="s">
        <v>941</v>
      </c>
      <c r="L4" s="86" t="s">
        <v>1127</v>
      </c>
      <c r="M4" s="167" t="str">
        <f>M3</f>
        <v>25</v>
      </c>
    </row>
    <row r="5" spans="1:15" ht="18.75" customHeight="1">
      <c r="A5" s="4"/>
      <c r="B5" s="2"/>
      <c r="C5" s="2">
        <v>1</v>
      </c>
      <c r="D5" s="3" t="s">
        <v>8</v>
      </c>
      <c r="E5" s="104">
        <v>594</v>
      </c>
      <c r="F5" s="104">
        <v>315</v>
      </c>
      <c r="G5" s="104">
        <v>9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25</v>
      </c>
      <c r="O5" s="165"/>
    </row>
    <row r="6" spans="1:15" ht="18.75" customHeight="1">
      <c r="A6" s="4"/>
      <c r="B6" s="2"/>
      <c r="C6" s="2">
        <v>3</v>
      </c>
      <c r="D6" s="3" t="s">
        <v>1279</v>
      </c>
      <c r="E6" s="104">
        <v>157</v>
      </c>
      <c r="F6" s="104"/>
      <c r="G6" s="104"/>
      <c r="H6" s="236"/>
      <c r="I6" s="237"/>
      <c r="J6" s="126"/>
      <c r="K6" s="126"/>
      <c r="M6" s="167" t="str">
        <f t="shared" si="0"/>
        <v>25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25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1253</v>
      </c>
      <c r="F8" s="9">
        <f>SUM(F3:F7)</f>
        <v>332</v>
      </c>
      <c r="G8" s="9">
        <f>SUM(G3:G7)</f>
        <v>123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25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25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2506</v>
      </c>
      <c r="L11" s="178"/>
      <c r="M11" s="86">
        <f>L11-K11</f>
        <v>-2506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910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2506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11-25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2302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20151125_11_00001</v>
      </c>
      <c r="C18" s="129">
        <f>SUM(D18:I18)</f>
        <v>9</v>
      </c>
      <c r="D18" s="126"/>
      <c r="E18" s="126"/>
      <c r="F18" s="126">
        <v>9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20151125_11_00002</v>
      </c>
      <c r="C19" s="129">
        <f t="shared" ref="C19:C23" si="2">SUM(D19:I19)</f>
        <v>11</v>
      </c>
      <c r="D19" s="126"/>
      <c r="E19" s="126"/>
      <c r="F19" s="126"/>
      <c r="G19" s="126">
        <v>3</v>
      </c>
      <c r="H19" s="126">
        <v>6</v>
      </c>
      <c r="I19" s="126">
        <v>2</v>
      </c>
      <c r="J19" s="126" t="s">
        <v>2303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20151125_11_00003</v>
      </c>
      <c r="C20" s="129">
        <f t="shared" si="2"/>
        <v>9</v>
      </c>
      <c r="D20" s="126">
        <v>9</v>
      </c>
      <c r="E20" s="126"/>
      <c r="F20" s="126"/>
      <c r="G20" s="126"/>
      <c r="H20" s="126"/>
      <c r="I20" s="126"/>
      <c r="J20" s="126" t="s">
        <v>2237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20151125_11_00004</v>
      </c>
      <c r="C21" s="129">
        <f t="shared" si="2"/>
        <v>10</v>
      </c>
      <c r="D21" s="126">
        <v>7</v>
      </c>
      <c r="E21" s="126">
        <v>3</v>
      </c>
      <c r="F21" s="126"/>
      <c r="G21" s="126"/>
      <c r="H21" s="126"/>
      <c r="I21" s="126"/>
      <c r="J21" s="126" t="s">
        <v>2304</v>
      </c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20151125_11_00005</v>
      </c>
      <c r="C22" s="129">
        <f t="shared" si="2"/>
        <v>11</v>
      </c>
      <c r="D22" s="126"/>
      <c r="E22" s="126">
        <v>11</v>
      </c>
      <c r="F22" s="126"/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60</v>
      </c>
      <c r="B23" s="169" t="str">
        <f t="shared" si="1"/>
        <v>20151125_11_00006</v>
      </c>
      <c r="C23" s="129">
        <f t="shared" si="2"/>
        <v>10</v>
      </c>
      <c r="D23" s="126"/>
      <c r="E23" s="126"/>
      <c r="F23" s="126">
        <v>10</v>
      </c>
      <c r="G23" s="126"/>
      <c r="H23" s="126"/>
      <c r="I23" s="126"/>
      <c r="J23" s="126" t="s">
        <v>2304</v>
      </c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2" sqref="G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2308</v>
      </c>
      <c r="L2" s="180" t="s">
        <v>2194</v>
      </c>
    </row>
    <row r="3" spans="1:15" ht="18.75" customHeight="1">
      <c r="A3" s="181" t="str">
        <f>L2&amp;K2</f>
        <v>11-26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26</v>
      </c>
    </row>
    <row r="4" spans="1:15" ht="18.75" customHeight="1">
      <c r="A4" s="4"/>
      <c r="B4" s="2"/>
      <c r="C4" s="2"/>
      <c r="D4" s="3" t="s">
        <v>6</v>
      </c>
      <c r="E4" s="104">
        <v>450</v>
      </c>
      <c r="F4" s="104">
        <v>112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26</v>
      </c>
    </row>
    <row r="5" spans="1:15" ht="18.75" customHeight="1">
      <c r="A5" s="4"/>
      <c r="B5" s="2"/>
      <c r="C5" s="2"/>
      <c r="D5" s="3" t="s">
        <v>8</v>
      </c>
      <c r="E5" s="104">
        <v>713</v>
      </c>
      <c r="F5" s="104">
        <v>155</v>
      </c>
      <c r="G5" s="104">
        <v>104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26</v>
      </c>
      <c r="O5" s="165"/>
    </row>
    <row r="6" spans="1:15" ht="18.75" customHeight="1">
      <c r="A6" s="4"/>
      <c r="B6" s="2"/>
      <c r="C6" s="2"/>
      <c r="D6" s="3" t="s">
        <v>1279</v>
      </c>
      <c r="E6" s="104">
        <v>102</v>
      </c>
      <c r="F6" s="104">
        <v>102</v>
      </c>
      <c r="G6" s="104"/>
      <c r="H6" s="236"/>
      <c r="I6" s="237"/>
      <c r="J6" s="126"/>
      <c r="K6" s="126"/>
      <c r="M6" s="167" t="str">
        <f t="shared" si="0"/>
        <v>26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1265</v>
      </c>
      <c r="F8" s="9">
        <f>SUM(F3:F7)</f>
        <v>369</v>
      </c>
      <c r="G8" s="9">
        <f>SUM(G3:G7)</f>
        <v>104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26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2530</v>
      </c>
      <c r="L11" s="178"/>
      <c r="M11" s="86">
        <f>L11-K11</f>
        <v>-2530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946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2530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11-26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2302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20151126_11_00001</v>
      </c>
      <c r="C18" s="129">
        <f>SUM(D18:I18)</f>
        <v>10</v>
      </c>
      <c r="D18" s="126"/>
      <c r="E18" s="126"/>
      <c r="F18" s="126"/>
      <c r="G18" s="126"/>
      <c r="H18" s="126">
        <v>10</v>
      </c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20151126_11_00002</v>
      </c>
      <c r="C19" s="129">
        <f t="shared" ref="C19:C23" si="2">SUM(D19:I19)</f>
        <v>11</v>
      </c>
      <c r="D19" s="126"/>
      <c r="E19" s="126"/>
      <c r="F19" s="126"/>
      <c r="G19" s="126"/>
      <c r="H19" s="126">
        <v>11</v>
      </c>
      <c r="I19" s="126"/>
      <c r="J19" s="126" t="s">
        <v>2313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20151126_11_00003</v>
      </c>
      <c r="C20" s="129">
        <f t="shared" si="2"/>
        <v>12</v>
      </c>
      <c r="D20" s="126"/>
      <c r="E20" s="126">
        <v>12</v>
      </c>
      <c r="F20" s="126"/>
      <c r="G20" s="126"/>
      <c r="H20" s="126"/>
      <c r="I20" s="126"/>
      <c r="J20" s="126" t="s">
        <v>2292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20151126_11_00004</v>
      </c>
      <c r="C21" s="129">
        <f t="shared" si="2"/>
        <v>10</v>
      </c>
      <c r="D21" s="126">
        <v>6</v>
      </c>
      <c r="E21" s="126">
        <v>4</v>
      </c>
      <c r="F21" s="126"/>
      <c r="G21" s="126"/>
      <c r="H21" s="126"/>
      <c r="I21" s="126"/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20151126_11_00005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61</v>
      </c>
      <c r="B23" s="169" t="str">
        <f t="shared" si="1"/>
        <v>20151126_11_00006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I12" sqref="I12"/>
    </sheetView>
  </sheetViews>
  <sheetFormatPr defaultRowHeight="14.6" customHeight="1"/>
  <cols>
    <col min="1" max="1" width="10.5" bestFit="1" customWidth="1"/>
    <col min="2" max="2" width="42.875" customWidth="1"/>
    <col min="3" max="3" width="7.5" customWidth="1"/>
    <col min="6" max="6" width="4.5" bestFit="1" customWidth="1"/>
  </cols>
  <sheetData>
    <row r="1" spans="1:6" ht="14.6" customHeight="1">
      <c r="A1" s="241"/>
      <c r="B1" s="241"/>
      <c r="C1" s="241"/>
      <c r="D1" s="241"/>
      <c r="E1" s="241"/>
      <c r="F1" s="172"/>
    </row>
    <row r="2" spans="1:6" ht="14.6" customHeight="1">
      <c r="A2" s="173" t="s">
        <v>1468</v>
      </c>
      <c r="B2" s="173" t="s">
        <v>1469</v>
      </c>
      <c r="C2" s="173" t="s">
        <v>1470</v>
      </c>
      <c r="D2" s="174" t="s">
        <v>1471</v>
      </c>
      <c r="E2" s="173" t="s">
        <v>1472</v>
      </c>
      <c r="F2" s="172"/>
    </row>
    <row r="3" spans="1:6" ht="14.6" customHeight="1">
      <c r="A3" s="173">
        <v>200193443</v>
      </c>
      <c r="B3" s="173" t="s">
        <v>1473</v>
      </c>
      <c r="C3" s="173">
        <v>18</v>
      </c>
      <c r="D3" s="174">
        <f>C3*2</f>
        <v>36</v>
      </c>
      <c r="E3" s="173" t="s">
        <v>1474</v>
      </c>
      <c r="F3" s="172"/>
    </row>
    <row r="4" spans="1:6" ht="14.6" customHeight="1">
      <c r="A4" s="173">
        <v>330025811</v>
      </c>
      <c r="B4" s="173" t="s">
        <v>1475</v>
      </c>
      <c r="C4" s="173">
        <v>17</v>
      </c>
      <c r="D4" s="174">
        <f t="shared" ref="D4:D13" si="0">C4*2</f>
        <v>34</v>
      </c>
      <c r="E4" s="173" t="s">
        <v>1476</v>
      </c>
      <c r="F4" s="172"/>
    </row>
    <row r="5" spans="1:6" ht="14.6" customHeight="1">
      <c r="A5" s="173">
        <v>330025823</v>
      </c>
      <c r="B5" s="173" t="s">
        <v>1477</v>
      </c>
      <c r="C5" s="173">
        <v>17</v>
      </c>
      <c r="D5" s="174">
        <f t="shared" si="0"/>
        <v>34</v>
      </c>
      <c r="E5" s="173" t="s">
        <v>1476</v>
      </c>
      <c r="F5" s="172"/>
    </row>
    <row r="6" spans="1:6" ht="14.6" customHeight="1">
      <c r="A6" s="173">
        <v>330025883</v>
      </c>
      <c r="B6" s="173" t="s">
        <v>1478</v>
      </c>
      <c r="C6" s="173">
        <v>1</v>
      </c>
      <c r="D6" s="174">
        <f t="shared" si="0"/>
        <v>2</v>
      </c>
      <c r="E6" s="173"/>
      <c r="F6" s="172">
        <v>441</v>
      </c>
    </row>
    <row r="7" spans="1:6" ht="14.6" customHeight="1">
      <c r="A7" s="173">
        <v>330025919</v>
      </c>
      <c r="B7" s="173" t="s">
        <v>1479</v>
      </c>
      <c r="C7" s="173">
        <v>1</v>
      </c>
      <c r="D7" s="174">
        <f t="shared" si="0"/>
        <v>2</v>
      </c>
      <c r="E7" s="173"/>
      <c r="F7" s="172">
        <v>441</v>
      </c>
    </row>
    <row r="8" spans="1:6" ht="14.6" customHeight="1">
      <c r="A8" s="173">
        <v>200201300</v>
      </c>
      <c r="B8" s="173" t="s">
        <v>1480</v>
      </c>
      <c r="C8" s="173">
        <v>1</v>
      </c>
      <c r="D8" s="174">
        <f t="shared" si="0"/>
        <v>2</v>
      </c>
      <c r="E8" s="173"/>
      <c r="F8" s="172"/>
    </row>
    <row r="9" spans="1:6" ht="14.6" customHeight="1">
      <c r="A9" s="173">
        <v>200201306</v>
      </c>
      <c r="B9" s="173" t="s">
        <v>1481</v>
      </c>
      <c r="C9" s="173">
        <v>17</v>
      </c>
      <c r="D9" s="174">
        <f t="shared" si="0"/>
        <v>34</v>
      </c>
      <c r="E9" s="173" t="s">
        <v>1476</v>
      </c>
      <c r="F9" s="172"/>
    </row>
    <row r="10" spans="1:6" ht="14.6" customHeight="1">
      <c r="A10" s="173">
        <v>200201335</v>
      </c>
      <c r="B10" s="173" t="s">
        <v>1482</v>
      </c>
      <c r="C10" s="173">
        <v>1</v>
      </c>
      <c r="D10" s="174">
        <f t="shared" si="0"/>
        <v>2</v>
      </c>
      <c r="E10" s="173"/>
      <c r="F10" s="172"/>
    </row>
    <row r="11" spans="1:6" ht="14.6" customHeight="1">
      <c r="A11" s="173">
        <v>200201344</v>
      </c>
      <c r="B11" s="173" t="s">
        <v>1483</v>
      </c>
      <c r="C11" s="173">
        <v>17</v>
      </c>
      <c r="D11" s="174">
        <f t="shared" si="0"/>
        <v>34</v>
      </c>
      <c r="E11" s="173" t="s">
        <v>1476</v>
      </c>
      <c r="F11" s="172"/>
    </row>
    <row r="12" spans="1:6" ht="14.6" customHeight="1">
      <c r="A12" s="173">
        <v>200201355</v>
      </c>
      <c r="B12" s="173" t="s">
        <v>1484</v>
      </c>
      <c r="C12" s="173">
        <v>1</v>
      </c>
      <c r="D12" s="174">
        <f t="shared" si="0"/>
        <v>2</v>
      </c>
      <c r="E12" s="173"/>
      <c r="F12" s="172"/>
    </row>
    <row r="13" spans="1:6" ht="14.6" customHeight="1">
      <c r="A13" s="173">
        <v>200201364</v>
      </c>
      <c r="B13" s="173" t="s">
        <v>1485</v>
      </c>
      <c r="C13" s="173">
        <v>17</v>
      </c>
      <c r="D13" s="174">
        <f t="shared" si="0"/>
        <v>34</v>
      </c>
      <c r="E13" s="173" t="s">
        <v>1476</v>
      </c>
      <c r="F13" s="172"/>
    </row>
    <row r="14" spans="1:6" ht="14.6" customHeight="1">
      <c r="A14" s="172"/>
      <c r="B14" s="172"/>
      <c r="C14" s="172"/>
      <c r="D14" s="175"/>
      <c r="E14" s="172"/>
      <c r="F14" s="172"/>
    </row>
    <row r="15" spans="1:6" ht="14.6" customHeight="1">
      <c r="A15" s="172"/>
      <c r="B15" s="172"/>
      <c r="C15" s="172"/>
      <c r="D15" s="175"/>
      <c r="E15" s="172"/>
      <c r="F15" s="172"/>
    </row>
    <row r="16" spans="1:6" ht="14.6" customHeight="1">
      <c r="A16" s="242"/>
      <c r="B16" s="242"/>
      <c r="C16" s="242"/>
      <c r="D16" s="242"/>
      <c r="E16" s="242"/>
      <c r="F16" s="172"/>
    </row>
    <row r="17" spans="1:6" ht="14.6" customHeight="1">
      <c r="A17" s="173">
        <v>200193442</v>
      </c>
      <c r="B17" s="173" t="s">
        <v>1486</v>
      </c>
      <c r="C17" s="173">
        <v>19</v>
      </c>
      <c r="D17" s="174">
        <f>C17*3</f>
        <v>57</v>
      </c>
      <c r="E17" s="173" t="s">
        <v>1474</v>
      </c>
      <c r="F17" s="172"/>
    </row>
    <row r="18" spans="1:6" ht="14.6" customHeight="1">
      <c r="A18" s="173">
        <v>330025808</v>
      </c>
      <c r="B18" s="173" t="s">
        <v>1487</v>
      </c>
      <c r="C18" s="173">
        <v>18</v>
      </c>
      <c r="D18" s="174">
        <f t="shared" ref="D18:D27" si="1">C18*3</f>
        <v>54</v>
      </c>
      <c r="E18" s="173" t="s">
        <v>1476</v>
      </c>
      <c r="F18" s="172" t="s">
        <v>1488</v>
      </c>
    </row>
    <row r="19" spans="1:6" ht="14.6" customHeight="1">
      <c r="A19" s="173">
        <v>330025820</v>
      </c>
      <c r="B19" s="173" t="s">
        <v>1489</v>
      </c>
      <c r="C19" s="173">
        <v>18</v>
      </c>
      <c r="D19" s="174">
        <f t="shared" si="1"/>
        <v>54</v>
      </c>
      <c r="E19" s="173" t="s">
        <v>1476</v>
      </c>
      <c r="F19" s="172" t="s">
        <v>1490</v>
      </c>
    </row>
    <row r="20" spans="1:6" ht="14.6" customHeight="1">
      <c r="A20" s="173">
        <v>330025880</v>
      </c>
      <c r="B20" s="173" t="s">
        <v>1491</v>
      </c>
      <c r="C20" s="173">
        <v>1</v>
      </c>
      <c r="D20" s="174">
        <f t="shared" si="1"/>
        <v>3</v>
      </c>
      <c r="E20" s="173"/>
      <c r="F20" s="172">
        <v>441</v>
      </c>
    </row>
    <row r="21" spans="1:6" ht="14.6" customHeight="1">
      <c r="A21" s="173">
        <v>330025916</v>
      </c>
      <c r="B21" s="173" t="s">
        <v>1492</v>
      </c>
      <c r="C21" s="173">
        <v>1</v>
      </c>
      <c r="D21" s="174">
        <f t="shared" si="1"/>
        <v>3</v>
      </c>
      <c r="E21" s="173"/>
      <c r="F21" s="172">
        <v>441</v>
      </c>
    </row>
    <row r="22" spans="1:6" ht="14.6" customHeight="1">
      <c r="A22" s="173">
        <v>200201299</v>
      </c>
      <c r="B22" s="173" t="s">
        <v>1493</v>
      </c>
      <c r="C22" s="173">
        <v>1</v>
      </c>
      <c r="D22" s="174">
        <f t="shared" si="1"/>
        <v>3</v>
      </c>
      <c r="E22" s="173"/>
      <c r="F22" s="172"/>
    </row>
    <row r="23" spans="1:6" ht="14.6" customHeight="1">
      <c r="A23" s="173">
        <v>200201305</v>
      </c>
      <c r="B23" s="173" t="s">
        <v>1494</v>
      </c>
      <c r="C23" s="173">
        <v>18</v>
      </c>
      <c r="D23" s="174">
        <f t="shared" si="1"/>
        <v>54</v>
      </c>
      <c r="E23" s="173" t="s">
        <v>1476</v>
      </c>
      <c r="F23" s="172"/>
    </row>
    <row r="24" spans="1:6" ht="14.6" customHeight="1">
      <c r="A24" s="173">
        <v>200201335</v>
      </c>
      <c r="B24" s="173" t="s">
        <v>1482</v>
      </c>
      <c r="C24" s="173">
        <v>1</v>
      </c>
      <c r="D24" s="174">
        <f t="shared" si="1"/>
        <v>3</v>
      </c>
      <c r="E24" s="173"/>
      <c r="F24" s="172"/>
    </row>
    <row r="25" spans="1:6" ht="14.6" customHeight="1">
      <c r="A25" s="173">
        <v>200201344</v>
      </c>
      <c r="B25" s="173" t="s">
        <v>1483</v>
      </c>
      <c r="C25" s="173">
        <v>18</v>
      </c>
      <c r="D25" s="174">
        <f t="shared" si="1"/>
        <v>54</v>
      </c>
      <c r="E25" s="173" t="s">
        <v>1476</v>
      </c>
      <c r="F25" s="172"/>
    </row>
    <row r="26" spans="1:6" ht="14.6" customHeight="1">
      <c r="A26" s="173">
        <v>200201355</v>
      </c>
      <c r="B26" s="173" t="s">
        <v>1484</v>
      </c>
      <c r="C26" s="173">
        <v>1</v>
      </c>
      <c r="D26" s="174">
        <f t="shared" si="1"/>
        <v>3</v>
      </c>
      <c r="E26" s="173"/>
      <c r="F26" s="172"/>
    </row>
    <row r="27" spans="1:6" ht="14.6" customHeight="1">
      <c r="A27" s="173">
        <v>200201364</v>
      </c>
      <c r="B27" s="173" t="s">
        <v>1485</v>
      </c>
      <c r="C27" s="173">
        <v>18</v>
      </c>
      <c r="D27" s="174">
        <f t="shared" si="1"/>
        <v>54</v>
      </c>
      <c r="E27" s="173" t="s">
        <v>1476</v>
      </c>
      <c r="F27" s="172"/>
    </row>
    <row r="28" spans="1:6" ht="14.6" customHeight="1">
      <c r="A28" s="172"/>
      <c r="B28" s="172"/>
      <c r="C28" s="172"/>
      <c r="D28" s="175"/>
      <c r="E28" s="172"/>
      <c r="F28" s="172"/>
    </row>
    <row r="29" spans="1:6" ht="14.6" customHeight="1">
      <c r="A29" s="172"/>
      <c r="B29" s="172"/>
      <c r="C29" s="172"/>
      <c r="D29" s="175"/>
      <c r="E29" s="172"/>
      <c r="F29" s="172"/>
    </row>
    <row r="30" spans="1:6" ht="14.6" customHeight="1">
      <c r="A30" s="172"/>
      <c r="B30" s="172"/>
      <c r="C30" s="172"/>
      <c r="D30" s="175"/>
      <c r="E30" s="172"/>
      <c r="F30" s="172"/>
    </row>
    <row r="31" spans="1:6" ht="14.6" customHeight="1">
      <c r="A31" s="172"/>
      <c r="B31" s="172"/>
      <c r="C31" s="172"/>
      <c r="D31" s="175"/>
      <c r="E31" s="172"/>
      <c r="F31" s="172"/>
    </row>
    <row r="32" spans="1:6" ht="14.6" customHeight="1">
      <c r="A32" s="172"/>
      <c r="B32" s="172"/>
      <c r="C32" s="172"/>
      <c r="D32" s="175"/>
      <c r="E32" s="172"/>
      <c r="F32" s="172"/>
    </row>
    <row r="33" spans="1:6" ht="14.6" customHeight="1">
      <c r="A33" s="172"/>
      <c r="B33" s="172"/>
      <c r="C33" s="172"/>
      <c r="D33" s="175"/>
      <c r="E33" s="172"/>
      <c r="F33" s="172"/>
    </row>
    <row r="34" spans="1:6" ht="14.6" customHeight="1">
      <c r="A34" s="172"/>
      <c r="B34" s="172"/>
      <c r="C34" s="172"/>
      <c r="D34" s="175"/>
      <c r="E34" s="172"/>
      <c r="F34" s="172"/>
    </row>
    <row r="35" spans="1:6" ht="14.6" customHeight="1">
      <c r="A35" s="172"/>
      <c r="B35" s="172"/>
      <c r="C35" s="172"/>
      <c r="D35" s="175"/>
      <c r="E35" s="172"/>
      <c r="F35" s="172"/>
    </row>
    <row r="36" spans="1:6" ht="14.6" customHeight="1">
      <c r="A36" s="172"/>
      <c r="B36" s="172"/>
      <c r="C36" s="172"/>
      <c r="D36" s="175"/>
      <c r="E36" s="172"/>
      <c r="F36" s="172"/>
    </row>
    <row r="37" spans="1:6" ht="14.6" customHeight="1">
      <c r="A37" s="172"/>
      <c r="B37" s="172"/>
      <c r="C37" s="172"/>
      <c r="D37" s="175"/>
      <c r="E37" s="172"/>
      <c r="F37" s="172"/>
    </row>
    <row r="38" spans="1:6" ht="14.6" customHeight="1">
      <c r="A38" s="172"/>
      <c r="B38" s="172"/>
      <c r="C38" s="172"/>
      <c r="D38" s="175"/>
      <c r="E38" s="172"/>
      <c r="F38" s="172"/>
    </row>
    <row r="39" spans="1:6" ht="14.6" customHeight="1">
      <c r="A39" s="172"/>
      <c r="B39" s="172"/>
      <c r="C39" s="172"/>
      <c r="D39" s="175"/>
      <c r="E39" s="172"/>
      <c r="F39" s="172"/>
    </row>
    <row r="40" spans="1:6" ht="14.6" customHeight="1">
      <c r="A40" s="172"/>
      <c r="B40" s="172"/>
      <c r="C40" s="172"/>
      <c r="D40" s="175"/>
      <c r="E40" s="172"/>
      <c r="F40" s="172"/>
    </row>
    <row r="41" spans="1:6" ht="14.6" customHeight="1">
      <c r="A41" s="172"/>
      <c r="B41" s="172"/>
      <c r="C41" s="172"/>
      <c r="D41" s="175"/>
      <c r="E41" s="172"/>
      <c r="F41" s="172"/>
    </row>
    <row r="42" spans="1:6" ht="14.6" customHeight="1">
      <c r="A42" s="172"/>
      <c r="B42" s="172"/>
      <c r="C42" s="172"/>
      <c r="D42" s="175"/>
      <c r="E42" s="172"/>
      <c r="F42" s="172"/>
    </row>
    <row r="43" spans="1:6" ht="14.6" customHeight="1">
      <c r="A43" s="172"/>
      <c r="B43" s="172"/>
      <c r="C43" s="172"/>
      <c r="D43" s="175"/>
      <c r="E43" s="172"/>
      <c r="F43" s="172"/>
    </row>
    <row r="44" spans="1:6" ht="14.6" customHeight="1">
      <c r="A44" s="172"/>
      <c r="B44" s="172"/>
      <c r="C44" s="172"/>
      <c r="D44" s="175"/>
      <c r="E44" s="172"/>
      <c r="F44" s="172"/>
    </row>
    <row r="45" spans="1:6" ht="14.6" customHeight="1">
      <c r="A45" s="172"/>
      <c r="B45" s="172"/>
      <c r="C45" s="172"/>
      <c r="D45" s="175"/>
      <c r="E45" s="172"/>
      <c r="F45" s="172"/>
    </row>
    <row r="46" spans="1:6" ht="14.6" customHeight="1">
      <c r="A46" s="172"/>
      <c r="B46" s="172"/>
      <c r="C46" s="172"/>
      <c r="D46" s="175"/>
      <c r="E46" s="172"/>
      <c r="F46" s="172"/>
    </row>
    <row r="47" spans="1:6" ht="14.6" customHeight="1">
      <c r="A47" s="172"/>
      <c r="B47" s="172"/>
      <c r="C47" s="172"/>
      <c r="D47" s="175"/>
      <c r="E47" s="172"/>
      <c r="F47" s="172"/>
    </row>
    <row r="48" spans="1:6" ht="14.6" customHeight="1">
      <c r="A48" s="172"/>
      <c r="B48" s="172"/>
      <c r="C48" s="172"/>
      <c r="D48" s="175"/>
      <c r="E48" s="172"/>
      <c r="F48" s="172"/>
    </row>
    <row r="49" spans="1:6" ht="14.6" customHeight="1">
      <c r="A49" s="172"/>
      <c r="B49" s="172"/>
      <c r="C49" s="172"/>
      <c r="D49" s="175"/>
      <c r="E49" s="172"/>
      <c r="F49" s="172"/>
    </row>
    <row r="50" spans="1:6" ht="14.6" customHeight="1">
      <c r="A50" s="172"/>
      <c r="B50" s="172"/>
      <c r="C50" s="172"/>
      <c r="D50" s="175"/>
      <c r="E50" s="172"/>
      <c r="F50" s="172"/>
    </row>
    <row r="51" spans="1:6" ht="14.6" customHeight="1">
      <c r="A51" s="172"/>
      <c r="B51" s="172"/>
      <c r="C51" s="172"/>
      <c r="D51" s="175"/>
      <c r="E51" s="172"/>
      <c r="F51" s="172"/>
    </row>
    <row r="52" spans="1:6" ht="14.6" customHeight="1">
      <c r="A52" s="172"/>
      <c r="B52" s="172"/>
      <c r="C52" s="172"/>
      <c r="D52" s="175"/>
      <c r="E52" s="172"/>
      <c r="F52" s="172"/>
    </row>
    <row r="53" spans="1:6" ht="14.6" customHeight="1">
      <c r="A53" s="172"/>
      <c r="B53" s="172"/>
      <c r="C53" s="172"/>
      <c r="D53" s="175"/>
      <c r="E53" s="172"/>
      <c r="F53" s="172"/>
    </row>
    <row r="54" spans="1:6" ht="14.6" customHeight="1">
      <c r="A54" s="172"/>
      <c r="B54" s="172"/>
      <c r="C54" s="172"/>
      <c r="D54" s="175"/>
      <c r="E54" s="172"/>
      <c r="F54" s="172"/>
    </row>
    <row r="55" spans="1:6" ht="14.6" customHeight="1">
      <c r="A55" s="172"/>
      <c r="B55" s="172"/>
      <c r="C55" s="172"/>
      <c r="D55" s="175"/>
      <c r="E55" s="172"/>
      <c r="F55" s="172"/>
    </row>
    <row r="56" spans="1:6" ht="14.6" customHeight="1">
      <c r="A56" s="172"/>
      <c r="B56" s="172"/>
      <c r="C56" s="172"/>
      <c r="D56" s="175"/>
      <c r="E56" s="172"/>
      <c r="F56" s="172"/>
    </row>
    <row r="57" spans="1:6" ht="14.6" customHeight="1">
      <c r="A57" s="172"/>
      <c r="B57" s="172"/>
      <c r="C57" s="172"/>
      <c r="D57" s="175"/>
      <c r="E57" s="172"/>
      <c r="F57" s="172"/>
    </row>
    <row r="58" spans="1:6" ht="14.6" customHeight="1">
      <c r="A58" s="172"/>
      <c r="B58" s="172"/>
      <c r="C58" s="172"/>
      <c r="D58" s="175"/>
      <c r="E58" s="172"/>
      <c r="F58" s="172"/>
    </row>
    <row r="59" spans="1:6" ht="14.6" customHeight="1">
      <c r="A59" s="172"/>
      <c r="B59" s="172"/>
      <c r="C59" s="172"/>
      <c r="D59" s="175"/>
      <c r="E59" s="172"/>
      <c r="F59" s="172"/>
    </row>
    <row r="60" spans="1:6" ht="14.6" customHeight="1">
      <c r="A60" s="172"/>
      <c r="B60" s="172"/>
      <c r="C60" s="172"/>
      <c r="D60" s="175"/>
      <c r="E60" s="172"/>
      <c r="F60" s="172"/>
    </row>
    <row r="61" spans="1:6" ht="14.6" customHeight="1">
      <c r="A61" s="172"/>
      <c r="B61" s="172"/>
      <c r="C61" s="172"/>
      <c r="D61" s="175"/>
      <c r="E61" s="172"/>
      <c r="F61" s="172"/>
    </row>
    <row r="62" spans="1:6" ht="14.6" customHeight="1">
      <c r="A62" s="172"/>
      <c r="B62" s="172"/>
      <c r="C62" s="172"/>
      <c r="D62" s="175"/>
      <c r="E62" s="172"/>
      <c r="F62" s="172"/>
    </row>
    <row r="63" spans="1:6" ht="14.6" customHeight="1">
      <c r="A63" s="172"/>
      <c r="B63" s="172"/>
      <c r="C63" s="172"/>
      <c r="D63" s="175"/>
      <c r="E63" s="172"/>
      <c r="F63" s="172"/>
    </row>
    <row r="64" spans="1:6" ht="14.6" customHeight="1">
      <c r="A64" s="172"/>
      <c r="B64" s="172"/>
      <c r="C64" s="172"/>
      <c r="D64" s="175"/>
      <c r="E64" s="172"/>
      <c r="F64" s="172"/>
    </row>
    <row r="65" spans="1:6" ht="14.6" customHeight="1">
      <c r="A65" s="172"/>
      <c r="B65" s="172"/>
      <c r="C65" s="172"/>
      <c r="D65" s="175"/>
      <c r="E65" s="172"/>
      <c r="F65" s="172"/>
    </row>
    <row r="66" spans="1:6" ht="14.6" customHeight="1">
      <c r="A66" s="172"/>
      <c r="B66" s="172"/>
      <c r="C66" s="172"/>
      <c r="D66" s="175"/>
      <c r="E66" s="172"/>
      <c r="F66" s="172"/>
    </row>
    <row r="67" spans="1:6" ht="14.6" customHeight="1">
      <c r="A67" s="172"/>
      <c r="B67" s="172"/>
      <c r="C67" s="172"/>
      <c r="D67" s="175"/>
      <c r="E67" s="172"/>
      <c r="F67" s="172"/>
    </row>
    <row r="68" spans="1:6" ht="14.6" customHeight="1">
      <c r="A68" s="172"/>
      <c r="B68" s="172"/>
      <c r="C68" s="172"/>
      <c r="D68" s="175"/>
      <c r="E68" s="172"/>
      <c r="F68" s="172"/>
    </row>
    <row r="69" spans="1:6" ht="14.6" customHeight="1">
      <c r="A69" s="172"/>
      <c r="B69" s="172"/>
      <c r="C69" s="172"/>
      <c r="D69" s="175"/>
      <c r="E69" s="172"/>
      <c r="F69" s="172"/>
    </row>
    <row r="70" spans="1:6" ht="14.6" customHeight="1">
      <c r="A70" s="172"/>
      <c r="B70" s="172"/>
      <c r="C70" s="172"/>
      <c r="D70" s="175"/>
      <c r="E70" s="172"/>
      <c r="F70" s="172"/>
    </row>
    <row r="71" spans="1:6" ht="14.6" customHeight="1">
      <c r="A71" s="172"/>
      <c r="B71" s="172"/>
      <c r="C71" s="172"/>
      <c r="D71" s="175"/>
      <c r="E71" s="172"/>
      <c r="F71" s="172"/>
    </row>
    <row r="72" spans="1:6" ht="14.6" customHeight="1">
      <c r="A72" s="172"/>
      <c r="B72" s="172"/>
      <c r="C72" s="172"/>
      <c r="D72" s="175"/>
      <c r="E72" s="172"/>
      <c r="F72" s="172"/>
    </row>
    <row r="73" spans="1:6" ht="14.6" customHeight="1">
      <c r="A73" s="172"/>
      <c r="B73" s="172"/>
      <c r="C73" s="172"/>
      <c r="D73" s="175"/>
      <c r="E73" s="172"/>
      <c r="F73" s="172"/>
    </row>
    <row r="74" spans="1:6" ht="14.6" customHeight="1">
      <c r="A74" s="172"/>
      <c r="B74" s="172"/>
      <c r="C74" s="172"/>
      <c r="D74" s="175"/>
      <c r="E74" s="172"/>
      <c r="F74" s="172"/>
    </row>
    <row r="75" spans="1:6" ht="14.6" customHeight="1">
      <c r="A75" s="172"/>
      <c r="B75" s="172"/>
      <c r="C75" s="172"/>
      <c r="D75" s="175"/>
      <c r="E75" s="172"/>
      <c r="F75" s="172"/>
    </row>
    <row r="76" spans="1:6" ht="14.6" customHeight="1">
      <c r="A76" s="172"/>
      <c r="B76" s="172"/>
      <c r="C76" s="172"/>
      <c r="D76" s="175"/>
      <c r="E76" s="172"/>
      <c r="F76" s="172"/>
    </row>
    <row r="77" spans="1:6" ht="14.6" customHeight="1">
      <c r="A77" s="172"/>
      <c r="B77" s="172"/>
      <c r="C77" s="172"/>
      <c r="D77" s="175"/>
      <c r="E77" s="172"/>
      <c r="F77" s="172"/>
    </row>
    <row r="78" spans="1:6" ht="14.6" customHeight="1">
      <c r="A78" s="172"/>
      <c r="B78" s="172"/>
      <c r="C78" s="172"/>
      <c r="D78" s="175"/>
      <c r="E78" s="172"/>
      <c r="F78" s="172"/>
    </row>
    <row r="79" spans="1:6" ht="14.6" customHeight="1">
      <c r="A79" s="172"/>
      <c r="B79" s="172"/>
      <c r="C79" s="172"/>
      <c r="D79" s="175"/>
      <c r="E79" s="172"/>
      <c r="F79" s="172"/>
    </row>
    <row r="80" spans="1:6" ht="14.6" customHeight="1">
      <c r="A80" s="172"/>
      <c r="B80" s="172"/>
      <c r="C80" s="172"/>
      <c r="D80" s="175"/>
      <c r="E80" s="172"/>
      <c r="F80" s="172"/>
    </row>
    <row r="81" spans="1:6" ht="14.6" customHeight="1">
      <c r="A81" s="172"/>
      <c r="B81" s="172"/>
      <c r="C81" s="172"/>
      <c r="D81" s="175"/>
      <c r="E81" s="172"/>
      <c r="F81" s="172"/>
    </row>
    <row r="82" spans="1:6" ht="14.6" customHeight="1">
      <c r="A82" s="172"/>
      <c r="B82" s="172"/>
      <c r="C82" s="172"/>
      <c r="D82" s="175"/>
      <c r="E82" s="172"/>
      <c r="F82" s="172"/>
    </row>
    <row r="83" spans="1:6" ht="14.6" customHeight="1">
      <c r="A83" s="172"/>
      <c r="B83" s="172"/>
      <c r="C83" s="172"/>
      <c r="D83" s="175"/>
      <c r="E83" s="172"/>
      <c r="F83" s="172"/>
    </row>
    <row r="84" spans="1:6" ht="14.6" customHeight="1">
      <c r="A84" s="172"/>
      <c r="B84" s="172"/>
      <c r="C84" s="172"/>
      <c r="D84" s="175"/>
      <c r="E84" s="172"/>
      <c r="F84" s="172"/>
    </row>
    <row r="85" spans="1:6" ht="14.6" customHeight="1">
      <c r="A85" s="172"/>
      <c r="B85" s="172"/>
      <c r="C85" s="172"/>
      <c r="D85" s="175"/>
      <c r="E85" s="172"/>
      <c r="F85" s="172"/>
    </row>
    <row r="86" spans="1:6" ht="14.6" customHeight="1">
      <c r="A86" s="172"/>
      <c r="B86" s="172"/>
      <c r="C86" s="172"/>
      <c r="D86" s="175"/>
      <c r="E86" s="172"/>
      <c r="F86" s="172"/>
    </row>
    <row r="87" spans="1:6" ht="14.6" customHeight="1">
      <c r="A87" s="172"/>
      <c r="B87" s="172"/>
      <c r="C87" s="172"/>
      <c r="D87" s="175"/>
      <c r="E87" s="172"/>
      <c r="F87" s="172"/>
    </row>
    <row r="88" spans="1:6" ht="14.6" customHeight="1">
      <c r="A88" s="172"/>
      <c r="B88" s="172"/>
      <c r="C88" s="172"/>
      <c r="D88" s="175"/>
      <c r="E88" s="172"/>
      <c r="F88" s="172"/>
    </row>
    <row r="89" spans="1:6" ht="14.6" customHeight="1">
      <c r="A89" s="172"/>
      <c r="B89" s="172"/>
      <c r="C89" s="172"/>
      <c r="D89" s="175"/>
      <c r="E89" s="172"/>
      <c r="F89" s="172"/>
    </row>
    <row r="90" spans="1:6" ht="14.6" customHeight="1">
      <c r="A90" s="172"/>
      <c r="B90" s="172"/>
      <c r="C90" s="172"/>
      <c r="D90" s="175"/>
      <c r="E90" s="172"/>
      <c r="F90" s="172"/>
    </row>
    <row r="91" spans="1:6" ht="14.6" customHeight="1">
      <c r="A91" s="172"/>
      <c r="B91" s="172"/>
      <c r="C91" s="172"/>
      <c r="D91" s="175"/>
      <c r="E91" s="172"/>
      <c r="F91" s="172"/>
    </row>
    <row r="92" spans="1:6" ht="14.6" customHeight="1">
      <c r="A92" s="172"/>
      <c r="B92" s="172"/>
      <c r="C92" s="172"/>
      <c r="D92" s="175"/>
      <c r="E92" s="172"/>
      <c r="F92" s="172"/>
    </row>
    <row r="93" spans="1:6" ht="14.6" customHeight="1">
      <c r="A93" s="172"/>
      <c r="B93" s="172"/>
      <c r="C93" s="172"/>
      <c r="D93" s="175"/>
      <c r="E93" s="172"/>
      <c r="F93" s="172"/>
    </row>
    <row r="94" spans="1:6" ht="14.6" customHeight="1">
      <c r="A94" s="172"/>
      <c r="B94" s="172"/>
      <c r="C94" s="172"/>
      <c r="D94" s="175"/>
      <c r="E94" s="172"/>
      <c r="F94" s="172"/>
    </row>
    <row r="95" spans="1:6" ht="14.6" customHeight="1">
      <c r="A95" s="172"/>
      <c r="B95" s="172"/>
      <c r="C95" s="172"/>
      <c r="D95" s="175"/>
      <c r="E95" s="172"/>
      <c r="F95" s="172"/>
    </row>
    <row r="96" spans="1:6" ht="14.6" customHeight="1">
      <c r="A96" s="172"/>
      <c r="B96" s="172"/>
      <c r="C96" s="172"/>
      <c r="D96" s="175"/>
      <c r="E96" s="172"/>
      <c r="F96" s="172"/>
    </row>
    <row r="97" spans="1:6" ht="14.6" customHeight="1">
      <c r="A97" s="172"/>
      <c r="B97" s="172"/>
      <c r="C97" s="172"/>
      <c r="D97" s="175"/>
      <c r="E97" s="172"/>
      <c r="F97" s="172"/>
    </row>
    <row r="98" spans="1:6" ht="14.6" customHeight="1">
      <c r="A98" s="172"/>
      <c r="B98" s="172"/>
      <c r="C98" s="172"/>
      <c r="D98" s="175"/>
      <c r="E98" s="172"/>
      <c r="F98" s="172"/>
    </row>
    <row r="99" spans="1:6" ht="14.6" customHeight="1">
      <c r="A99" s="172"/>
      <c r="B99" s="172"/>
      <c r="C99" s="172"/>
      <c r="D99" s="175"/>
      <c r="E99" s="172"/>
      <c r="F99" s="172"/>
    </row>
    <row r="100" spans="1:6" ht="14.6" customHeight="1">
      <c r="A100" s="172"/>
      <c r="B100" s="172"/>
      <c r="C100" s="172"/>
      <c r="D100" s="175"/>
      <c r="E100" s="172"/>
      <c r="F100" s="172"/>
    </row>
    <row r="101" spans="1:6" ht="14.6" customHeight="1">
      <c r="A101" s="172"/>
      <c r="B101" s="172"/>
      <c r="C101" s="172"/>
      <c r="D101" s="175"/>
      <c r="E101" s="172"/>
      <c r="F101" s="172"/>
    </row>
    <row r="102" spans="1:6" ht="14.6" customHeight="1">
      <c r="A102" s="172"/>
      <c r="B102" s="172"/>
      <c r="C102" s="172"/>
      <c r="D102" s="175"/>
      <c r="E102" s="172"/>
      <c r="F102" s="172"/>
    </row>
    <row r="103" spans="1:6" ht="14.6" customHeight="1">
      <c r="A103" s="172"/>
      <c r="B103" s="172"/>
      <c r="C103" s="172"/>
      <c r="D103" s="175"/>
      <c r="E103" s="172"/>
      <c r="F103" s="172"/>
    </row>
    <row r="104" spans="1:6" ht="14.6" customHeight="1">
      <c r="A104" s="172"/>
      <c r="B104" s="172"/>
      <c r="C104" s="172"/>
      <c r="D104" s="175"/>
      <c r="E104" s="172"/>
      <c r="F104" s="172"/>
    </row>
    <row r="105" spans="1:6" ht="14.6" customHeight="1">
      <c r="A105" s="172"/>
      <c r="B105" s="172"/>
      <c r="C105" s="172"/>
      <c r="D105" s="175"/>
      <c r="E105" s="172"/>
      <c r="F105" s="172"/>
    </row>
    <row r="106" spans="1:6" ht="14.6" customHeight="1">
      <c r="A106" s="172"/>
      <c r="B106" s="172"/>
      <c r="C106" s="172"/>
      <c r="D106" s="175"/>
      <c r="E106" s="172"/>
      <c r="F106" s="172"/>
    </row>
    <row r="107" spans="1:6" ht="14.6" customHeight="1">
      <c r="A107" s="172"/>
      <c r="B107" s="172"/>
      <c r="C107" s="172"/>
      <c r="D107" s="175"/>
      <c r="E107" s="172"/>
      <c r="F107" s="172"/>
    </row>
    <row r="108" spans="1:6" ht="14.6" customHeight="1">
      <c r="A108" s="172"/>
      <c r="B108" s="172"/>
      <c r="C108" s="172"/>
      <c r="D108" s="175"/>
      <c r="E108" s="172"/>
      <c r="F108" s="172"/>
    </row>
    <row r="109" spans="1:6" ht="14.6" customHeight="1">
      <c r="A109" s="172"/>
      <c r="B109" s="172"/>
      <c r="C109" s="172"/>
      <c r="D109" s="175"/>
      <c r="E109" s="172"/>
      <c r="F109" s="172"/>
    </row>
    <row r="110" spans="1:6" ht="14.6" customHeight="1">
      <c r="A110" s="172"/>
      <c r="B110" s="172"/>
      <c r="C110" s="172"/>
      <c r="D110" s="175"/>
      <c r="E110" s="172"/>
      <c r="F110" s="172"/>
    </row>
    <row r="111" spans="1:6" ht="14.6" customHeight="1">
      <c r="A111" s="172"/>
      <c r="B111" s="172"/>
      <c r="C111" s="172"/>
      <c r="D111" s="175"/>
      <c r="E111" s="172"/>
      <c r="F111" s="172"/>
    </row>
    <row r="112" spans="1:6" ht="14.6" customHeight="1">
      <c r="A112" s="172"/>
      <c r="B112" s="172"/>
      <c r="C112" s="172"/>
      <c r="D112" s="175"/>
      <c r="E112" s="172"/>
      <c r="F112" s="172"/>
    </row>
  </sheetData>
  <mergeCells count="2">
    <mergeCell ref="A1:E1"/>
    <mergeCell ref="A16:E16"/>
  </mergeCells>
  <phoneticPr fontId="2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2318</v>
      </c>
      <c r="L2" s="180" t="s">
        <v>2194</v>
      </c>
    </row>
    <row r="3" spans="1:15" ht="18.75" customHeight="1">
      <c r="A3" s="181" t="str">
        <f>L2&amp;K2</f>
        <v>11-27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27</v>
      </c>
    </row>
    <row r="4" spans="1:15" ht="18.75" customHeight="1">
      <c r="A4" s="4"/>
      <c r="B4" s="2"/>
      <c r="C4" s="2"/>
      <c r="D4" s="3" t="s">
        <v>6</v>
      </c>
      <c r="E4" s="104">
        <v>230</v>
      </c>
      <c r="F4" s="104">
        <v>16</v>
      </c>
      <c r="G4" s="104">
        <v>31</v>
      </c>
      <c r="H4" s="236"/>
      <c r="I4" s="237"/>
      <c r="J4" s="126"/>
      <c r="K4" s="86" t="s">
        <v>941</v>
      </c>
      <c r="L4" s="86" t="s">
        <v>1127</v>
      </c>
      <c r="M4" s="167" t="str">
        <f>M3</f>
        <v>27</v>
      </c>
    </row>
    <row r="5" spans="1:15" ht="18.75" customHeight="1">
      <c r="A5" s="4"/>
      <c r="B5" s="2"/>
      <c r="C5" s="2"/>
      <c r="D5" s="3" t="s">
        <v>8</v>
      </c>
      <c r="E5" s="104">
        <v>680</v>
      </c>
      <c r="F5" s="104">
        <v>68</v>
      </c>
      <c r="G5" s="104">
        <v>223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27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27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27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910</v>
      </c>
      <c r="F8" s="9">
        <f>SUM(F3:F7)</f>
        <v>84</v>
      </c>
      <c r="G8" s="9">
        <f>SUM(G3:G7)</f>
        <v>254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27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260</v>
      </c>
      <c r="F9" s="104"/>
      <c r="G9" s="104"/>
      <c r="H9" s="104"/>
      <c r="I9" s="106"/>
      <c r="J9" s="126"/>
      <c r="K9" s="103" t="s">
        <v>14</v>
      </c>
      <c r="M9" s="167" t="str">
        <f t="shared" si="0"/>
        <v>27</v>
      </c>
    </row>
    <row r="10" spans="1:15" ht="20.350000000000001" customHeight="1">
      <c r="A10" s="5"/>
      <c r="B10" s="2"/>
      <c r="C10" s="2"/>
      <c r="D10" s="3" t="s">
        <v>1013</v>
      </c>
      <c r="E10" s="104">
        <v>10</v>
      </c>
      <c r="F10" s="104">
        <v>10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2319</v>
      </c>
      <c r="E11" s="104">
        <v>432</v>
      </c>
      <c r="F11" s="104">
        <v>432</v>
      </c>
      <c r="G11" s="104"/>
      <c r="H11" s="104"/>
      <c r="I11" s="106"/>
      <c r="J11" s="126"/>
      <c r="K11" s="128">
        <f>E8*2</f>
        <v>1820</v>
      </c>
      <c r="L11" s="178"/>
      <c r="M11" s="86">
        <f>L11-K11</f>
        <v>-1820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1118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2522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702</v>
      </c>
      <c r="F14" s="78">
        <f>SUM(F9:F13)</f>
        <v>442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11-27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2317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20151127_11_00001</v>
      </c>
      <c r="C18" s="129">
        <f>SUM(D18:I18)</f>
        <v>12</v>
      </c>
      <c r="D18" s="126"/>
      <c r="E18" s="126"/>
      <c r="F18" s="126">
        <v>6</v>
      </c>
      <c r="G18" s="126">
        <v>2</v>
      </c>
      <c r="H18" s="126">
        <v>4</v>
      </c>
      <c r="I18" s="126"/>
      <c r="J18" s="126" t="s">
        <v>2316</v>
      </c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20151127_11_00002</v>
      </c>
      <c r="C19" s="129">
        <f t="shared" ref="C19:C23" si="2">SUM(D19:I19)</f>
        <v>13</v>
      </c>
      <c r="D19" s="126"/>
      <c r="E19" s="126">
        <v>9</v>
      </c>
      <c r="F19" s="126">
        <v>4</v>
      </c>
      <c r="G19" s="126"/>
      <c r="H19" s="126"/>
      <c r="I19" s="126"/>
      <c r="J19" s="126" t="s">
        <v>1118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20151127_11_00003</v>
      </c>
      <c r="C20" s="129">
        <f t="shared" si="2"/>
        <v>10</v>
      </c>
      <c r="D20" s="126"/>
      <c r="E20" s="126"/>
      <c r="F20" s="126"/>
      <c r="G20" s="126"/>
      <c r="H20" s="126"/>
      <c r="I20" s="126">
        <v>10</v>
      </c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20151127_11_00004</v>
      </c>
      <c r="C21" s="129">
        <f t="shared" si="2"/>
        <v>10</v>
      </c>
      <c r="D21" s="126"/>
      <c r="E21" s="126"/>
      <c r="F21" s="126"/>
      <c r="G21" s="126"/>
      <c r="H21" s="126"/>
      <c r="I21" s="126">
        <v>10</v>
      </c>
      <c r="J21" s="126"/>
      <c r="K21" s="200"/>
      <c r="L21" s="201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20151127_11_00005</v>
      </c>
      <c r="C22" s="129">
        <f t="shared" si="2"/>
        <v>10</v>
      </c>
      <c r="D22" s="126"/>
      <c r="E22" s="126">
        <v>4</v>
      </c>
      <c r="F22" s="126">
        <v>6</v>
      </c>
      <c r="G22" s="126"/>
      <c r="H22" s="126"/>
      <c r="I22" s="126"/>
      <c r="J22" s="126" t="s">
        <v>2315</v>
      </c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65</v>
      </c>
      <c r="B23" s="169" t="str">
        <f t="shared" si="1"/>
        <v>20151127_11_00006</v>
      </c>
      <c r="C23" s="129">
        <f t="shared" si="2"/>
        <v>10</v>
      </c>
      <c r="D23" s="126">
        <v>1</v>
      </c>
      <c r="E23" s="126"/>
      <c r="F23" s="126">
        <v>9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9" sqref="H9:I13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2326</v>
      </c>
      <c r="L2" s="180" t="s">
        <v>2325</v>
      </c>
    </row>
    <row r="3" spans="1:15" ht="18.75" customHeight="1">
      <c r="A3" s="181" t="str">
        <f>L2&amp;K2</f>
        <v>12-01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01</v>
      </c>
    </row>
    <row r="4" spans="1:15" ht="18.75" customHeight="1">
      <c r="A4" s="4"/>
      <c r="B4" s="2"/>
      <c r="C4" s="2"/>
      <c r="D4" s="3" t="s">
        <v>6</v>
      </c>
      <c r="E4" s="104">
        <v>5</v>
      </c>
      <c r="F4" s="104">
        <v>5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01</v>
      </c>
    </row>
    <row r="5" spans="1:15" ht="18.75" customHeight="1">
      <c r="A5" s="4"/>
      <c r="B5" s="2"/>
      <c r="C5" s="2"/>
      <c r="D5" s="3" t="s">
        <v>8</v>
      </c>
      <c r="E5" s="104">
        <v>97</v>
      </c>
      <c r="F5" s="104">
        <v>16</v>
      </c>
      <c r="G5" s="104">
        <v>80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01</v>
      </c>
      <c r="O5" s="165"/>
    </row>
    <row r="6" spans="1:15" ht="18.75" customHeight="1">
      <c r="A6" s="4"/>
      <c r="B6" s="2"/>
      <c r="C6" s="2"/>
      <c r="D6" s="3" t="s">
        <v>1279</v>
      </c>
      <c r="E6" s="104">
        <v>14</v>
      </c>
      <c r="F6" s="104">
        <v>14</v>
      </c>
      <c r="G6" s="104"/>
      <c r="H6" s="236"/>
      <c r="I6" s="237"/>
      <c r="J6" s="126"/>
      <c r="K6" s="126"/>
      <c r="M6" s="167" t="str">
        <f t="shared" si="0"/>
        <v>01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01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116</v>
      </c>
      <c r="F8" s="9">
        <f>SUM(F3:F7)</f>
        <v>35</v>
      </c>
      <c r="G8" s="9">
        <f>SUM(G3:G7)</f>
        <v>80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01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01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01</v>
      </c>
    </row>
    <row r="11" spans="1:15" ht="20.350000000000001" customHeight="1">
      <c r="A11" s="5"/>
      <c r="B11" s="2"/>
      <c r="C11" s="2"/>
      <c r="D11" s="3" t="s">
        <v>2331</v>
      </c>
      <c r="E11" s="104">
        <v>102</v>
      </c>
      <c r="F11" s="104"/>
      <c r="G11" s="104">
        <v>102</v>
      </c>
      <c r="H11" s="104"/>
      <c r="I11" s="106"/>
      <c r="J11" s="126" t="s">
        <v>2332</v>
      </c>
      <c r="K11" s="128">
        <f>E8*2</f>
        <v>232</v>
      </c>
      <c r="L11" s="178"/>
      <c r="M11" s="86">
        <f>L11-K11</f>
        <v>-232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332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334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102</v>
      </c>
      <c r="F14" s="78">
        <f>SUM(F9:F13)</f>
        <v>0</v>
      </c>
      <c r="G14" s="78">
        <f>SUM(G9:G13)</f>
        <v>102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12-01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2317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20151201_11_00001</v>
      </c>
      <c r="C18" s="129">
        <f>SUM(D18:I18)</f>
        <v>12</v>
      </c>
      <c r="D18" s="126"/>
      <c r="E18" s="126"/>
      <c r="F18" s="126">
        <v>12</v>
      </c>
      <c r="G18" s="126"/>
      <c r="H18" s="126"/>
      <c r="I18" s="126"/>
      <c r="J18" s="126" t="s">
        <v>1118</v>
      </c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5" si="1">M19&amp;M4&amp;N19</f>
        <v>20151201_11_00002</v>
      </c>
      <c r="C19" s="129">
        <f t="shared" ref="C19:C25" si="2">SUM(D19:I19)</f>
        <v>11</v>
      </c>
      <c r="D19" s="126"/>
      <c r="E19" s="126"/>
      <c r="F19" s="126">
        <v>11</v>
      </c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20151201_11_00003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20151201_11_00004</v>
      </c>
      <c r="C21" s="129">
        <f t="shared" si="2"/>
        <v>10</v>
      </c>
      <c r="D21" s="126"/>
      <c r="E21" s="126"/>
      <c r="F21" s="126">
        <v>10</v>
      </c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20151201_11_00005</v>
      </c>
      <c r="C22" s="129">
        <f t="shared" si="2"/>
        <v>11</v>
      </c>
      <c r="D22" s="126"/>
      <c r="E22" s="126">
        <v>11</v>
      </c>
      <c r="F22" s="126"/>
      <c r="G22" s="126"/>
      <c r="H22" s="126"/>
      <c r="I22" s="126"/>
      <c r="J22" s="126" t="s">
        <v>1450</v>
      </c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70</v>
      </c>
      <c r="B23" s="169" t="str">
        <f t="shared" si="1"/>
        <v>20151201_11_00006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 t="str">
        <f t="shared" si="1"/>
        <v>20151201_11_00007</v>
      </c>
      <c r="C24" s="129">
        <f t="shared" si="2"/>
        <v>8</v>
      </c>
      <c r="D24" s="126">
        <v>2</v>
      </c>
      <c r="E24" s="126"/>
      <c r="F24" s="126">
        <v>6</v>
      </c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 t="str">
        <f t="shared" si="1"/>
        <v>20151201_11_00008</v>
      </c>
      <c r="C25" s="129">
        <f t="shared" si="2"/>
        <v>13</v>
      </c>
      <c r="D25" s="126">
        <v>13</v>
      </c>
      <c r="E25" s="126"/>
      <c r="F25" s="126"/>
      <c r="G25" s="126"/>
      <c r="H25" s="126"/>
      <c r="I25" s="126"/>
      <c r="J25" s="126" t="s">
        <v>1125</v>
      </c>
      <c r="K25" s="196">
        <v>330134160</v>
      </c>
      <c r="L25" s="197">
        <v>4</v>
      </c>
      <c r="M25" s="182">
        <v>201512</v>
      </c>
      <c r="N25" s="166" t="s">
        <v>2327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1" sqref="G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2196</v>
      </c>
      <c r="L2" s="180" t="s">
        <v>2325</v>
      </c>
    </row>
    <row r="3" spans="1:15" ht="18.75" customHeight="1">
      <c r="A3" s="181" t="str">
        <f>L2&amp;K2</f>
        <v>12-02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02</v>
      </c>
    </row>
    <row r="4" spans="1:15" ht="18.75" customHeight="1">
      <c r="A4" s="4"/>
      <c r="B4" s="2"/>
      <c r="C4" s="2"/>
      <c r="D4" s="3" t="s">
        <v>6</v>
      </c>
      <c r="E4" s="104">
        <v>299</v>
      </c>
      <c r="F4" s="104">
        <v>133</v>
      </c>
      <c r="G4" s="104">
        <v>10</v>
      </c>
      <c r="H4" s="236"/>
      <c r="I4" s="237"/>
      <c r="J4" s="126"/>
      <c r="K4" s="86" t="s">
        <v>941</v>
      </c>
      <c r="L4" s="86" t="s">
        <v>1127</v>
      </c>
      <c r="M4" s="167" t="str">
        <f>M3</f>
        <v>02</v>
      </c>
    </row>
    <row r="5" spans="1:15" ht="18.75" customHeight="1">
      <c r="A5" s="4"/>
      <c r="B5" s="2"/>
      <c r="C5" s="2"/>
      <c r="D5" s="3" t="s">
        <v>8</v>
      </c>
      <c r="E5" s="104">
        <v>947</v>
      </c>
      <c r="F5" s="104">
        <v>286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02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02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1246</v>
      </c>
      <c r="F8" s="9">
        <f>SUM(F3:F7)</f>
        <v>419</v>
      </c>
      <c r="G8" s="9">
        <f>SUM(G3:G7)</f>
        <v>10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02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02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02</v>
      </c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2492</v>
      </c>
      <c r="L11" s="178"/>
      <c r="M11" s="86">
        <f>L11-K11</f>
        <v>-2492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858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2492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12-02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2317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20151202_11_00001</v>
      </c>
      <c r="C18" s="129">
        <f>SUM(D18:I18)</f>
        <v>11</v>
      </c>
      <c r="D18" s="126">
        <v>2</v>
      </c>
      <c r="E18" s="126">
        <v>1</v>
      </c>
      <c r="F18" s="126">
        <v>6</v>
      </c>
      <c r="G18" s="126">
        <v>1</v>
      </c>
      <c r="H18" s="126">
        <v>1</v>
      </c>
      <c r="I18" s="126" t="s">
        <v>1997</v>
      </c>
      <c r="J18" s="126" t="s">
        <v>1363</v>
      </c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20151202_11_00002</v>
      </c>
      <c r="C19" s="129">
        <f t="shared" ref="C19:C23" si="2">SUM(D19:I19)</f>
        <v>9</v>
      </c>
      <c r="D19" s="126"/>
      <c r="E19" s="126"/>
      <c r="F19" s="126"/>
      <c r="G19" s="126"/>
      <c r="H19" s="126"/>
      <c r="I19" s="126">
        <v>9</v>
      </c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20151202_11_00003</v>
      </c>
      <c r="C20" s="129">
        <f t="shared" si="2"/>
        <v>9</v>
      </c>
      <c r="D20" s="126"/>
      <c r="E20" s="126"/>
      <c r="F20" s="126"/>
      <c r="G20" s="126"/>
      <c r="H20" s="126"/>
      <c r="I20" s="126">
        <v>9</v>
      </c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20151202_11_00004</v>
      </c>
      <c r="C21" s="129">
        <f t="shared" si="2"/>
        <v>12</v>
      </c>
      <c r="D21" s="126"/>
      <c r="E21" s="126"/>
      <c r="F21" s="126">
        <v>12</v>
      </c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20151202_11_00005</v>
      </c>
      <c r="C22" s="129">
        <f t="shared" si="2"/>
        <v>12</v>
      </c>
      <c r="D22" s="126"/>
      <c r="E22" s="126"/>
      <c r="F22" s="126">
        <v>12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63</v>
      </c>
      <c r="B23" s="169" t="str">
        <f t="shared" si="1"/>
        <v>20151202_11_00006</v>
      </c>
      <c r="C23" s="129">
        <f t="shared" si="2"/>
        <v>10</v>
      </c>
      <c r="D23" s="126"/>
      <c r="E23" s="126">
        <v>10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2327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11" sqref="J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2347</v>
      </c>
      <c r="L2" s="180" t="s">
        <v>2325</v>
      </c>
    </row>
    <row r="3" spans="1:15" ht="18.75" customHeight="1">
      <c r="A3" s="181" t="str">
        <f>L2&amp;K2</f>
        <v>12-04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04</v>
      </c>
    </row>
    <row r="4" spans="1:15" ht="18.75" customHeight="1">
      <c r="A4" s="4"/>
      <c r="B4" s="2"/>
      <c r="C4" s="2"/>
      <c r="D4" s="3" t="s">
        <v>6</v>
      </c>
      <c r="E4" s="104">
        <v>354</v>
      </c>
      <c r="F4" s="104">
        <v>90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04</v>
      </c>
    </row>
    <row r="5" spans="1:15" ht="18.75" customHeight="1">
      <c r="A5" s="4"/>
      <c r="B5" s="2"/>
      <c r="C5" s="2"/>
      <c r="D5" s="3" t="s">
        <v>8</v>
      </c>
      <c r="E5" s="104">
        <v>846</v>
      </c>
      <c r="F5" s="104">
        <v>147</v>
      </c>
      <c r="G5" s="104">
        <v>146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04</v>
      </c>
      <c r="O5" s="165"/>
    </row>
    <row r="6" spans="1:15" ht="18.75" customHeight="1">
      <c r="A6" s="4"/>
      <c r="B6" s="2"/>
      <c r="C6" s="2"/>
      <c r="D6" s="3" t="s">
        <v>1279</v>
      </c>
      <c r="E6" s="104">
        <v>27</v>
      </c>
      <c r="F6" s="104">
        <v>19</v>
      </c>
      <c r="G6" s="104">
        <v>8</v>
      </c>
      <c r="H6" s="236"/>
      <c r="I6" s="237"/>
      <c r="J6" s="126"/>
      <c r="K6" s="126"/>
      <c r="M6" s="167" t="str">
        <f t="shared" si="0"/>
        <v>04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04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1227</v>
      </c>
      <c r="F8" s="9">
        <f>SUM(F3:F7)</f>
        <v>256</v>
      </c>
      <c r="G8" s="9">
        <f>SUM(G3:G7)</f>
        <v>154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04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>
        <v>36</v>
      </c>
      <c r="F9" s="104"/>
      <c r="G9" s="104">
        <v>36</v>
      </c>
      <c r="H9" s="104"/>
      <c r="I9" s="106"/>
      <c r="J9" s="126"/>
      <c r="K9" s="103" t="s">
        <v>14</v>
      </c>
      <c r="M9" s="167" t="str">
        <f t="shared" si="0"/>
        <v>04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04</v>
      </c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2454</v>
      </c>
      <c r="L11" s="178"/>
      <c r="M11" s="86">
        <f>L11-K11</f>
        <v>-2454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856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36</v>
      </c>
      <c r="F14" s="78">
        <f>SUM(F9:F13)</f>
        <v>0</v>
      </c>
      <c r="G14" s="78">
        <f>SUM(G9:G13)</f>
        <v>36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12-04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2317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20151204_11_00001</v>
      </c>
      <c r="C18" s="129">
        <f>SUM(D18:I18)</f>
        <v>9</v>
      </c>
      <c r="D18" s="126"/>
      <c r="E18" s="126"/>
      <c r="F18" s="126">
        <v>9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20151204_11_00002</v>
      </c>
      <c r="C19" s="129">
        <f t="shared" ref="C19:C23" si="2">SUM(D19:I19)</f>
        <v>9</v>
      </c>
      <c r="D19" s="126"/>
      <c r="E19" s="126"/>
      <c r="F19" s="126">
        <v>9</v>
      </c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20151204_11_00003</v>
      </c>
      <c r="C20" s="129">
        <f t="shared" si="2"/>
        <v>11</v>
      </c>
      <c r="D20" s="126">
        <v>11</v>
      </c>
      <c r="E20" s="126"/>
      <c r="F20" s="126"/>
      <c r="G20" s="126"/>
      <c r="H20" s="126"/>
      <c r="I20" s="126"/>
      <c r="J20" s="126" t="s">
        <v>2340</v>
      </c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20151204_11_00004</v>
      </c>
      <c r="C21" s="129">
        <f t="shared" si="2"/>
        <v>11</v>
      </c>
      <c r="D21" s="126"/>
      <c r="E21" s="126">
        <v>4</v>
      </c>
      <c r="F21" s="126">
        <v>7</v>
      </c>
      <c r="G21" s="126"/>
      <c r="H21" s="126"/>
      <c r="I21" s="126"/>
      <c r="J21" s="126" t="s">
        <v>2339</v>
      </c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20151204_11_00005</v>
      </c>
      <c r="C22" s="129">
        <f t="shared" si="2"/>
        <v>12</v>
      </c>
      <c r="D22" s="126"/>
      <c r="E22" s="126"/>
      <c r="F22" s="126">
        <v>12</v>
      </c>
      <c r="G22" s="126"/>
      <c r="H22" s="126"/>
      <c r="I22" s="126"/>
      <c r="J22" s="126" t="s">
        <v>1118</v>
      </c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20151204_11_00006</v>
      </c>
      <c r="C23" s="129">
        <f t="shared" si="2"/>
        <v>12</v>
      </c>
      <c r="D23" s="126"/>
      <c r="E23" s="126"/>
      <c r="F23" s="126">
        <v>12</v>
      </c>
      <c r="G23" s="126"/>
      <c r="H23" s="126"/>
      <c r="I23" s="126"/>
      <c r="J23" s="126" t="s">
        <v>1118</v>
      </c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2327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topLeftCell="A4" zoomScale="80" zoomScaleNormal="80" workbookViewId="0">
      <selection activeCell="B18" sqref="B18:C23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2365</v>
      </c>
      <c r="L2" s="180" t="s">
        <v>2325</v>
      </c>
    </row>
    <row r="3" spans="1:15" ht="18.75" customHeight="1">
      <c r="A3" s="181" t="str">
        <f>L2&amp;K2</f>
        <v>12-05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05</v>
      </c>
    </row>
    <row r="4" spans="1:15" ht="18.75" customHeight="1">
      <c r="A4" s="4"/>
      <c r="B4" s="2"/>
      <c r="C4" s="2"/>
      <c r="D4" s="3" t="s">
        <v>6</v>
      </c>
      <c r="E4" s="104">
        <v>187</v>
      </c>
      <c r="F4" s="104">
        <v>187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05</v>
      </c>
    </row>
    <row r="5" spans="1:15" ht="18.75" customHeight="1">
      <c r="A5" s="4"/>
      <c r="B5" s="2"/>
      <c r="C5" s="2"/>
      <c r="D5" s="3" t="s">
        <v>8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05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05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187</v>
      </c>
      <c r="F8" s="9">
        <f>SUM(F3:F7)</f>
        <v>187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05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05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05</v>
      </c>
    </row>
    <row r="11" spans="1:15" ht="20.350000000000001" customHeight="1">
      <c r="A11" s="5"/>
      <c r="B11" s="2"/>
      <c r="C11" s="2"/>
      <c r="D11" s="3" t="s">
        <v>2349</v>
      </c>
      <c r="E11" s="104">
        <v>394</v>
      </c>
      <c r="F11" s="104">
        <v>394</v>
      </c>
      <c r="G11" s="104"/>
      <c r="H11" s="104"/>
      <c r="I11" s="106"/>
      <c r="J11" s="126"/>
      <c r="K11" s="128">
        <f>E8*2</f>
        <v>374</v>
      </c>
      <c r="L11" s="178"/>
      <c r="M11" s="86">
        <f>L11-K11</f>
        <v>-374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768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768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394</v>
      </c>
      <c r="F14" s="78">
        <f>SUM(F9:F13)</f>
        <v>394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12-05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2317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">
        <v>2353</v>
      </c>
      <c r="C18" s="129">
        <f>SUM(D18:I18)</f>
        <v>12</v>
      </c>
      <c r="D18" s="126"/>
      <c r="E18" s="126">
        <v>12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">
        <v>2354</v>
      </c>
      <c r="C19" s="129">
        <f t="shared" ref="C19:C23" si="1">SUM(D19:I19)</f>
        <v>12</v>
      </c>
      <c r="D19" s="126"/>
      <c r="E19" s="126"/>
      <c r="F19" s="126">
        <v>12</v>
      </c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">
        <v>2355</v>
      </c>
      <c r="C20" s="129">
        <f t="shared" si="1"/>
        <v>10</v>
      </c>
      <c r="D20" s="126"/>
      <c r="E20" s="126"/>
      <c r="F20" s="126">
        <v>4</v>
      </c>
      <c r="G20" s="126"/>
      <c r="H20" s="126">
        <v>6</v>
      </c>
      <c r="I20" s="126"/>
      <c r="J20" s="126" t="s">
        <v>2348</v>
      </c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">
        <v>2356</v>
      </c>
      <c r="C21" s="129">
        <f t="shared" si="1"/>
        <v>8</v>
      </c>
      <c r="D21" s="126"/>
      <c r="E21" s="126"/>
      <c r="F21" s="126"/>
      <c r="G21" s="126"/>
      <c r="H21" s="126"/>
      <c r="I21" s="126">
        <v>8</v>
      </c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">
        <v>2357</v>
      </c>
      <c r="C22" s="129">
        <f t="shared" si="1"/>
        <v>10</v>
      </c>
      <c r="D22" s="126"/>
      <c r="E22" s="126"/>
      <c r="F22" s="126"/>
      <c r="G22" s="126"/>
      <c r="H22" s="126">
        <v>10</v>
      </c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62</v>
      </c>
      <c r="B23" s="169" t="s">
        <v>2358</v>
      </c>
      <c r="C23" s="129">
        <f t="shared" si="1"/>
        <v>10</v>
      </c>
      <c r="D23" s="126"/>
      <c r="E23" s="126"/>
      <c r="F23" s="126"/>
      <c r="G23" s="126"/>
      <c r="H23" s="126">
        <v>10</v>
      </c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2327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20" sqref="H2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2352</v>
      </c>
      <c r="L2" s="180" t="s">
        <v>2325</v>
      </c>
    </row>
    <row r="3" spans="1:15" ht="18.75" customHeight="1">
      <c r="A3" s="181" t="str">
        <f>L2&amp;K2</f>
        <v>12-07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07</v>
      </c>
    </row>
    <row r="4" spans="1:15" ht="18.75" customHeight="1">
      <c r="A4" s="4"/>
      <c r="B4" s="2"/>
      <c r="C4" s="2"/>
      <c r="D4" s="3" t="s">
        <v>6</v>
      </c>
      <c r="E4" s="104">
        <v>519</v>
      </c>
      <c r="F4" s="104">
        <v>251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07</v>
      </c>
    </row>
    <row r="5" spans="1:15" ht="18.75" customHeight="1">
      <c r="A5" s="4"/>
      <c r="B5" s="2"/>
      <c r="C5" s="2"/>
      <c r="D5" s="3" t="s">
        <v>8</v>
      </c>
      <c r="E5" s="104">
        <v>478</v>
      </c>
      <c r="F5" s="104">
        <v>15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07</v>
      </c>
      <c r="O5" s="165"/>
    </row>
    <row r="6" spans="1:15" ht="18.75" customHeight="1">
      <c r="A6" s="4"/>
      <c r="B6" s="2"/>
      <c r="C6" s="2"/>
      <c r="D6" s="3" t="s">
        <v>1279</v>
      </c>
      <c r="E6" s="104">
        <v>242</v>
      </c>
      <c r="F6" s="104">
        <v>3</v>
      </c>
      <c r="G6" s="104">
        <v>239</v>
      </c>
      <c r="H6" s="236"/>
      <c r="I6" s="237"/>
      <c r="J6" s="126"/>
      <c r="K6" s="126"/>
      <c r="M6" s="167" t="str">
        <f t="shared" si="0"/>
        <v>07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07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1239</v>
      </c>
      <c r="F8" s="9">
        <f>SUM(F3:F7)</f>
        <v>269</v>
      </c>
      <c r="G8" s="9">
        <f>SUM(G3:G7)</f>
        <v>239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07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07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07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2478</v>
      </c>
      <c r="L11" s="178"/>
      <c r="M11" s="86">
        <f>L11-K11</f>
        <v>-2478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1016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2478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12-07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2317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20151207_11_00007</v>
      </c>
      <c r="C18" s="129">
        <f>SUM(D18:I18)</f>
        <v>12</v>
      </c>
      <c r="D18" s="126"/>
      <c r="E18" s="126"/>
      <c r="F18" s="126">
        <v>6</v>
      </c>
      <c r="G18" s="126"/>
      <c r="H18" s="126">
        <v>6</v>
      </c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2359</v>
      </c>
    </row>
    <row r="19" spans="1:14" s="97" customFormat="1" ht="17.3" customHeight="1">
      <c r="A19" s="101"/>
      <c r="B19" s="169" t="str">
        <f t="shared" ref="B19:B23" si="1">M19&amp;M4&amp;N19</f>
        <v>20151207_11_00008</v>
      </c>
      <c r="C19" s="129">
        <f t="shared" ref="C19:C23" si="2">SUM(D19:I19)</f>
        <v>12</v>
      </c>
      <c r="D19" s="126"/>
      <c r="E19" s="126"/>
      <c r="F19" s="126">
        <v>12</v>
      </c>
      <c r="G19" s="126"/>
      <c r="H19" s="126"/>
      <c r="I19" s="126"/>
      <c r="J19" s="126"/>
      <c r="K19" s="126"/>
      <c r="M19" s="182">
        <v>201512</v>
      </c>
      <c r="N19" s="166" t="s">
        <v>2360</v>
      </c>
    </row>
    <row r="20" spans="1:14" s="97" customFormat="1" ht="17.3" customHeight="1">
      <c r="A20" s="101"/>
      <c r="B20" s="169" t="str">
        <f t="shared" si="1"/>
        <v>20151207_11_00009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  <c r="M20" s="182">
        <v>201512</v>
      </c>
      <c r="N20" s="166" t="s">
        <v>2361</v>
      </c>
    </row>
    <row r="21" spans="1:14" s="97" customFormat="1" ht="17.3" customHeight="1">
      <c r="A21" s="101"/>
      <c r="B21" s="169" t="str">
        <f t="shared" si="1"/>
        <v>20151207_11_00010</v>
      </c>
      <c r="C21" s="129">
        <f t="shared" si="2"/>
        <v>6</v>
      </c>
      <c r="D21" s="126">
        <v>6</v>
      </c>
      <c r="E21" s="126"/>
      <c r="F21" s="126"/>
      <c r="G21" s="126"/>
      <c r="H21" s="126"/>
      <c r="I21" s="126"/>
      <c r="J21" s="126"/>
      <c r="K21" s="200"/>
      <c r="L21" s="201"/>
      <c r="M21" s="182">
        <v>201512</v>
      </c>
      <c r="N21" s="166" t="s">
        <v>2362</v>
      </c>
    </row>
    <row r="22" spans="1:14" s="97" customFormat="1" ht="17.3" customHeight="1">
      <c r="A22" s="126" t="s">
        <v>974</v>
      </c>
      <c r="B22" s="169" t="str">
        <f t="shared" si="1"/>
        <v>20151207_11_00011</v>
      </c>
      <c r="C22" s="129">
        <f t="shared" si="2"/>
        <v>4</v>
      </c>
      <c r="D22" s="126"/>
      <c r="E22" s="126">
        <v>4</v>
      </c>
      <c r="F22" s="126"/>
      <c r="G22" s="126"/>
      <c r="H22" s="126"/>
      <c r="I22" s="126"/>
      <c r="J22" s="126"/>
      <c r="K22" s="200"/>
      <c r="L22" s="201"/>
      <c r="M22" s="182">
        <v>201512</v>
      </c>
      <c r="N22" s="166" t="s">
        <v>2363</v>
      </c>
    </row>
    <row r="23" spans="1:14" s="97" customFormat="1" ht="17.3" customHeight="1">
      <c r="A23" s="126">
        <f>SUM(C18:C24)</f>
        <v>55</v>
      </c>
      <c r="B23" s="169" t="str">
        <f t="shared" si="1"/>
        <v>20151207_11_00012</v>
      </c>
      <c r="C23" s="129">
        <f t="shared" si="2"/>
        <v>11</v>
      </c>
      <c r="D23" s="126"/>
      <c r="E23" s="126">
        <v>11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2364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/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2367</v>
      </c>
      <c r="L2" s="180" t="s">
        <v>2325</v>
      </c>
    </row>
    <row r="3" spans="1:15" ht="18.75" customHeight="1">
      <c r="A3" s="181" t="str">
        <f>L2&amp;K2</f>
        <v>12-08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08</v>
      </c>
    </row>
    <row r="4" spans="1:15" ht="18.75" customHeight="1">
      <c r="A4" s="4"/>
      <c r="B4" s="2"/>
      <c r="C4" s="2"/>
      <c r="D4" s="3" t="s">
        <v>6</v>
      </c>
      <c r="E4" s="104">
        <v>234</v>
      </c>
      <c r="F4" s="104">
        <v>135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08</v>
      </c>
    </row>
    <row r="5" spans="1:15" ht="18.75" customHeight="1">
      <c r="A5" s="4"/>
      <c r="B5" s="2"/>
      <c r="C5" s="2"/>
      <c r="D5" s="3" t="s">
        <v>8</v>
      </c>
      <c r="E5" s="104">
        <v>632</v>
      </c>
      <c r="F5" s="104">
        <v>174</v>
      </c>
      <c r="G5" s="104">
        <v>4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08</v>
      </c>
      <c r="O5" s="165"/>
    </row>
    <row r="6" spans="1:15" ht="18.75" customHeight="1">
      <c r="A6" s="4"/>
      <c r="B6" s="2"/>
      <c r="C6" s="2"/>
      <c r="D6" s="3" t="s">
        <v>1279</v>
      </c>
      <c r="E6" s="104">
        <v>80</v>
      </c>
      <c r="F6" s="104">
        <v>6</v>
      </c>
      <c r="G6" s="104">
        <v>74</v>
      </c>
      <c r="H6" s="236"/>
      <c r="I6" s="237"/>
      <c r="J6" s="126"/>
      <c r="K6" s="126"/>
      <c r="M6" s="167" t="str">
        <f t="shared" si="0"/>
        <v>08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08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946</v>
      </c>
      <c r="F8" s="9">
        <f>SUM(F3:F7)</f>
        <v>315</v>
      </c>
      <c r="G8" s="9">
        <f>SUM(G3:G7)</f>
        <v>78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08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08</v>
      </c>
    </row>
    <row r="10" spans="1:15" ht="20.350000000000001" customHeight="1">
      <c r="A10" s="5"/>
      <c r="B10" s="2"/>
      <c r="C10" s="2"/>
      <c r="D10" s="3" t="s">
        <v>1013</v>
      </c>
      <c r="E10" s="104">
        <v>636</v>
      </c>
      <c r="F10" s="104">
        <v>24</v>
      </c>
      <c r="G10" s="104"/>
      <c r="H10" s="104"/>
      <c r="I10" s="106"/>
      <c r="J10" s="126"/>
      <c r="M10" s="167" t="str">
        <f t="shared" si="0"/>
        <v>08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1892</v>
      </c>
      <c r="L11" s="178"/>
      <c r="M11" s="86">
        <f>L11-K11</f>
        <v>-1892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810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636</v>
      </c>
      <c r="F14" s="78">
        <f>SUM(F9:F13)</f>
        <v>24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12-08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2317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20151208_11_00001</v>
      </c>
      <c r="C18" s="129">
        <f>SUM(D18:I18)</f>
        <v>11</v>
      </c>
      <c r="D18" s="126">
        <v>11</v>
      </c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2368</v>
      </c>
    </row>
    <row r="19" spans="1:14" s="97" customFormat="1" ht="17.3" customHeight="1">
      <c r="A19" s="101"/>
      <c r="B19" s="169" t="str">
        <f t="shared" ref="B19:B23" si="1">M19&amp;M4&amp;N19</f>
        <v>20151208_11_00002</v>
      </c>
      <c r="C19" s="129">
        <f t="shared" ref="C19:C23" si="2">SUM(D19:I19)</f>
        <v>8</v>
      </c>
      <c r="D19" s="126">
        <v>8</v>
      </c>
      <c r="E19" s="126"/>
      <c r="F19" s="126"/>
      <c r="G19" s="126"/>
      <c r="H19" s="126"/>
      <c r="I19" s="126"/>
      <c r="J19" s="126" t="s">
        <v>2369</v>
      </c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20151208_11_00003</v>
      </c>
      <c r="C20" s="129">
        <f t="shared" si="2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20151208_11_00004</v>
      </c>
      <c r="C21" s="129">
        <f t="shared" si="2"/>
        <v>10</v>
      </c>
      <c r="D21" s="126"/>
      <c r="E21" s="126"/>
      <c r="F21" s="126">
        <v>10</v>
      </c>
      <c r="G21" s="126"/>
      <c r="H21" s="126"/>
      <c r="I21" s="126"/>
      <c r="J21" s="126" t="s">
        <v>1363</v>
      </c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20151208_11_00005</v>
      </c>
      <c r="C22" s="129">
        <f t="shared" si="2"/>
        <v>12</v>
      </c>
      <c r="D22" s="126"/>
      <c r="E22" s="126"/>
      <c r="F22" s="126">
        <v>12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63</v>
      </c>
      <c r="B23" s="169" t="str">
        <f t="shared" si="1"/>
        <v>20151208_11_00006</v>
      </c>
      <c r="C23" s="129">
        <f t="shared" si="2"/>
        <v>10</v>
      </c>
      <c r="D23" s="126"/>
      <c r="E23" s="126"/>
      <c r="F23" s="126">
        <v>10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/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B18" sqref="B18:C24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2239</v>
      </c>
      <c r="L2" s="180" t="s">
        <v>2325</v>
      </c>
    </row>
    <row r="3" spans="1:15" ht="18.75" customHeight="1">
      <c r="A3" s="181" t="str">
        <f>L2&amp;K2</f>
        <v>12-09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09</v>
      </c>
    </row>
    <row r="4" spans="1:15" ht="18.75" customHeight="1">
      <c r="A4" s="4"/>
      <c r="B4" s="2"/>
      <c r="C4" s="2"/>
      <c r="D4" s="3" t="s">
        <v>6</v>
      </c>
      <c r="E4" s="104">
        <v>336</v>
      </c>
      <c r="F4" s="104">
        <v>336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09</v>
      </c>
    </row>
    <row r="5" spans="1:15" ht="18.75" customHeight="1">
      <c r="A5" s="4"/>
      <c r="B5" s="2"/>
      <c r="C5" s="2"/>
      <c r="D5" s="3" t="s">
        <v>8</v>
      </c>
      <c r="E5" s="104">
        <v>927</v>
      </c>
      <c r="F5" s="104">
        <v>148</v>
      </c>
      <c r="G5" s="104">
        <v>12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09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09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1263</v>
      </c>
      <c r="F8" s="9">
        <f>SUM(F3:F7)</f>
        <v>484</v>
      </c>
      <c r="G8" s="9">
        <f>SUM(G3:G7)</f>
        <v>12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09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09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09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2526</v>
      </c>
      <c r="L11" s="178"/>
      <c r="M11" s="86">
        <f>L11-K11</f>
        <v>-2526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992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2526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12-09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20151209_11_00001</v>
      </c>
      <c r="C18" s="129">
        <f>SUM(D18:I18)</f>
        <v>12</v>
      </c>
      <c r="D18" s="126"/>
      <c r="E18" s="126">
        <v>2</v>
      </c>
      <c r="F18" s="126">
        <v>10</v>
      </c>
      <c r="G18" s="126"/>
      <c r="H18" s="126"/>
      <c r="I18" s="126"/>
      <c r="J18" s="126" t="s">
        <v>2378</v>
      </c>
      <c r="K18" s="126" t="s">
        <v>1125</v>
      </c>
      <c r="L18" s="97" t="s">
        <v>1253</v>
      </c>
      <c r="M18" s="182">
        <v>201512</v>
      </c>
      <c r="N18" s="166" t="s">
        <v>2083</v>
      </c>
    </row>
    <row r="19" spans="1:14" s="97" customFormat="1" ht="17.3" customHeight="1">
      <c r="A19" s="101"/>
      <c r="B19" s="169" t="str">
        <f t="shared" ref="B19:B23" si="1">M19&amp;M4&amp;N19</f>
        <v>20151209_11_00002</v>
      </c>
      <c r="C19" s="129">
        <f t="shared" ref="C19:C24" si="2">SUM(D19:I19)</f>
        <v>11</v>
      </c>
      <c r="D19" s="126"/>
      <c r="E19" s="126"/>
      <c r="F19" s="126"/>
      <c r="G19" s="126"/>
      <c r="H19" s="126">
        <v>11</v>
      </c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20151209_11_00003</v>
      </c>
      <c r="C20" s="129">
        <f t="shared" si="2"/>
        <v>12</v>
      </c>
      <c r="D20" s="126"/>
      <c r="E20" s="126"/>
      <c r="F20" s="126">
        <v>12</v>
      </c>
      <c r="G20" s="126"/>
      <c r="H20" s="126"/>
      <c r="I20" s="126"/>
      <c r="J20" s="126" t="s">
        <v>1363</v>
      </c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20151209_11_00004</v>
      </c>
      <c r="C21" s="129">
        <f t="shared" si="2"/>
        <v>10</v>
      </c>
      <c r="D21" s="126"/>
      <c r="E21" s="126"/>
      <c r="F21" s="126">
        <v>10</v>
      </c>
      <c r="G21" s="126"/>
      <c r="H21" s="126"/>
      <c r="I21" s="126"/>
      <c r="J21" s="126" t="s">
        <v>1125</v>
      </c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20151209_11_00005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 t="s">
        <v>1125</v>
      </c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65</v>
      </c>
      <c r="B23" s="169" t="str">
        <f t="shared" si="1"/>
        <v>20151209_11_00006</v>
      </c>
      <c r="C23" s="129">
        <f t="shared" si="2"/>
        <v>6</v>
      </c>
      <c r="D23" s="126"/>
      <c r="E23" s="126"/>
      <c r="F23" s="126">
        <v>6</v>
      </c>
      <c r="G23" s="126"/>
      <c r="H23" s="126"/>
      <c r="I23" s="126"/>
      <c r="J23" s="126" t="s">
        <v>1125</v>
      </c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 t="s">
        <v>2377</v>
      </c>
      <c r="C24" s="129">
        <f t="shared" si="2"/>
        <v>4</v>
      </c>
      <c r="D24" s="126"/>
      <c r="E24" s="126"/>
      <c r="F24" s="126">
        <v>4</v>
      </c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/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J28" s="196">
        <v>330043405</v>
      </c>
      <c r="K28" s="197"/>
      <c r="M28" s="196">
        <v>1</v>
      </c>
    </row>
    <row r="29" spans="1:14" ht="19.45" customHeight="1"/>
    <row r="30" spans="1:14" ht="19.45" customHeight="1"/>
    <row r="31" spans="1:14" ht="19.45" customHeight="1"/>
    <row r="32" spans="1:14" ht="19.45" customHeight="1"/>
    <row r="33" spans="8:138" ht="19.45" customHeight="1"/>
    <row r="34" spans="8:138" ht="19.45" customHeight="1"/>
    <row r="35" spans="8:138" ht="19.45" customHeight="1"/>
    <row r="36" spans="8:138" ht="19.45" customHeight="1"/>
    <row r="37" spans="8:138" ht="19.45" customHeight="1"/>
    <row r="38" spans="8:138" ht="19.45" customHeight="1"/>
    <row r="39" spans="8:138" ht="23.05">
      <c r="EH39" s="211" t="s">
        <v>2312</v>
      </c>
    </row>
    <row r="43" spans="8:13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topLeftCell="A22" zoomScale="80" zoomScaleNormal="80" workbookViewId="0">
      <selection activeCell="K35" sqref="K35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2243</v>
      </c>
      <c r="L2" s="180" t="s">
        <v>2325</v>
      </c>
    </row>
    <row r="3" spans="1:15" ht="18.75" customHeight="1">
      <c r="A3" s="181" t="str">
        <f>L2&amp;K2</f>
        <v>12-10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10</v>
      </c>
    </row>
    <row r="4" spans="1:15" ht="18.75" customHeight="1">
      <c r="A4" s="4"/>
      <c r="B4" s="2"/>
      <c r="C4" s="2"/>
      <c r="D4" s="3" t="s">
        <v>6</v>
      </c>
      <c r="E4" s="104">
        <v>441</v>
      </c>
      <c r="F4" s="104">
        <v>327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10</v>
      </c>
    </row>
    <row r="5" spans="1:15" ht="18.75" customHeight="1">
      <c r="A5" s="4"/>
      <c r="B5" s="2"/>
      <c r="C5" s="2"/>
      <c r="D5" s="3" t="s">
        <v>8</v>
      </c>
      <c r="E5" s="104">
        <v>835</v>
      </c>
      <c r="F5" s="104">
        <v>135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10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10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10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1276</v>
      </c>
      <c r="F8" s="9">
        <f>SUM(F3:F7)</f>
        <v>462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10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10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10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2552</v>
      </c>
      <c r="L11" s="178"/>
      <c r="M11" s="86">
        <f>L11-K11</f>
        <v>-2552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924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2552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2383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20151210_11_00001</v>
      </c>
      <c r="C18" s="129">
        <f>SUM(D18:I18)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2083</v>
      </c>
    </row>
    <row r="19" spans="1:14" s="97" customFormat="1" ht="17.3" customHeight="1">
      <c r="A19" s="101"/>
      <c r="B19" s="169" t="str">
        <f t="shared" ref="B19:B23" si="1">M19&amp;M4&amp;N19</f>
        <v>20151210_11_00002</v>
      </c>
      <c r="C19" s="129">
        <f t="shared" ref="C19:C24" si="2">SUM(D19:I19)</f>
        <v>12</v>
      </c>
      <c r="D19" s="126"/>
      <c r="E19" s="126">
        <v>12</v>
      </c>
      <c r="F19" s="126"/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20151210_11_00003</v>
      </c>
      <c r="C20" s="129">
        <f t="shared" si="2"/>
        <v>11</v>
      </c>
      <c r="D20" s="126">
        <v>11</v>
      </c>
      <c r="E20" s="126"/>
      <c r="F20" s="126"/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20151210_11_00004</v>
      </c>
      <c r="C21" s="129">
        <f t="shared" si="2"/>
        <v>11</v>
      </c>
      <c r="D21" s="126"/>
      <c r="E21" s="126"/>
      <c r="F21" s="126">
        <v>6</v>
      </c>
      <c r="G21" s="126"/>
      <c r="H21" s="126"/>
      <c r="I21" s="126">
        <v>5</v>
      </c>
      <c r="J21" s="126" t="s">
        <v>2384</v>
      </c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20151210_11_00005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20151210_11_00006</v>
      </c>
      <c r="C23" s="129">
        <f t="shared" si="2"/>
        <v>10</v>
      </c>
      <c r="D23" s="126"/>
      <c r="E23" s="126"/>
      <c r="F23" s="126">
        <v>10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>
        <f t="shared" si="2"/>
        <v>0</v>
      </c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/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196">
        <v>1</v>
      </c>
    </row>
    <row r="29" spans="1:14" ht="19.45" customHeight="1">
      <c r="D29" s="126">
        <v>330102753</v>
      </c>
      <c r="E29" s="213" t="s">
        <v>2385</v>
      </c>
      <c r="F29" s="212"/>
      <c r="G29" s="126">
        <v>2</v>
      </c>
      <c r="H29" s="127"/>
      <c r="J29" s="86"/>
    </row>
    <row r="30" spans="1:14" ht="19.45" customHeight="1">
      <c r="D30" s="126">
        <v>330082473</v>
      </c>
      <c r="E30" s="213" t="s">
        <v>2386</v>
      </c>
      <c r="F30" s="212"/>
      <c r="G30" s="126">
        <v>1</v>
      </c>
      <c r="H30" s="127"/>
      <c r="J30" s="86"/>
    </row>
    <row r="31" spans="1:14" ht="19.45" customHeight="1">
      <c r="D31" s="126">
        <v>330083823</v>
      </c>
      <c r="E31" s="213" t="s">
        <v>2387</v>
      </c>
      <c r="F31" s="212"/>
      <c r="G31" s="126">
        <v>1</v>
      </c>
      <c r="H31" s="127"/>
      <c r="J31" s="86"/>
    </row>
    <row r="32" spans="1:14" ht="19.45" customHeight="1">
      <c r="D32" s="126">
        <v>330083837</v>
      </c>
      <c r="E32" s="213" t="s">
        <v>2388</v>
      </c>
      <c r="F32" s="212"/>
      <c r="G32" s="126">
        <v>1</v>
      </c>
      <c r="H32" s="127"/>
      <c r="J32" s="86"/>
    </row>
    <row r="33" spans="4:136" ht="19.45" customHeight="1">
      <c r="D33" s="126">
        <v>330102754</v>
      </c>
      <c r="E33" s="213" t="s">
        <v>2389</v>
      </c>
      <c r="F33" s="212"/>
      <c r="G33" s="126">
        <v>6</v>
      </c>
      <c r="H33" s="127"/>
      <c r="J33" s="86"/>
    </row>
    <row r="34" spans="4:136" ht="19.45" customHeight="1">
      <c r="D34" s="126">
        <v>200090701</v>
      </c>
      <c r="E34" s="213" t="s">
        <v>2390</v>
      </c>
      <c r="F34" s="212"/>
      <c r="G34" s="126">
        <v>2</v>
      </c>
      <c r="H34" s="127"/>
      <c r="J34" s="86"/>
    </row>
    <row r="35" spans="4:136" ht="19.45" customHeight="1">
      <c r="D35" s="126">
        <v>330003791</v>
      </c>
      <c r="E35" s="213" t="s">
        <v>2390</v>
      </c>
      <c r="F35" s="212"/>
      <c r="G35" s="126">
        <v>4</v>
      </c>
      <c r="H35" s="127"/>
      <c r="J35" s="86"/>
    </row>
    <row r="36" spans="4:136" ht="19.45" customHeight="1">
      <c r="D36" s="126">
        <v>330016748</v>
      </c>
      <c r="E36" s="213" t="s">
        <v>2391</v>
      </c>
      <c r="F36" s="212"/>
      <c r="G36" s="126">
        <v>2</v>
      </c>
      <c r="H36" s="127"/>
      <c r="J36" s="86"/>
    </row>
    <row r="37" spans="4:136" ht="19.45" customHeight="1">
      <c r="D37" s="126">
        <v>330016749</v>
      </c>
      <c r="E37" s="213" t="s">
        <v>2391</v>
      </c>
      <c r="F37" s="212"/>
      <c r="G37" s="126">
        <v>2</v>
      </c>
      <c r="H37" s="127"/>
      <c r="J37" s="86"/>
    </row>
    <row r="38" spans="4:136" ht="19.45" customHeight="1">
      <c r="D38" s="126">
        <v>330043369</v>
      </c>
      <c r="E38" s="213" t="s">
        <v>2391</v>
      </c>
      <c r="F38" s="212"/>
      <c r="G38" s="126">
        <v>4</v>
      </c>
      <c r="H38" s="127"/>
      <c r="J38" s="86"/>
    </row>
    <row r="39" spans="4:136" ht="23.05">
      <c r="D39" s="126">
        <v>330058514</v>
      </c>
      <c r="E39" s="213" t="s">
        <v>2392</v>
      </c>
      <c r="F39" s="212"/>
      <c r="G39" s="126">
        <v>2</v>
      </c>
      <c r="H39" s="127"/>
      <c r="J39" s="86"/>
      <c r="EF39" s="211" t="s">
        <v>2312</v>
      </c>
    </row>
    <row r="40" spans="4:136" ht="20.2">
      <c r="D40" s="126">
        <v>330076099</v>
      </c>
      <c r="E40" s="213" t="s">
        <v>2390</v>
      </c>
      <c r="F40" s="212"/>
      <c r="G40" s="126">
        <v>24</v>
      </c>
      <c r="H40" s="127"/>
      <c r="J40" s="86"/>
    </row>
    <row r="41" spans="4:136" ht="20.2">
      <c r="D41" s="126">
        <v>330076105</v>
      </c>
      <c r="E41" s="213" t="s">
        <v>2393</v>
      </c>
      <c r="F41" s="212"/>
      <c r="G41" s="126">
        <v>2</v>
      </c>
      <c r="H41" s="127"/>
      <c r="J41" s="86"/>
    </row>
    <row r="42" spans="4:136" ht="20.2">
      <c r="D42" s="126">
        <v>330076107</v>
      </c>
      <c r="E42" s="213" t="s">
        <v>2394</v>
      </c>
      <c r="F42" s="212"/>
      <c r="G42" s="126">
        <v>2</v>
      </c>
      <c r="H42" s="127"/>
      <c r="J42" s="86"/>
    </row>
    <row r="43" spans="4:136" ht="20.2">
      <c r="D43" s="126">
        <v>330076109</v>
      </c>
      <c r="E43" s="213" t="s">
        <v>2395</v>
      </c>
      <c r="F43" s="212"/>
      <c r="G43" s="126">
        <v>12</v>
      </c>
      <c r="H43" s="127"/>
      <c r="J43" s="86"/>
    </row>
    <row r="44" spans="4:136" ht="20.2">
      <c r="D44" s="126">
        <v>330076111</v>
      </c>
      <c r="E44" s="213" t="s">
        <v>2396</v>
      </c>
      <c r="F44" s="212"/>
      <c r="G44" s="126">
        <v>12</v>
      </c>
      <c r="H44" s="127"/>
      <c r="J44" s="86"/>
    </row>
    <row r="45" spans="4:136" ht="20.2">
      <c r="D45" s="126">
        <v>330076745</v>
      </c>
      <c r="E45" s="213" t="s">
        <v>2397</v>
      </c>
      <c r="F45" s="212"/>
      <c r="G45" s="126">
        <v>4</v>
      </c>
      <c r="H45" s="127"/>
      <c r="J45" s="86"/>
    </row>
    <row r="46" spans="4:136" ht="20.2">
      <c r="D46" s="126">
        <v>330076982</v>
      </c>
      <c r="E46" s="213" t="s">
        <v>2398</v>
      </c>
      <c r="F46" s="212"/>
      <c r="G46" s="126">
        <v>4</v>
      </c>
      <c r="H46" s="127"/>
      <c r="J46" s="86"/>
    </row>
    <row r="47" spans="4:136" ht="20.2">
      <c r="D47" s="126">
        <v>330082477</v>
      </c>
      <c r="E47" s="213" t="s">
        <v>2399</v>
      </c>
      <c r="F47" s="212"/>
      <c r="G47" s="126">
        <v>2</v>
      </c>
      <c r="H47" s="127"/>
      <c r="J47" s="86"/>
    </row>
    <row r="48" spans="4:136" ht="20.2">
      <c r="D48" s="126">
        <v>330083824</v>
      </c>
      <c r="E48" s="213" t="s">
        <v>2400</v>
      </c>
      <c r="F48" s="212"/>
      <c r="G48" s="126">
        <v>2</v>
      </c>
      <c r="H48" s="127"/>
      <c r="J48" s="86"/>
    </row>
    <row r="49" spans="4:149" ht="20.2">
      <c r="D49" s="126">
        <v>330083825</v>
      </c>
      <c r="E49" s="213" t="s">
        <v>2401</v>
      </c>
      <c r="F49" s="212"/>
      <c r="G49" s="126">
        <v>2</v>
      </c>
      <c r="H49" s="127"/>
      <c r="J49" s="86"/>
    </row>
    <row r="50" spans="4:149" ht="20.2">
      <c r="D50" s="126">
        <v>330083836</v>
      </c>
      <c r="E50" s="213" t="s">
        <v>2402</v>
      </c>
      <c r="F50" s="212"/>
      <c r="G50" s="126">
        <v>2</v>
      </c>
      <c r="H50" s="127"/>
      <c r="J50" s="86"/>
    </row>
    <row r="51" spans="4:149" ht="20.2">
      <c r="D51" s="126">
        <v>330083838</v>
      </c>
      <c r="E51" s="213" t="s">
        <v>2403</v>
      </c>
      <c r="F51" s="212"/>
      <c r="G51" s="126">
        <v>2</v>
      </c>
      <c r="H51" s="127"/>
      <c r="J51" s="8"/>
    </row>
    <row r="52" spans="4:149" ht="20.2">
      <c r="D52" s="126">
        <v>330083839</v>
      </c>
      <c r="E52" s="213" t="s">
        <v>2404</v>
      </c>
      <c r="F52" s="212"/>
      <c r="G52" s="126">
        <v>2</v>
      </c>
      <c r="H52" s="127"/>
      <c r="J52" s="86"/>
    </row>
    <row r="53" spans="4:149" ht="20.2">
      <c r="D53" s="126">
        <v>330083840</v>
      </c>
      <c r="E53" s="213" t="s">
        <v>2405</v>
      </c>
      <c r="F53" s="212"/>
      <c r="G53" s="126">
        <v>2</v>
      </c>
      <c r="H53" s="127"/>
      <c r="J53" s="86"/>
    </row>
    <row r="54" spans="4:149" ht="20.2">
      <c r="D54" s="126">
        <v>330102756</v>
      </c>
      <c r="E54" s="213" t="s">
        <v>2406</v>
      </c>
      <c r="F54" s="212"/>
      <c r="G54" s="126">
        <v>2</v>
      </c>
      <c r="H54" s="127"/>
      <c r="J54" s="86"/>
    </row>
    <row r="55" spans="4:149" ht="20.2">
      <c r="D55" s="126">
        <v>330102757</v>
      </c>
      <c r="E55" s="213" t="s">
        <v>2406</v>
      </c>
      <c r="F55" s="212"/>
      <c r="G55" s="126">
        <v>4</v>
      </c>
      <c r="H55" s="127"/>
      <c r="J55" s="86"/>
    </row>
    <row r="56" spans="4:149" ht="20.2">
      <c r="D56" s="126">
        <v>330102758</v>
      </c>
      <c r="E56" s="213" t="s">
        <v>2407</v>
      </c>
      <c r="F56" s="212"/>
      <c r="G56" s="126">
        <v>12</v>
      </c>
      <c r="H56" s="127"/>
      <c r="J56" s="86"/>
    </row>
    <row r="57" spans="4:149" ht="20.2">
      <c r="D57" s="126">
        <v>330102972</v>
      </c>
      <c r="E57" s="213" t="s">
        <v>2390</v>
      </c>
      <c r="F57" s="212"/>
      <c r="G57" s="126">
        <v>12</v>
      </c>
      <c r="H57" s="127"/>
      <c r="J57" s="86"/>
    </row>
    <row r="58" spans="4:149" ht="14.4">
      <c r="E58" s="214"/>
      <c r="H58" s="127"/>
      <c r="J58" s="86"/>
    </row>
    <row r="59" spans="4:149">
      <c r="H59" s="127"/>
      <c r="J59" s="86"/>
    </row>
    <row r="60" spans="4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10" sqref="J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2252</v>
      </c>
      <c r="L2" s="180" t="s">
        <v>2325</v>
      </c>
    </row>
    <row r="3" spans="1:15" ht="18.75" customHeight="1">
      <c r="A3" s="181" t="str">
        <f>L2&amp;K2</f>
        <v>12-11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11</v>
      </c>
    </row>
    <row r="4" spans="1:15" ht="18.75" customHeight="1">
      <c r="A4" s="4"/>
      <c r="B4" s="2"/>
      <c r="C4" s="2"/>
      <c r="D4" s="3" t="s">
        <v>6</v>
      </c>
      <c r="E4" s="104">
        <v>454</v>
      </c>
      <c r="F4" s="104">
        <v>228</v>
      </c>
      <c r="G4" s="104">
        <v>4</v>
      </c>
      <c r="H4" s="236"/>
      <c r="I4" s="237"/>
      <c r="J4" s="126"/>
      <c r="K4" s="86" t="s">
        <v>941</v>
      </c>
      <c r="L4" s="86" t="s">
        <v>1127</v>
      </c>
      <c r="M4" s="167" t="str">
        <f>M3</f>
        <v>11</v>
      </c>
    </row>
    <row r="5" spans="1:15" ht="18.75" customHeight="1">
      <c r="A5" s="4"/>
      <c r="B5" s="2"/>
      <c r="C5" s="2"/>
      <c r="D5" s="3" t="s">
        <v>8</v>
      </c>
      <c r="E5" s="104">
        <v>771</v>
      </c>
      <c r="F5" s="104">
        <v>169</v>
      </c>
      <c r="G5" s="104">
        <v>42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11</v>
      </c>
      <c r="O5" s="165"/>
    </row>
    <row r="6" spans="1:15" ht="18.75" customHeight="1">
      <c r="A6" s="4"/>
      <c r="B6" s="2"/>
      <c r="C6" s="2"/>
      <c r="D6" s="3" t="s">
        <v>1279</v>
      </c>
      <c r="E6" s="104">
        <v>15</v>
      </c>
      <c r="F6" s="104"/>
      <c r="G6" s="104">
        <v>15</v>
      </c>
      <c r="H6" s="236"/>
      <c r="I6" s="237"/>
      <c r="J6" s="126"/>
      <c r="K6" s="126"/>
      <c r="M6" s="167" t="str">
        <f t="shared" si="0"/>
        <v>11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11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1240</v>
      </c>
      <c r="F8" s="9">
        <f>SUM(F3:F7)</f>
        <v>397</v>
      </c>
      <c r="G8" s="9">
        <f>SUM(G3:G7)</f>
        <v>61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11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11</v>
      </c>
    </row>
    <row r="10" spans="1:15" ht="20.350000000000001" customHeight="1">
      <c r="A10" s="5"/>
      <c r="B10" s="2"/>
      <c r="C10" s="2"/>
      <c r="D10" s="3" t="s">
        <v>1013</v>
      </c>
      <c r="E10" s="104">
        <v>24</v>
      </c>
      <c r="F10" s="104">
        <v>4</v>
      </c>
      <c r="G10" s="104"/>
      <c r="H10" s="104"/>
      <c r="I10" s="106"/>
      <c r="J10" s="126"/>
      <c r="M10" s="167" t="str">
        <f t="shared" si="0"/>
        <v>11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2480</v>
      </c>
      <c r="L11" s="178"/>
      <c r="M11" s="86">
        <f>L11-K11</f>
        <v>-2480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920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24</v>
      </c>
      <c r="F14" s="78">
        <f>SUM(F9:F13)</f>
        <v>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20151211_11_00001</v>
      </c>
      <c r="C18" s="129">
        <f>SUM(D18:I18)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2083</v>
      </c>
    </row>
    <row r="19" spans="1:14" s="97" customFormat="1" ht="17.3" customHeight="1">
      <c r="A19" s="101"/>
      <c r="B19" s="169" t="str">
        <f t="shared" ref="B19:B23" si="1">M19&amp;M4&amp;N19</f>
        <v>20151211_11_00002</v>
      </c>
      <c r="C19" s="129">
        <f t="shared" ref="C19:C24" si="2">SUM(D19:I19)</f>
        <v>11</v>
      </c>
      <c r="D19" s="126"/>
      <c r="E19" s="126"/>
      <c r="F19" s="126">
        <v>4</v>
      </c>
      <c r="G19" s="126">
        <v>1</v>
      </c>
      <c r="H19" s="126">
        <v>6</v>
      </c>
      <c r="I19" s="126"/>
      <c r="J19" s="126" t="s">
        <v>1315</v>
      </c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20151211_11_00003</v>
      </c>
      <c r="C20" s="129">
        <f t="shared" si="2"/>
        <v>10</v>
      </c>
      <c r="D20" s="126"/>
      <c r="E20" s="126">
        <v>10</v>
      </c>
      <c r="F20" s="126"/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20151211_11_00004</v>
      </c>
      <c r="C21" s="129">
        <f t="shared" si="2"/>
        <v>11</v>
      </c>
      <c r="D21" s="126"/>
      <c r="E21" s="126">
        <v>6</v>
      </c>
      <c r="F21" s="126">
        <v>5</v>
      </c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20151211_11_00005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20151211_11_00006</v>
      </c>
      <c r="C23" s="129">
        <f t="shared" si="2"/>
        <v>12</v>
      </c>
      <c r="D23" s="126"/>
      <c r="E23" s="126"/>
      <c r="F23" s="126">
        <v>12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>
        <f t="shared" si="2"/>
        <v>0</v>
      </c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/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126">
        <v>330003791</v>
      </c>
      <c r="K36" s="213" t="s">
        <v>2390</v>
      </c>
      <c r="L36" s="126">
        <v>4</v>
      </c>
      <c r="M36" s="126"/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126">
        <v>330016748</v>
      </c>
      <c r="K37" s="213" t="s">
        <v>2391</v>
      </c>
      <c r="L37" s="126">
        <v>2</v>
      </c>
      <c r="M37" s="126"/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126">
        <v>330016749</v>
      </c>
      <c r="K38" s="213" t="s">
        <v>2391</v>
      </c>
      <c r="L38" s="126">
        <v>2</v>
      </c>
      <c r="M38" s="126"/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126">
        <v>330043369</v>
      </c>
      <c r="K39" s="213" t="s">
        <v>2391</v>
      </c>
      <c r="L39" s="126">
        <v>4</v>
      </c>
      <c r="M39" s="126"/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126">
        <v>330058514</v>
      </c>
      <c r="K40" s="213" t="s">
        <v>2392</v>
      </c>
      <c r="L40" s="126">
        <v>2</v>
      </c>
      <c r="M40" s="126"/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18">
        <v>330076099</v>
      </c>
      <c r="K41" s="219" t="s">
        <v>2390</v>
      </c>
      <c r="L41" s="218">
        <v>24</v>
      </c>
      <c r="M41" s="218">
        <v>12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126">
        <v>330076105</v>
      </c>
      <c r="K42" s="213" t="s">
        <v>2393</v>
      </c>
      <c r="L42" s="126">
        <v>2</v>
      </c>
      <c r="M42" s="126"/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126">
        <v>330076107</v>
      </c>
      <c r="K43" s="213" t="s">
        <v>2394</v>
      </c>
      <c r="L43" s="126">
        <v>2</v>
      </c>
      <c r="M43" s="126"/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126">
        <v>330076109</v>
      </c>
      <c r="K44" s="213" t="s">
        <v>2395</v>
      </c>
      <c r="L44" s="126">
        <v>12</v>
      </c>
      <c r="M44" s="126"/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126">
        <v>330076111</v>
      </c>
      <c r="K45" s="213" t="s">
        <v>2396</v>
      </c>
      <c r="L45" s="126">
        <v>12</v>
      </c>
      <c r="M45" s="126"/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126">
        <v>330083825</v>
      </c>
      <c r="K50" s="213" t="s">
        <v>2401</v>
      </c>
      <c r="L50" s="126">
        <v>2</v>
      </c>
      <c r="M50" s="126"/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126">
        <v>330083839</v>
      </c>
      <c r="K53" s="213" t="s">
        <v>2404</v>
      </c>
      <c r="L53" s="126">
        <v>2</v>
      </c>
      <c r="M53" s="126"/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126">
        <v>330102756</v>
      </c>
      <c r="K55" s="213" t="s">
        <v>2406</v>
      </c>
      <c r="L55" s="126">
        <v>2</v>
      </c>
      <c r="M55" s="126"/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126">
        <v>330102758</v>
      </c>
      <c r="K57" s="213" t="s">
        <v>2407</v>
      </c>
      <c r="L57" s="126">
        <v>12</v>
      </c>
      <c r="M57" s="126"/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1" sqref="N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42195</v>
      </c>
      <c r="B3" s="2" t="s">
        <v>5</v>
      </c>
      <c r="C3" s="2"/>
      <c r="D3" s="3" t="s">
        <v>1123</v>
      </c>
      <c r="E3" s="104">
        <v>75</v>
      </c>
      <c r="F3" s="104"/>
      <c r="G3" s="104">
        <v>75</v>
      </c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422</v>
      </c>
      <c r="F4" s="104">
        <v>33</v>
      </c>
      <c r="G4" s="104">
        <v>59</v>
      </c>
      <c r="H4" s="236"/>
      <c r="I4" s="237"/>
      <c r="J4" s="126" t="s">
        <v>1513</v>
      </c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314</v>
      </c>
      <c r="F5" s="104">
        <v>32</v>
      </c>
      <c r="G5" s="104">
        <v>46</v>
      </c>
      <c r="H5" s="236" t="s">
        <v>12</v>
      </c>
      <c r="I5" s="237"/>
      <c r="J5" s="126" t="s">
        <v>1514</v>
      </c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1496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811</v>
      </c>
      <c r="F8" s="9">
        <f>SUM(F3:F7)</f>
        <v>65</v>
      </c>
      <c r="G8" s="9">
        <f>SUM(G3:G7)</f>
        <v>180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 t="s">
        <v>1512</v>
      </c>
      <c r="F9" s="104"/>
      <c r="G9" s="104">
        <v>10</v>
      </c>
      <c r="H9" s="104"/>
      <c r="I9" s="106"/>
      <c r="J9" s="126" t="s">
        <v>1511</v>
      </c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>
        <v>78</v>
      </c>
      <c r="F11" s="104"/>
      <c r="G11" s="104">
        <v>78</v>
      </c>
      <c r="H11" s="104"/>
      <c r="I11" s="106"/>
      <c r="J11" s="126"/>
      <c r="K11" s="128">
        <f>E8*2</f>
        <v>1622</v>
      </c>
    </row>
    <row r="12" spans="1:15" ht="20.350000000000001" customHeight="1">
      <c r="A12" s="6"/>
      <c r="B12" s="7"/>
      <c r="C12" s="7"/>
      <c r="D12" s="3" t="s">
        <v>1509</v>
      </c>
      <c r="E12" s="105">
        <v>210</v>
      </c>
      <c r="F12" s="105"/>
      <c r="G12" s="105">
        <v>210</v>
      </c>
      <c r="H12" s="105"/>
      <c r="I12" s="107"/>
      <c r="J12" s="126"/>
      <c r="K12" s="128">
        <f>(F8+G8)*2+F14+G14+H14+I14</f>
        <v>788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1920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SUM(E9:E13)+10</f>
        <v>298</v>
      </c>
      <c r="F14" s="78">
        <f>SUM(F9:F13)</f>
        <v>0</v>
      </c>
      <c r="G14" s="78">
        <f>SUM(G9:G13)</f>
        <v>298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42195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1499</v>
      </c>
      <c r="C18" s="129">
        <f t="shared" ref="C18:C23" si="0">SUM(D18:H18)</f>
        <v>8</v>
      </c>
      <c r="D18" s="126"/>
      <c r="E18" s="126">
        <v>8</v>
      </c>
      <c r="F18" s="126"/>
      <c r="G18" s="126"/>
      <c r="H18" s="126"/>
      <c r="I18" s="126"/>
      <c r="J18" s="126" t="s">
        <v>1125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1500</v>
      </c>
      <c r="C19" s="129">
        <f t="shared" si="0"/>
        <v>7</v>
      </c>
      <c r="D19" s="126"/>
      <c r="E19" s="126">
        <v>7</v>
      </c>
      <c r="F19" s="126"/>
      <c r="G19" s="126"/>
      <c r="H19" s="126"/>
      <c r="I19" s="126"/>
      <c r="J19" s="126" t="s">
        <v>1125</v>
      </c>
      <c r="K19" s="86"/>
    </row>
    <row r="20" spans="1:12" s="97" customFormat="1" ht="17.3" customHeight="1">
      <c r="A20" s="101"/>
      <c r="B20" s="169" t="s">
        <v>1501</v>
      </c>
      <c r="C20" s="129">
        <f t="shared" si="0"/>
        <v>12</v>
      </c>
      <c r="D20" s="126">
        <v>12</v>
      </c>
      <c r="E20" s="126"/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1502</v>
      </c>
      <c r="C21" s="129">
        <f t="shared" si="0"/>
        <v>12</v>
      </c>
      <c r="D21" s="126">
        <v>9</v>
      </c>
      <c r="E21" s="126"/>
      <c r="F21" s="126">
        <v>3</v>
      </c>
      <c r="G21" s="126"/>
      <c r="H21" s="126"/>
      <c r="I21" s="126"/>
      <c r="J21" s="126" t="s">
        <v>1505</v>
      </c>
      <c r="K21" s="86"/>
    </row>
    <row r="22" spans="1:12" s="97" customFormat="1" ht="17.3" customHeight="1">
      <c r="A22" s="126" t="s">
        <v>974</v>
      </c>
      <c r="B22" s="169" t="s">
        <v>1503</v>
      </c>
      <c r="C22" s="129">
        <f t="shared" si="0"/>
        <v>11</v>
      </c>
      <c r="D22" s="126"/>
      <c r="E22" s="126">
        <v>6</v>
      </c>
      <c r="F22" s="126">
        <v>5</v>
      </c>
      <c r="G22" s="126"/>
      <c r="H22" s="126"/>
      <c r="I22" s="126"/>
      <c r="J22" s="126" t="s">
        <v>1506</v>
      </c>
      <c r="K22" s="86"/>
    </row>
    <row r="23" spans="1:12" s="97" customFormat="1" ht="17.3" customHeight="1">
      <c r="A23" s="126">
        <f>SUM(C18:C23)</f>
        <v>62</v>
      </c>
      <c r="B23" s="169" t="s">
        <v>1504</v>
      </c>
      <c r="C23" s="129">
        <f t="shared" si="0"/>
        <v>12</v>
      </c>
      <c r="D23" s="126"/>
      <c r="E23" s="126"/>
      <c r="F23" s="126">
        <v>12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1" sqref="G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2418</v>
      </c>
      <c r="L2" s="180" t="s">
        <v>2325</v>
      </c>
    </row>
    <row r="3" spans="1:15" ht="18.75" customHeight="1">
      <c r="A3" s="181" t="str">
        <f>L2&amp;K2</f>
        <v>12-14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14</v>
      </c>
    </row>
    <row r="4" spans="1:15" ht="18.75" customHeight="1">
      <c r="A4" s="4"/>
      <c r="B4" s="2"/>
      <c r="C4" s="2"/>
      <c r="D4" s="3" t="s">
        <v>6</v>
      </c>
      <c r="E4" s="104">
        <v>263</v>
      </c>
      <c r="F4" s="104">
        <v>96</v>
      </c>
      <c r="G4" s="104">
        <v>9</v>
      </c>
      <c r="H4" s="236"/>
      <c r="I4" s="237"/>
      <c r="J4" s="126"/>
      <c r="K4" s="86" t="s">
        <v>941</v>
      </c>
      <c r="L4" s="86" t="s">
        <v>1127</v>
      </c>
      <c r="M4" s="167" t="str">
        <f>M3</f>
        <v>14</v>
      </c>
    </row>
    <row r="5" spans="1:15" ht="18.75" customHeight="1">
      <c r="A5" s="4"/>
      <c r="B5" s="2"/>
      <c r="C5" s="2"/>
      <c r="D5" s="3" t="s">
        <v>8</v>
      </c>
      <c r="E5" s="104">
        <v>769</v>
      </c>
      <c r="F5" s="104">
        <v>412</v>
      </c>
      <c r="G5" s="104">
        <v>9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14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14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14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1032</v>
      </c>
      <c r="F8" s="9">
        <f>SUM(F3:F7)</f>
        <v>508</v>
      </c>
      <c r="G8" s="9">
        <f>SUM(G3:G7)</f>
        <v>18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14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14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2064</v>
      </c>
      <c r="L11" s="178"/>
      <c r="M11" s="86">
        <f>L11-K11</f>
        <v>-2064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1052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2064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20151214_11_00001</v>
      </c>
      <c r="C18" s="129">
        <f>SUM(D18:I18)</f>
        <v>10</v>
      </c>
      <c r="D18" s="126"/>
      <c r="E18" s="126">
        <v>3</v>
      </c>
      <c r="F18" s="126">
        <v>7</v>
      </c>
      <c r="G18" s="126"/>
      <c r="H18" s="126"/>
      <c r="I18" s="126"/>
      <c r="J18" s="126" t="s">
        <v>2419</v>
      </c>
      <c r="K18" s="126" t="s">
        <v>1125</v>
      </c>
      <c r="L18" s="97" t="s">
        <v>1253</v>
      </c>
      <c r="M18" s="182">
        <v>201512</v>
      </c>
      <c r="N18" s="166" t="s">
        <v>2083</v>
      </c>
    </row>
    <row r="19" spans="1:14" s="97" customFormat="1" ht="17.3" customHeight="1">
      <c r="A19" s="101"/>
      <c r="B19" s="169" t="str">
        <f t="shared" ref="B19:B25" si="1">M19&amp;M4&amp;N19</f>
        <v>20151214_11_00002</v>
      </c>
      <c r="C19" s="129">
        <f t="shared" ref="C19:C25" si="2">SUM(D19:I19)</f>
        <v>10</v>
      </c>
      <c r="D19" s="126">
        <v>10</v>
      </c>
      <c r="E19" s="126"/>
      <c r="F19" s="126"/>
      <c r="G19" s="126"/>
      <c r="H19" s="126"/>
      <c r="I19" s="126"/>
      <c r="J19" s="126" t="s">
        <v>2420</v>
      </c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20151214_11_00003</v>
      </c>
      <c r="C20" s="129">
        <f t="shared" si="2"/>
        <v>10</v>
      </c>
      <c r="D20" s="126"/>
      <c r="E20" s="126"/>
      <c r="F20" s="126"/>
      <c r="G20" s="126"/>
      <c r="H20" s="126">
        <v>10</v>
      </c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20151214_11_00004</v>
      </c>
      <c r="C21" s="129">
        <f t="shared" si="2"/>
        <v>12</v>
      </c>
      <c r="D21" s="126"/>
      <c r="E21" s="126"/>
      <c r="F21" s="126">
        <v>12</v>
      </c>
      <c r="G21" s="126"/>
      <c r="H21" s="126"/>
      <c r="I21" s="126"/>
      <c r="J21" s="126" t="s">
        <v>1125</v>
      </c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20151214_11_00005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 t="s">
        <v>2417</v>
      </c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84</v>
      </c>
      <c r="B23" s="169" t="str">
        <f t="shared" si="1"/>
        <v>20151214_11_00006</v>
      </c>
      <c r="C23" s="129">
        <f t="shared" si="2"/>
        <v>12</v>
      </c>
      <c r="D23" s="126"/>
      <c r="E23" s="126"/>
      <c r="F23" s="126">
        <v>12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 t="str">
        <f t="shared" si="1"/>
        <v>20151214_11_00007</v>
      </c>
      <c r="C24" s="129">
        <f t="shared" si="2"/>
        <v>10</v>
      </c>
      <c r="D24" s="126"/>
      <c r="E24" s="126">
        <v>2</v>
      </c>
      <c r="F24" s="126">
        <v>8</v>
      </c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 t="str">
        <f t="shared" si="1"/>
        <v>20151214_11_00008</v>
      </c>
      <c r="C25" s="129">
        <f t="shared" si="2"/>
        <v>10</v>
      </c>
      <c r="D25" s="126"/>
      <c r="E25" s="126">
        <v>10</v>
      </c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126">
        <v>330003791</v>
      </c>
      <c r="K36" s="213" t="s">
        <v>2390</v>
      </c>
      <c r="L36" s="126">
        <v>4</v>
      </c>
      <c r="M36" s="126"/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126">
        <v>330016748</v>
      </c>
      <c r="K37" s="213" t="s">
        <v>2391</v>
      </c>
      <c r="L37" s="126">
        <v>2</v>
      </c>
      <c r="M37" s="126"/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126">
        <v>330016749</v>
      </c>
      <c r="K38" s="213" t="s">
        <v>2391</v>
      </c>
      <c r="L38" s="126">
        <v>2</v>
      </c>
      <c r="M38" s="126"/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126">
        <v>330043369</v>
      </c>
      <c r="K39" s="213" t="s">
        <v>2391</v>
      </c>
      <c r="L39" s="126">
        <v>4</v>
      </c>
      <c r="M39" s="126"/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126">
        <v>330058514</v>
      </c>
      <c r="K40" s="213" t="s">
        <v>2392</v>
      </c>
      <c r="L40" s="126">
        <v>2</v>
      </c>
      <c r="M40" s="126"/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18">
        <v>330076099</v>
      </c>
      <c r="K41" s="219" t="s">
        <v>2390</v>
      </c>
      <c r="L41" s="218">
        <v>24</v>
      </c>
      <c r="M41" s="218">
        <v>12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126">
        <v>330076105</v>
      </c>
      <c r="K42" s="213" t="s">
        <v>2393</v>
      </c>
      <c r="L42" s="126">
        <v>2</v>
      </c>
      <c r="M42" s="126"/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126">
        <v>330076107</v>
      </c>
      <c r="K43" s="213" t="s">
        <v>2394</v>
      </c>
      <c r="L43" s="126">
        <v>2</v>
      </c>
      <c r="M43" s="126"/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126">
        <v>330076109</v>
      </c>
      <c r="K44" s="213" t="s">
        <v>2395</v>
      </c>
      <c r="L44" s="126">
        <v>12</v>
      </c>
      <c r="M44" s="126"/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126">
        <v>330076111</v>
      </c>
      <c r="K45" s="213" t="s">
        <v>2396</v>
      </c>
      <c r="L45" s="126">
        <v>12</v>
      </c>
      <c r="M45" s="126"/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126">
        <v>330083825</v>
      </c>
      <c r="K50" s="213" t="s">
        <v>2401</v>
      </c>
      <c r="L50" s="126">
        <v>2</v>
      </c>
      <c r="M50" s="126"/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126">
        <v>330083839</v>
      </c>
      <c r="K53" s="213" t="s">
        <v>2404</v>
      </c>
      <c r="L53" s="126">
        <v>2</v>
      </c>
      <c r="M53" s="126"/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126">
        <v>330102756</v>
      </c>
      <c r="K55" s="213" t="s">
        <v>2406</v>
      </c>
      <c r="L55" s="126">
        <v>2</v>
      </c>
      <c r="M55" s="126"/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126">
        <v>330102758</v>
      </c>
      <c r="K57" s="213" t="s">
        <v>2407</v>
      </c>
      <c r="L57" s="126">
        <v>12</v>
      </c>
      <c r="M57" s="126"/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6" sqref="J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2428</v>
      </c>
      <c r="L2" s="180" t="s">
        <v>2325</v>
      </c>
    </row>
    <row r="3" spans="1:15" ht="18.75" customHeight="1">
      <c r="A3" s="181" t="str">
        <f>L2&amp;K2</f>
        <v>12-15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15</v>
      </c>
    </row>
    <row r="4" spans="1:15" ht="18.75" customHeight="1">
      <c r="A4" s="4"/>
      <c r="B4" s="2"/>
      <c r="C4" s="2"/>
      <c r="D4" s="3" t="s">
        <v>6</v>
      </c>
      <c r="E4" s="104">
        <v>718</v>
      </c>
      <c r="F4" s="104">
        <v>216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15</v>
      </c>
    </row>
    <row r="5" spans="1:15" ht="18.75" customHeight="1">
      <c r="A5" s="4"/>
      <c r="B5" s="2"/>
      <c r="C5" s="2"/>
      <c r="D5" s="3" t="s">
        <v>8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15</v>
      </c>
      <c r="O5" s="165"/>
    </row>
    <row r="6" spans="1:15" ht="18.75" customHeight="1">
      <c r="A6" s="4"/>
      <c r="B6" s="2"/>
      <c r="C6" s="2"/>
      <c r="D6" s="3" t="s">
        <v>1279</v>
      </c>
      <c r="E6" s="104">
        <v>4</v>
      </c>
      <c r="F6" s="104"/>
      <c r="G6" s="104">
        <v>4</v>
      </c>
      <c r="H6" s="236"/>
      <c r="I6" s="237"/>
      <c r="J6" s="126"/>
      <c r="K6" s="126"/>
      <c r="M6" s="167" t="str">
        <f t="shared" si="0"/>
        <v>15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15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722</v>
      </c>
      <c r="F8" s="9">
        <f>SUM(F3:F7)</f>
        <v>216</v>
      </c>
      <c r="G8" s="9">
        <f>SUM(G3:G7)</f>
        <v>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15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15</v>
      </c>
    </row>
    <row r="10" spans="1:15" ht="20.350000000000001" customHeight="1">
      <c r="A10" s="5"/>
      <c r="B10" s="2"/>
      <c r="C10" s="2"/>
      <c r="D10" s="3" t="s">
        <v>1013</v>
      </c>
      <c r="E10" s="104">
        <v>576</v>
      </c>
      <c r="F10" s="104">
        <v>576</v>
      </c>
      <c r="G10" s="104"/>
      <c r="H10" s="104"/>
      <c r="I10" s="106"/>
      <c r="J10" s="126"/>
      <c r="M10" s="167" t="str">
        <f t="shared" si="0"/>
        <v>15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1444</v>
      </c>
      <c r="L11" s="178"/>
      <c r="M11" s="86">
        <f>L11-K11</f>
        <v>-1444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1016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2020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576</v>
      </c>
      <c r="F14" s="78">
        <f>SUM(F9:F13)</f>
        <v>576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20151215_11_00001</v>
      </c>
      <c r="C18" s="129">
        <f>SUM(D18:I18)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2083</v>
      </c>
    </row>
    <row r="19" spans="1:14" s="97" customFormat="1" ht="17.3" customHeight="1">
      <c r="A19" s="101"/>
      <c r="B19" s="169" t="str">
        <f t="shared" ref="B19:B23" si="1">M19&amp;M4&amp;N19</f>
        <v>20151215_11_00002</v>
      </c>
      <c r="C19" s="129">
        <f t="shared" ref="C19:C23" si="2">SUM(D19:I19)</f>
        <v>12</v>
      </c>
      <c r="D19" s="126"/>
      <c r="E19" s="126"/>
      <c r="F19" s="126">
        <v>12</v>
      </c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20151215_11_00003</v>
      </c>
      <c r="C20" s="129">
        <f t="shared" si="2"/>
        <v>13</v>
      </c>
      <c r="D20" s="126"/>
      <c r="E20" s="126">
        <v>13</v>
      </c>
      <c r="F20" s="126"/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20151215_11_00004</v>
      </c>
      <c r="C21" s="129">
        <f t="shared" si="2"/>
        <v>12</v>
      </c>
      <c r="D21" s="126"/>
      <c r="E21" s="126">
        <v>12</v>
      </c>
      <c r="F21" s="126"/>
      <c r="G21" s="126"/>
      <c r="H21" s="126"/>
      <c r="I21" s="126"/>
      <c r="J21" s="126" t="s">
        <v>1315</v>
      </c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20151215_11_00005</v>
      </c>
      <c r="C22" s="129">
        <f t="shared" si="2"/>
        <v>12</v>
      </c>
      <c r="D22" s="126"/>
      <c r="E22" s="126"/>
      <c r="F22" s="126">
        <v>12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71</v>
      </c>
      <c r="B23" s="169" t="str">
        <f t="shared" si="1"/>
        <v>20151215_11_00006</v>
      </c>
      <c r="C23" s="129">
        <f t="shared" si="2"/>
        <v>10</v>
      </c>
      <c r="D23" s="126"/>
      <c r="E23" s="126"/>
      <c r="F23" s="126">
        <v>10</v>
      </c>
      <c r="G23" s="126"/>
      <c r="H23" s="126"/>
      <c r="I23" s="126"/>
      <c r="J23" s="126" t="s">
        <v>2429</v>
      </c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126">
        <v>330003791</v>
      </c>
      <c r="K36" s="213" t="s">
        <v>2390</v>
      </c>
      <c r="L36" s="126">
        <v>4</v>
      </c>
      <c r="M36" s="126"/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126">
        <v>330016748</v>
      </c>
      <c r="K37" s="213" t="s">
        <v>2391</v>
      </c>
      <c r="L37" s="126">
        <v>2</v>
      </c>
      <c r="M37" s="126"/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126">
        <v>330016749</v>
      </c>
      <c r="K38" s="213" t="s">
        <v>2391</v>
      </c>
      <c r="L38" s="126">
        <v>2</v>
      </c>
      <c r="M38" s="126"/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126">
        <v>330043369</v>
      </c>
      <c r="K39" s="213" t="s">
        <v>2391</v>
      </c>
      <c r="L39" s="126">
        <v>4</v>
      </c>
      <c r="M39" s="126"/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126">
        <v>330058514</v>
      </c>
      <c r="K40" s="213" t="s">
        <v>2392</v>
      </c>
      <c r="L40" s="126">
        <v>2</v>
      </c>
      <c r="M40" s="126"/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18">
        <v>330076099</v>
      </c>
      <c r="K41" s="219" t="s">
        <v>2390</v>
      </c>
      <c r="L41" s="218">
        <v>24</v>
      </c>
      <c r="M41" s="218">
        <v>12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126">
        <v>330076105</v>
      </c>
      <c r="K42" s="213" t="s">
        <v>2393</v>
      </c>
      <c r="L42" s="126">
        <v>2</v>
      </c>
      <c r="M42" s="126"/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126">
        <v>330076107</v>
      </c>
      <c r="K43" s="213" t="s">
        <v>2394</v>
      </c>
      <c r="L43" s="126">
        <v>2</v>
      </c>
      <c r="M43" s="126"/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126">
        <v>330076109</v>
      </c>
      <c r="K44" s="213" t="s">
        <v>2395</v>
      </c>
      <c r="L44" s="126">
        <v>12</v>
      </c>
      <c r="M44" s="126"/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126">
        <v>330076111</v>
      </c>
      <c r="K45" s="213" t="s">
        <v>2396</v>
      </c>
      <c r="L45" s="126">
        <v>12</v>
      </c>
      <c r="M45" s="126"/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126">
        <v>330083825</v>
      </c>
      <c r="K50" s="213" t="s">
        <v>2401</v>
      </c>
      <c r="L50" s="126">
        <v>2</v>
      </c>
      <c r="M50" s="126"/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126">
        <v>330083839</v>
      </c>
      <c r="K53" s="213" t="s">
        <v>2404</v>
      </c>
      <c r="L53" s="126">
        <v>2</v>
      </c>
      <c r="M53" s="126"/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126">
        <v>330102756</v>
      </c>
      <c r="K55" s="213" t="s">
        <v>2406</v>
      </c>
      <c r="L55" s="126">
        <v>2</v>
      </c>
      <c r="M55" s="126"/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126">
        <v>330102758</v>
      </c>
      <c r="K57" s="213" t="s">
        <v>2407</v>
      </c>
      <c r="L57" s="126">
        <v>12</v>
      </c>
      <c r="M57" s="126"/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N18" sqref="N18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2435</v>
      </c>
      <c r="L2" s="180" t="s">
        <v>2325</v>
      </c>
    </row>
    <row r="3" spans="1:15" ht="18.75" customHeight="1">
      <c r="A3" s="181" t="str">
        <f>L2&amp;K2</f>
        <v>12-16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16</v>
      </c>
    </row>
    <row r="4" spans="1:15" ht="18.75" customHeight="1">
      <c r="A4" s="4"/>
      <c r="B4" s="2"/>
      <c r="C4" s="2"/>
      <c r="D4" s="3" t="s">
        <v>6</v>
      </c>
      <c r="E4" s="104">
        <v>64</v>
      </c>
      <c r="F4" s="104">
        <v>3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16</v>
      </c>
    </row>
    <row r="5" spans="1:15" ht="18.75" customHeight="1">
      <c r="A5" s="4"/>
      <c r="B5" s="2"/>
      <c r="C5" s="2"/>
      <c r="D5" s="3" t="s">
        <v>8</v>
      </c>
      <c r="E5" s="104">
        <v>1000</v>
      </c>
      <c r="F5" s="104">
        <v>84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16</v>
      </c>
      <c r="O5" s="165"/>
    </row>
    <row r="6" spans="1:15" ht="18.75" customHeight="1">
      <c r="A6" s="4"/>
      <c r="B6" s="2"/>
      <c r="C6" s="2"/>
      <c r="D6" s="3" t="s">
        <v>1279</v>
      </c>
      <c r="E6" s="104">
        <v>4</v>
      </c>
      <c r="F6" s="104"/>
      <c r="G6" s="104">
        <v>4</v>
      </c>
      <c r="H6" s="236"/>
      <c r="I6" s="237"/>
      <c r="J6" s="126"/>
      <c r="K6" s="126"/>
      <c r="M6" s="167" t="str">
        <f t="shared" si="0"/>
        <v>16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1068</v>
      </c>
      <c r="F8" s="9">
        <f>SUM(F3:F7)</f>
        <v>87</v>
      </c>
      <c r="G8" s="9">
        <f>SUM(G3:G7)</f>
        <v>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16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16</v>
      </c>
    </row>
    <row r="10" spans="1:15" ht="20.350000000000001" customHeight="1">
      <c r="A10" s="5"/>
      <c r="B10" s="2"/>
      <c r="C10" s="2"/>
      <c r="D10" s="3" t="s">
        <v>1013</v>
      </c>
      <c r="E10" s="104">
        <v>384</v>
      </c>
      <c r="F10" s="104">
        <v>384</v>
      </c>
      <c r="G10" s="104"/>
      <c r="H10" s="104"/>
      <c r="I10" s="106"/>
      <c r="J10" s="126"/>
      <c r="M10" s="167" t="str">
        <f t="shared" si="0"/>
        <v>16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2136</v>
      </c>
      <c r="L11" s="178"/>
      <c r="M11" s="86">
        <f>L11-K11</f>
        <v>-2136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566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384</v>
      </c>
      <c r="F14" s="78">
        <f>SUM(F9:F13)</f>
        <v>384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20151216_11_00001</v>
      </c>
      <c r="C18" s="129">
        <f>SUM(D18:I18)</f>
        <v>4</v>
      </c>
      <c r="D18" s="126">
        <v>4</v>
      </c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2083</v>
      </c>
    </row>
    <row r="19" spans="1:14" s="97" customFormat="1" ht="17.3" customHeight="1">
      <c r="A19" s="101"/>
      <c r="B19" s="169" t="str">
        <f t="shared" ref="B19:B24" si="1">M19&amp;M4&amp;N19</f>
        <v>20151216_11_00002</v>
      </c>
      <c r="C19" s="129">
        <f t="shared" ref="C19:C24" si="2">SUM(D19:I19)</f>
        <v>8</v>
      </c>
      <c r="D19" s="126"/>
      <c r="E19" s="126"/>
      <c r="F19" s="126"/>
      <c r="G19" s="126">
        <v>2</v>
      </c>
      <c r="H19" s="126">
        <v>6</v>
      </c>
      <c r="I19" s="126"/>
      <c r="J19" s="126" t="s">
        <v>1644</v>
      </c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20151216_11_00003</v>
      </c>
      <c r="C20" s="129">
        <f t="shared" si="2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20151216_11_00004</v>
      </c>
      <c r="C21" s="129">
        <f t="shared" si="2"/>
        <v>12</v>
      </c>
      <c r="D21" s="126"/>
      <c r="E21" s="126"/>
      <c r="F21" s="126">
        <v>12</v>
      </c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20151216_11_00005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65</v>
      </c>
      <c r="B23" s="169" t="str">
        <f t="shared" si="1"/>
        <v>20151216_11_00006</v>
      </c>
      <c r="C23" s="129">
        <f t="shared" si="2"/>
        <v>10</v>
      </c>
      <c r="D23" s="126"/>
      <c r="E23" s="126">
        <v>10</v>
      </c>
      <c r="F23" s="126"/>
      <c r="G23" s="126"/>
      <c r="H23" s="126"/>
      <c r="I23" s="126"/>
      <c r="J23" s="126" t="s">
        <v>1526</v>
      </c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 t="str">
        <f t="shared" si="1"/>
        <v>20151216_11_00007</v>
      </c>
      <c r="C24" s="129">
        <f t="shared" si="2"/>
        <v>9</v>
      </c>
      <c r="D24" s="126"/>
      <c r="E24" s="126">
        <v>9</v>
      </c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126">
        <v>330003791</v>
      </c>
      <c r="K36" s="213" t="s">
        <v>2390</v>
      </c>
      <c r="L36" s="126">
        <v>4</v>
      </c>
      <c r="M36" s="126"/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126">
        <v>330016748</v>
      </c>
      <c r="K37" s="213" t="s">
        <v>2391</v>
      </c>
      <c r="L37" s="126">
        <v>2</v>
      </c>
      <c r="M37" s="126"/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126">
        <v>330016749</v>
      </c>
      <c r="K38" s="213" t="s">
        <v>2391</v>
      </c>
      <c r="L38" s="126">
        <v>2</v>
      </c>
      <c r="M38" s="126"/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126">
        <v>330043369</v>
      </c>
      <c r="K39" s="213" t="s">
        <v>2391</v>
      </c>
      <c r="L39" s="126">
        <v>4</v>
      </c>
      <c r="M39" s="126"/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126">
        <v>330058514</v>
      </c>
      <c r="K40" s="213" t="s">
        <v>2392</v>
      </c>
      <c r="L40" s="126">
        <v>2</v>
      </c>
      <c r="M40" s="126"/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18">
        <v>330076099</v>
      </c>
      <c r="K41" s="219" t="s">
        <v>2390</v>
      </c>
      <c r="L41" s="218">
        <v>24</v>
      </c>
      <c r="M41" s="218">
        <v>12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126">
        <v>330076105</v>
      </c>
      <c r="K42" s="213" t="s">
        <v>2393</v>
      </c>
      <c r="L42" s="126">
        <v>2</v>
      </c>
      <c r="M42" s="126"/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126">
        <v>330076107</v>
      </c>
      <c r="K43" s="213" t="s">
        <v>2394</v>
      </c>
      <c r="L43" s="126">
        <v>2</v>
      </c>
      <c r="M43" s="126"/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126">
        <v>330076109</v>
      </c>
      <c r="K44" s="213" t="s">
        <v>2395</v>
      </c>
      <c r="L44" s="126">
        <v>12</v>
      </c>
      <c r="M44" s="126"/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126">
        <v>330076111</v>
      </c>
      <c r="K45" s="213" t="s">
        <v>2396</v>
      </c>
      <c r="L45" s="126">
        <v>12</v>
      </c>
      <c r="M45" s="126"/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126">
        <v>330083825</v>
      </c>
      <c r="K50" s="213" t="s">
        <v>2401</v>
      </c>
      <c r="L50" s="126">
        <v>2</v>
      </c>
      <c r="M50" s="126"/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126">
        <v>330083839</v>
      </c>
      <c r="K53" s="213" t="s">
        <v>2404</v>
      </c>
      <c r="L53" s="126">
        <v>2</v>
      </c>
      <c r="M53" s="126"/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126">
        <v>330102756</v>
      </c>
      <c r="K55" s="213" t="s">
        <v>2406</v>
      </c>
      <c r="L55" s="126">
        <v>2</v>
      </c>
      <c r="M55" s="126"/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126">
        <v>330102758</v>
      </c>
      <c r="K57" s="213" t="s">
        <v>2407</v>
      </c>
      <c r="L57" s="126">
        <v>12</v>
      </c>
      <c r="M57" s="126"/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0" sqref="G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2447</v>
      </c>
      <c r="L2" s="180" t="s">
        <v>2325</v>
      </c>
    </row>
    <row r="3" spans="1:15" ht="18.75" customHeight="1">
      <c r="A3" s="181" t="str">
        <f>L2&amp;K2</f>
        <v>12-17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17</v>
      </c>
    </row>
    <row r="4" spans="1:15" ht="18.75" customHeight="1">
      <c r="A4" s="4"/>
      <c r="B4" s="2"/>
      <c r="C4" s="2">
        <v>2</v>
      </c>
      <c r="D4" s="3" t="s">
        <v>6</v>
      </c>
      <c r="E4" s="104">
        <v>609</v>
      </c>
      <c r="F4" s="104">
        <v>119</v>
      </c>
      <c r="G4" s="104">
        <v>25</v>
      </c>
      <c r="H4" s="236"/>
      <c r="I4" s="237"/>
      <c r="J4" s="126"/>
      <c r="K4" s="86" t="s">
        <v>941</v>
      </c>
      <c r="L4" s="86" t="s">
        <v>1127</v>
      </c>
      <c r="M4" s="167" t="str">
        <f>M3</f>
        <v>17</v>
      </c>
    </row>
    <row r="5" spans="1:15" ht="18.75" customHeight="1">
      <c r="A5" s="4"/>
      <c r="B5" s="2"/>
      <c r="C5" s="2">
        <v>1</v>
      </c>
      <c r="D5" s="3" t="s">
        <v>8</v>
      </c>
      <c r="E5" s="104">
        <v>650</v>
      </c>
      <c r="F5" s="104">
        <v>56</v>
      </c>
      <c r="G5" s="104">
        <v>137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17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17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1259</v>
      </c>
      <c r="F8" s="9">
        <f>SUM(F3:F7)</f>
        <v>175</v>
      </c>
      <c r="G8" s="9">
        <f>SUM(G3:G7)</f>
        <v>162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17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17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17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2518</v>
      </c>
      <c r="L11" s="178"/>
      <c r="M11" s="86">
        <f>L11-K11</f>
        <v>-2518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674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2518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20151217_11_00001</v>
      </c>
      <c r="C18" s="129">
        <f>SUM(D18:I18)</f>
        <v>12</v>
      </c>
      <c r="D18" s="126"/>
      <c r="E18" s="126"/>
      <c r="F18" s="126">
        <v>10</v>
      </c>
      <c r="G18" s="126"/>
      <c r="H18" s="126">
        <v>2</v>
      </c>
      <c r="I18" s="126" t="s">
        <v>1644</v>
      </c>
      <c r="J18" s="126" t="s">
        <v>2448</v>
      </c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4" si="1">M19&amp;M4&amp;N19</f>
        <v>20151217_11_00002</v>
      </c>
      <c r="C19" s="129">
        <f t="shared" ref="C19:C24" si="2">SUM(D19:I19)</f>
        <v>11</v>
      </c>
      <c r="D19" s="126"/>
      <c r="E19" s="126">
        <v>11</v>
      </c>
      <c r="F19" s="126"/>
      <c r="G19" s="126"/>
      <c r="H19" s="126"/>
      <c r="I19" s="126"/>
      <c r="J19" s="126" t="s">
        <v>2449</v>
      </c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20151217_11_00003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20151217_11_00004</v>
      </c>
      <c r="C21" s="129">
        <f t="shared" si="2"/>
        <v>4</v>
      </c>
      <c r="D21" s="126">
        <v>4</v>
      </c>
      <c r="E21" s="126"/>
      <c r="F21" s="126"/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20151217_11_00005</v>
      </c>
      <c r="C22" s="129">
        <f t="shared" si="2"/>
        <v>7</v>
      </c>
      <c r="D22" s="126"/>
      <c r="E22" s="126"/>
      <c r="F22" s="126">
        <v>7</v>
      </c>
      <c r="G22" s="126"/>
      <c r="H22" s="126"/>
      <c r="I22" s="126"/>
      <c r="J22" s="126" t="s">
        <v>2450</v>
      </c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65</v>
      </c>
      <c r="B23" s="169" t="str">
        <f t="shared" si="1"/>
        <v>20151217_11_00006</v>
      </c>
      <c r="C23" s="129">
        <f t="shared" si="2"/>
        <v>10</v>
      </c>
      <c r="D23" s="126"/>
      <c r="E23" s="126"/>
      <c r="F23" s="126">
        <v>10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 t="str">
        <f t="shared" si="1"/>
        <v>20151217_11_00007</v>
      </c>
      <c r="C24" s="129">
        <f t="shared" si="2"/>
        <v>11</v>
      </c>
      <c r="D24" s="126"/>
      <c r="E24" s="126"/>
      <c r="F24" s="126">
        <v>11</v>
      </c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126">
        <v>330003791</v>
      </c>
      <c r="K36" s="213" t="s">
        <v>2390</v>
      </c>
      <c r="L36" s="126">
        <v>4</v>
      </c>
      <c r="M36" s="126"/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126">
        <v>330016748</v>
      </c>
      <c r="K37" s="213" t="s">
        <v>2391</v>
      </c>
      <c r="L37" s="126">
        <v>2</v>
      </c>
      <c r="M37" s="126"/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126">
        <v>330016749</v>
      </c>
      <c r="K38" s="213" t="s">
        <v>2391</v>
      </c>
      <c r="L38" s="126">
        <v>2</v>
      </c>
      <c r="M38" s="126"/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126">
        <v>330043369</v>
      </c>
      <c r="K39" s="213" t="s">
        <v>2391</v>
      </c>
      <c r="L39" s="126">
        <v>4</v>
      </c>
      <c r="M39" s="126"/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126">
        <v>330058514</v>
      </c>
      <c r="K40" s="213" t="s">
        <v>2392</v>
      </c>
      <c r="L40" s="126">
        <v>2</v>
      </c>
      <c r="M40" s="126"/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18">
        <v>330076099</v>
      </c>
      <c r="K41" s="219" t="s">
        <v>2390</v>
      </c>
      <c r="L41" s="218">
        <v>24</v>
      </c>
      <c r="M41" s="218">
        <v>12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224">
        <v>330076105</v>
      </c>
      <c r="K42" s="225" t="s">
        <v>2393</v>
      </c>
      <c r="L42" s="224">
        <v>2</v>
      </c>
      <c r="M42" s="126">
        <v>2</v>
      </c>
      <c r="O42" s="86" t="s">
        <v>2452</v>
      </c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224">
        <v>330076107</v>
      </c>
      <c r="K43" s="225" t="s">
        <v>2394</v>
      </c>
      <c r="L43" s="224">
        <v>2</v>
      </c>
      <c r="M43" s="126">
        <v>2</v>
      </c>
      <c r="O43" s="86" t="s">
        <v>2451</v>
      </c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126">
        <v>330076109</v>
      </c>
      <c r="K44" s="213" t="s">
        <v>2395</v>
      </c>
      <c r="L44" s="126">
        <v>12</v>
      </c>
      <c r="M44" s="126"/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224">
        <v>330076111</v>
      </c>
      <c r="K45" s="225" t="s">
        <v>2396</v>
      </c>
      <c r="L45" s="224">
        <v>12</v>
      </c>
      <c r="M45" s="126">
        <v>12</v>
      </c>
      <c r="O45" s="86" t="s">
        <v>2451</v>
      </c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126">
        <v>330083825</v>
      </c>
      <c r="K50" s="213" t="s">
        <v>2401</v>
      </c>
      <c r="L50" s="126">
        <v>2</v>
      </c>
      <c r="M50" s="126"/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126">
        <v>330083839</v>
      </c>
      <c r="K53" s="213" t="s">
        <v>2404</v>
      </c>
      <c r="L53" s="126">
        <v>2</v>
      </c>
      <c r="M53" s="126"/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126">
        <v>330102756</v>
      </c>
      <c r="K55" s="213" t="s">
        <v>2406</v>
      </c>
      <c r="L55" s="126">
        <v>2</v>
      </c>
      <c r="M55" s="126"/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126">
        <v>330102758</v>
      </c>
      <c r="K57" s="213" t="s">
        <v>2407</v>
      </c>
      <c r="L57" s="126">
        <v>12</v>
      </c>
      <c r="M57" s="126"/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9" sqref="J9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2463</v>
      </c>
      <c r="L2" s="180" t="s">
        <v>2325</v>
      </c>
    </row>
    <row r="3" spans="1:15" ht="18.75" customHeight="1">
      <c r="A3" s="181" t="str">
        <f>L2&amp;K2</f>
        <v>12-18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18</v>
      </c>
    </row>
    <row r="4" spans="1:15" ht="18.75" customHeight="1">
      <c r="A4" s="4"/>
      <c r="B4" s="2"/>
      <c r="C4" s="2">
        <v>1</v>
      </c>
      <c r="D4" s="3" t="s">
        <v>6</v>
      </c>
      <c r="E4" s="104">
        <v>570</v>
      </c>
      <c r="F4" s="104">
        <v>167</v>
      </c>
      <c r="G4" s="104">
        <v>33</v>
      </c>
      <c r="H4" s="236"/>
      <c r="I4" s="237"/>
      <c r="J4" s="126" t="s">
        <v>2464</v>
      </c>
      <c r="K4" s="86" t="s">
        <v>941</v>
      </c>
      <c r="L4" s="86" t="s">
        <v>1127</v>
      </c>
      <c r="M4" s="167" t="str">
        <f>M3</f>
        <v>18</v>
      </c>
    </row>
    <row r="5" spans="1:15" ht="18.75" customHeight="1">
      <c r="A5" s="4"/>
      <c r="B5" s="2"/>
      <c r="C5" s="2">
        <v>2</v>
      </c>
      <c r="D5" s="3" t="s">
        <v>8</v>
      </c>
      <c r="E5" s="104">
        <v>672</v>
      </c>
      <c r="F5" s="104">
        <v>118</v>
      </c>
      <c r="G5" s="104">
        <v>12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18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18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1242</v>
      </c>
      <c r="F8" s="9">
        <f>SUM(F3:F7)</f>
        <v>285</v>
      </c>
      <c r="G8" s="9">
        <f>SUM(G3:G7)</f>
        <v>45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18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18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18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2484</v>
      </c>
      <c r="L11" s="178"/>
      <c r="M11" s="86">
        <f>L11-K11</f>
        <v>-2484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660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2484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20151218_11_00001</v>
      </c>
      <c r="C18" s="129">
        <f>SUM(D18:I18)</f>
        <v>10</v>
      </c>
      <c r="D18" s="126"/>
      <c r="E18" s="126">
        <v>10</v>
      </c>
      <c r="F18" s="126"/>
      <c r="G18" s="126"/>
      <c r="H18" s="126"/>
      <c r="I18" s="126"/>
      <c r="J18" s="126" t="s">
        <v>1125</v>
      </c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20151218_11_00002</v>
      </c>
      <c r="C19" s="129">
        <f t="shared" ref="C19:C24" si="2">SUM(D19:I19)</f>
        <v>10</v>
      </c>
      <c r="D19" s="126"/>
      <c r="E19" s="126">
        <v>10</v>
      </c>
      <c r="F19" s="126"/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20151218_11_00003</v>
      </c>
      <c r="C20" s="129">
        <f t="shared" si="2"/>
        <v>12</v>
      </c>
      <c r="D20" s="126"/>
      <c r="E20" s="126">
        <v>7</v>
      </c>
      <c r="F20" s="126">
        <v>5</v>
      </c>
      <c r="G20" s="126"/>
      <c r="H20" s="126"/>
      <c r="I20" s="126"/>
      <c r="J20" s="126" t="s">
        <v>1315</v>
      </c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20151218_11_00004</v>
      </c>
      <c r="C21" s="129">
        <f t="shared" si="2"/>
        <v>12</v>
      </c>
      <c r="D21" s="126"/>
      <c r="E21" s="126"/>
      <c r="F21" s="126">
        <v>12</v>
      </c>
      <c r="G21" s="126"/>
      <c r="H21" s="126"/>
      <c r="I21" s="126"/>
      <c r="J21" s="126" t="s">
        <v>1118</v>
      </c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20151218_11_00005</v>
      </c>
      <c r="C22" s="129">
        <f t="shared" si="2"/>
        <v>9</v>
      </c>
      <c r="D22" s="126"/>
      <c r="E22" s="126"/>
      <c r="F22" s="126">
        <v>9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65</v>
      </c>
      <c r="B23" s="169" t="str">
        <f t="shared" si="1"/>
        <v>20151218_11_00006</v>
      </c>
      <c r="C23" s="129">
        <f t="shared" si="2"/>
        <v>12</v>
      </c>
      <c r="D23" s="126"/>
      <c r="E23" s="126">
        <v>12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>
        <f t="shared" si="2"/>
        <v>0</v>
      </c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  <c r="N29" s="86">
        <f>SUMIF([1]Sheet6!$B:$B,J:J,[1]Sheet6!$D:$D)</f>
        <v>0</v>
      </c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  <c r="N30" s="86">
        <f>SUMIF([1]Sheet6!$B:$B,J:J,[1]Sheet6!$D:$D)</f>
        <v>0</v>
      </c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  <c r="N31" s="86">
        <f>SUMIF([1]Sheet6!$B:$B,J:J,[1]Sheet6!$D:$D)</f>
        <v>0</v>
      </c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  <c r="N32" s="86">
        <f>SUMIF([1]Sheet6!$B:$B,J:J,[1]Sheet6!$D:$D)</f>
        <v>0</v>
      </c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  <c r="N33" s="86">
        <f>SUMIF([1]Sheet6!$B:$B,J:J,[1]Sheet6!$D:$D)</f>
        <v>0</v>
      </c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  <c r="N34" s="86">
        <f>SUMIF([1]Sheet6!$B:$B,J:J,[1]Sheet6!$D:$D)</f>
        <v>0</v>
      </c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  <c r="N35" s="86">
        <f>SUMIF([1]Sheet6!$B:$B,J:J,[1]Sheet6!$D:$D)</f>
        <v>21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228">
        <v>330003791</v>
      </c>
      <c r="K36" s="229" t="s">
        <v>2390</v>
      </c>
      <c r="L36" s="228">
        <v>4</v>
      </c>
      <c r="M36" s="228"/>
      <c r="N36" s="86">
        <f>SUMIF([1]Sheet6!$B:$B,J:J,[1]Sheet6!$D:$D)</f>
        <v>34</v>
      </c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228">
        <v>330016748</v>
      </c>
      <c r="K37" s="229" t="s">
        <v>2391</v>
      </c>
      <c r="L37" s="228">
        <v>2</v>
      </c>
      <c r="M37" s="228"/>
      <c r="N37" s="86">
        <f>SUMIF([1]Sheet6!$B:$B,J:J,[1]Sheet6!$D:$D)</f>
        <v>10</v>
      </c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228">
        <v>330016749</v>
      </c>
      <c r="K38" s="229" t="s">
        <v>2391</v>
      </c>
      <c r="L38" s="228">
        <v>2</v>
      </c>
      <c r="M38" s="228"/>
      <c r="N38" s="86">
        <f>SUMIF([1]Sheet6!$B:$B,J:J,[1]Sheet6!$D:$D)</f>
        <v>10</v>
      </c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228">
        <v>330043369</v>
      </c>
      <c r="K39" s="229" t="s">
        <v>2391</v>
      </c>
      <c r="L39" s="228">
        <v>4</v>
      </c>
      <c r="M39" s="228"/>
      <c r="N39" s="86">
        <f>SUMIF([1]Sheet6!$B:$B,J:J,[1]Sheet6!$D:$D)</f>
        <v>0</v>
      </c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216">
        <v>330058514</v>
      </c>
      <c r="K40" s="217" t="s">
        <v>2392</v>
      </c>
      <c r="L40" s="216">
        <v>2</v>
      </c>
      <c r="M40" s="216">
        <v>2</v>
      </c>
      <c r="N40" s="86">
        <f>SUMIF([1]Sheet6!$B:$B,J:J,[1]Sheet6!$D:$D)</f>
        <v>12</v>
      </c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28">
        <v>330076099</v>
      </c>
      <c r="K41" s="229" t="s">
        <v>2390</v>
      </c>
      <c r="L41" s="228">
        <v>24</v>
      </c>
      <c r="M41" s="228">
        <v>12</v>
      </c>
      <c r="N41" s="86">
        <f>SUMIF([1]Sheet6!$B:$B,J:J,[1]Sheet6!$D:$D)</f>
        <v>98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216">
        <v>330076105</v>
      </c>
      <c r="K42" s="217" t="s">
        <v>2393</v>
      </c>
      <c r="L42" s="216">
        <v>2</v>
      </c>
      <c r="M42" s="216">
        <v>2</v>
      </c>
      <c r="N42" s="86">
        <f>SUMIF([1]Sheet6!$B:$B,J:J,[1]Sheet6!$D:$D)</f>
        <v>7</v>
      </c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216">
        <v>330076107</v>
      </c>
      <c r="K43" s="217" t="s">
        <v>2394</v>
      </c>
      <c r="L43" s="216">
        <v>2</v>
      </c>
      <c r="M43" s="216">
        <v>2</v>
      </c>
      <c r="N43" s="86">
        <f>SUMIF([1]Sheet6!$B:$B,J:J,[1]Sheet6!$D:$D)</f>
        <v>7</v>
      </c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226">
        <v>330076109</v>
      </c>
      <c r="K44" s="227" t="s">
        <v>2395</v>
      </c>
      <c r="L44" s="226">
        <v>12</v>
      </c>
      <c r="M44" s="126"/>
      <c r="N44" s="86">
        <f>SUMIF([1]Sheet6!$B:$B,J:J,[1]Sheet6!$D:$D)</f>
        <v>0</v>
      </c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226">
        <v>330076111</v>
      </c>
      <c r="K45" s="227" t="s">
        <v>2396</v>
      </c>
      <c r="L45" s="226">
        <v>12</v>
      </c>
      <c r="M45" s="126"/>
      <c r="N45" s="86">
        <f>SUMIF([1]Sheet6!$B:$B,J:J,[1]Sheet6!$D:$D)</f>
        <v>0</v>
      </c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  <c r="N46" s="86">
        <f>SUMIF([1]Sheet6!$B:$B,J:J,[1]Sheet6!$D:$D)</f>
        <v>14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  <c r="N47" s="86">
        <f>SUMIF([1]Sheet6!$B:$B,J:J,[1]Sheet6!$D:$D)</f>
        <v>14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  <c r="N48" s="86">
        <f>SUMIF([1]Sheet6!$B:$B,J:J,[1]Sheet6!$D:$D)</f>
        <v>0</v>
      </c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  <c r="N49" s="86">
        <f>SUMIF([1]Sheet6!$B:$B,J:J,[1]Sheet6!$D:$D)</f>
        <v>0</v>
      </c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228">
        <v>330083825</v>
      </c>
      <c r="K50" s="229" t="s">
        <v>2401</v>
      </c>
      <c r="L50" s="228">
        <v>2</v>
      </c>
      <c r="M50" s="228"/>
      <c r="N50" s="86">
        <f>SUMIF([1]Sheet6!$B:$B,J:J,[1]Sheet6!$D:$D)</f>
        <v>0</v>
      </c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  <c r="N51" s="86">
        <f>SUMIF([1]Sheet6!$B:$B,J:J,[1]Sheet6!$D:$D)</f>
        <v>0</v>
      </c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  <c r="N52" s="86">
        <f>SUMIF([1]Sheet6!$B:$B,J:J,[1]Sheet6!$D:$D)</f>
        <v>0</v>
      </c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228">
        <v>330083839</v>
      </c>
      <c r="K53" s="229" t="s">
        <v>2404</v>
      </c>
      <c r="L53" s="228">
        <v>2</v>
      </c>
      <c r="M53" s="228"/>
      <c r="N53" s="86">
        <f>SUMIF([1]Sheet6!$B:$B,J:J,[1]Sheet6!$D:$D)</f>
        <v>0</v>
      </c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  <c r="N54" s="86">
        <f>SUMIF([1]Sheet6!$B:$B,J:J,[1]Sheet6!$D:$D)</f>
        <v>0</v>
      </c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228">
        <v>330102756</v>
      </c>
      <c r="K55" s="229" t="s">
        <v>2406</v>
      </c>
      <c r="L55" s="228">
        <v>2</v>
      </c>
      <c r="M55" s="228"/>
      <c r="N55" s="86">
        <f>SUMIF([1]Sheet6!$B:$B,J:J,[1]Sheet6!$D:$D)</f>
        <v>7</v>
      </c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  <c r="N56" s="86">
        <f>SUMIF([1]Sheet6!$B:$B,J:J,[1]Sheet6!$D:$D)</f>
        <v>14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228">
        <v>330102758</v>
      </c>
      <c r="K57" s="229" t="s">
        <v>2407</v>
      </c>
      <c r="L57" s="228">
        <v>12</v>
      </c>
      <c r="M57" s="228"/>
      <c r="N57" s="86">
        <f>SUMIF([1]Sheet6!$B:$B,J:J,[1]Sheet6!$D:$D)</f>
        <v>0</v>
      </c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  <c r="N58" s="86">
        <f>SUMIF([1]Sheet6!$B:$B,J:J,[1]Sheet6!$D:$D)</f>
        <v>70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5" sqref="J5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2279</v>
      </c>
      <c r="L2" s="180" t="s">
        <v>2325</v>
      </c>
    </row>
    <row r="3" spans="1:15" ht="18.75" customHeight="1">
      <c r="A3" s="181" t="str">
        <f>L2&amp;K2</f>
        <v>12-19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19</v>
      </c>
    </row>
    <row r="4" spans="1:15" ht="18.75" customHeight="1">
      <c r="A4" s="4"/>
      <c r="B4" s="2"/>
      <c r="C4" s="2"/>
      <c r="D4" s="3" t="s">
        <v>6</v>
      </c>
      <c r="E4" s="104">
        <v>105</v>
      </c>
      <c r="F4" s="104">
        <v>5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19</v>
      </c>
    </row>
    <row r="5" spans="1:15" ht="18.75" customHeight="1">
      <c r="A5" s="4"/>
      <c r="B5" s="2"/>
      <c r="C5" s="2"/>
      <c r="D5" s="3" t="s">
        <v>8</v>
      </c>
      <c r="E5" s="104">
        <v>472</v>
      </c>
      <c r="F5" s="104">
        <v>2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19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19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577</v>
      </c>
      <c r="F8" s="9">
        <f>SUM(F3:F7)</f>
        <v>7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19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19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19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1154</v>
      </c>
      <c r="L11" s="178"/>
      <c r="M11" s="86">
        <f>L11-K11</f>
        <v>-1154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14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1154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12-19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20151219_11_00001</v>
      </c>
      <c r="C18" s="129">
        <f>SUM(D18:I18)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4" si="1">M19&amp;M4&amp;N19</f>
        <v>20151219_11_00002</v>
      </c>
      <c r="C19" s="129">
        <f t="shared" ref="C19:C24" si="2">SUM(D19:I19)</f>
        <v>4</v>
      </c>
      <c r="D19" s="126"/>
      <c r="E19" s="126"/>
      <c r="F19" s="126">
        <v>4</v>
      </c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20151219_11_00003</v>
      </c>
      <c r="C20" s="129">
        <f t="shared" si="2"/>
        <v>6</v>
      </c>
      <c r="D20" s="126">
        <v>6</v>
      </c>
      <c r="E20" s="126"/>
      <c r="F20" s="126"/>
      <c r="G20" s="126"/>
      <c r="H20" s="126" t="s">
        <v>2484</v>
      </c>
      <c r="I20" s="126"/>
      <c r="J20" s="126" t="s">
        <v>1847</v>
      </c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20151219_11_00004</v>
      </c>
      <c r="C21" s="129">
        <f t="shared" si="2"/>
        <v>10</v>
      </c>
      <c r="D21" s="126">
        <v>10</v>
      </c>
      <c r="E21" s="126"/>
      <c r="F21" s="126"/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20151219_11_00005</v>
      </c>
      <c r="C22" s="129">
        <f t="shared" si="2"/>
        <v>10</v>
      </c>
      <c r="D22" s="126">
        <v>10</v>
      </c>
      <c r="E22" s="126"/>
      <c r="F22" s="126"/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60</v>
      </c>
      <c r="B23" s="169" t="str">
        <f t="shared" si="1"/>
        <v>20151219_11_00006</v>
      </c>
      <c r="C23" s="129">
        <f t="shared" si="2"/>
        <v>8</v>
      </c>
      <c r="D23" s="126"/>
      <c r="E23" s="126">
        <v>8</v>
      </c>
      <c r="F23" s="126"/>
      <c r="G23" s="126"/>
      <c r="H23" s="126"/>
      <c r="I23" s="126"/>
      <c r="J23" s="126" t="s">
        <v>2483</v>
      </c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 t="str">
        <f t="shared" si="1"/>
        <v>20151219_11_00007</v>
      </c>
      <c r="C24" s="129">
        <f t="shared" si="2"/>
        <v>10</v>
      </c>
      <c r="D24" s="126"/>
      <c r="E24" s="126"/>
      <c r="F24" s="126">
        <v>10</v>
      </c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  <c r="N29" s="86">
        <f>SUMIF([2]Sheet6!$B:$B,J:J,[2]Sheet6!$D:$D)</f>
        <v>0</v>
      </c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  <c r="N30" s="86">
        <f>SUMIF([2]Sheet6!$B:$B,J:J,[2]Sheet6!$D:$D)</f>
        <v>0</v>
      </c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  <c r="N31" s="86">
        <f>SUMIF([2]Sheet6!$B:$B,J:J,[2]Sheet6!$D:$D)</f>
        <v>0</v>
      </c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  <c r="N32" s="86">
        <f>SUMIF([2]Sheet6!$B:$B,J:J,[2]Sheet6!$D:$D)</f>
        <v>0</v>
      </c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  <c r="N33" s="86">
        <f>SUMIF([2]Sheet6!$B:$B,J:J,[2]Sheet6!$D:$D)</f>
        <v>0</v>
      </c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  <c r="N34" s="86">
        <f>SUMIF([2]Sheet6!$B:$B,J:J,[2]Sheet6!$D:$D)</f>
        <v>0</v>
      </c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  <c r="N35" s="86">
        <f>SUMIF([2]Sheet6!$B:$B,J:J,[2]Sheet6!$D:$D)</f>
        <v>42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228">
        <v>330003791</v>
      </c>
      <c r="K36" s="229" t="s">
        <v>2390</v>
      </c>
      <c r="L36" s="228">
        <v>4</v>
      </c>
      <c r="M36" s="228"/>
      <c r="N36" s="86">
        <f>SUMIF([2]Sheet6!$B:$B,J:J,[2]Sheet6!$D:$D)</f>
        <v>32</v>
      </c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228">
        <v>330016748</v>
      </c>
      <c r="K37" s="229" t="s">
        <v>2391</v>
      </c>
      <c r="L37" s="228">
        <v>2</v>
      </c>
      <c r="M37" s="228"/>
      <c r="N37" s="86">
        <f>SUMIF([2]Sheet6!$B:$B,J:J,[2]Sheet6!$D:$D)</f>
        <v>12</v>
      </c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228">
        <v>330016749</v>
      </c>
      <c r="K38" s="229" t="s">
        <v>2391</v>
      </c>
      <c r="L38" s="228">
        <v>2</v>
      </c>
      <c r="M38" s="228"/>
      <c r="N38" s="86">
        <f>SUMIF([2]Sheet6!$B:$B,J:J,[2]Sheet6!$D:$D)</f>
        <v>12</v>
      </c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228">
        <v>330043369</v>
      </c>
      <c r="K39" s="229" t="s">
        <v>2391</v>
      </c>
      <c r="L39" s="228">
        <v>4</v>
      </c>
      <c r="M39" s="228"/>
      <c r="N39" s="86">
        <f>SUMIF([2]Sheet6!$B:$B,J:J,[2]Sheet6!$D:$D)</f>
        <v>12</v>
      </c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216">
        <v>330058514</v>
      </c>
      <c r="K40" s="217" t="s">
        <v>2392</v>
      </c>
      <c r="L40" s="216">
        <v>2</v>
      </c>
      <c r="M40" s="216">
        <v>2</v>
      </c>
      <c r="N40" s="86">
        <f>SUMIF([2]Sheet6!$B:$B,J:J,[2]Sheet6!$D:$D)</f>
        <v>1</v>
      </c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28">
        <v>330076099</v>
      </c>
      <c r="K41" s="229" t="s">
        <v>2390</v>
      </c>
      <c r="L41" s="228">
        <v>24</v>
      </c>
      <c r="M41" s="228">
        <v>12</v>
      </c>
      <c r="N41" s="86">
        <f>SUMIF([2]Sheet6!$B:$B,J:J,[2]Sheet6!$D:$D)</f>
        <v>54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216">
        <v>330076105</v>
      </c>
      <c r="K42" s="217" t="s">
        <v>2393</v>
      </c>
      <c r="L42" s="216">
        <v>2</v>
      </c>
      <c r="M42" s="216">
        <v>2</v>
      </c>
      <c r="N42" s="86">
        <f>SUMIF([2]Sheet6!$B:$B,J:J,[2]Sheet6!$D:$D)</f>
        <v>0</v>
      </c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216">
        <v>330076107</v>
      </c>
      <c r="K43" s="217" t="s">
        <v>2394</v>
      </c>
      <c r="L43" s="216">
        <v>2</v>
      </c>
      <c r="M43" s="216">
        <v>2</v>
      </c>
      <c r="N43" s="86">
        <f>SUMIF([2]Sheet6!$B:$B,J:J,[2]Sheet6!$D:$D)</f>
        <v>1</v>
      </c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226">
        <v>330076109</v>
      </c>
      <c r="K44" s="227" t="s">
        <v>2395</v>
      </c>
      <c r="L44" s="226">
        <v>12</v>
      </c>
      <c r="M44" s="126"/>
      <c r="N44" s="86">
        <f>SUMIF([2]Sheet6!$B:$B,J:J,[2]Sheet6!$D:$D)</f>
        <v>0</v>
      </c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216">
        <v>330076111</v>
      </c>
      <c r="K45" s="217" t="s">
        <v>2396</v>
      </c>
      <c r="L45" s="216">
        <v>12</v>
      </c>
      <c r="M45" s="216"/>
      <c r="N45" s="86">
        <f>SUMIF([2]Sheet6!$B:$B,J:J,[2]Sheet6!$D:$D)</f>
        <v>17</v>
      </c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  <c r="N46" s="86">
        <f>SUMIF([2]Sheet6!$B:$B,J:J,[2]Sheet6!$D:$D)</f>
        <v>8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  <c r="N47" s="86">
        <f>SUMIF([2]Sheet6!$B:$B,J:J,[2]Sheet6!$D:$D)</f>
        <v>0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  <c r="N48" s="86">
        <f>SUMIF([2]Sheet6!$B:$B,J:J,[2]Sheet6!$D:$D)</f>
        <v>0</v>
      </c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  <c r="N49" s="86">
        <f>SUMIF([2]Sheet6!$B:$B,J:J,[2]Sheet6!$D:$D)</f>
        <v>0</v>
      </c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228">
        <v>330083825</v>
      </c>
      <c r="K50" s="229" t="s">
        <v>2401</v>
      </c>
      <c r="L50" s="228">
        <v>2</v>
      </c>
      <c r="M50" s="228"/>
      <c r="N50" s="86">
        <f>SUMIF([2]Sheet6!$B:$B,J:J,[2]Sheet6!$D:$D)</f>
        <v>1</v>
      </c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  <c r="N51" s="86">
        <f>SUMIF([2]Sheet6!$B:$B,J:J,[2]Sheet6!$D:$D)</f>
        <v>1</v>
      </c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  <c r="N52" s="86">
        <f>SUMIF([2]Sheet6!$B:$B,J:J,[2]Sheet6!$D:$D)</f>
        <v>0</v>
      </c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228">
        <v>330083839</v>
      </c>
      <c r="K53" s="229" t="s">
        <v>2404</v>
      </c>
      <c r="L53" s="228">
        <v>2</v>
      </c>
      <c r="M53" s="228"/>
      <c r="N53" s="86">
        <f>SUMIF([2]Sheet6!$B:$B,J:J,[2]Sheet6!$D:$D)</f>
        <v>0</v>
      </c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  <c r="N54" s="86">
        <f>SUMIF([2]Sheet6!$B:$B,J:J,[2]Sheet6!$D:$D)</f>
        <v>0</v>
      </c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228">
        <v>330102756</v>
      </c>
      <c r="K55" s="229" t="s">
        <v>2406</v>
      </c>
      <c r="L55" s="228">
        <v>2</v>
      </c>
      <c r="M55" s="228"/>
      <c r="N55" s="86">
        <f>SUMIF([2]Sheet6!$B:$B,J:J,[2]Sheet6!$D:$D)</f>
        <v>1</v>
      </c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  <c r="N56" s="86">
        <f>SUMIF([2]Sheet6!$B:$B,J:J,[2]Sheet6!$D:$D)</f>
        <v>8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228">
        <v>330102758</v>
      </c>
      <c r="K57" s="229" t="s">
        <v>2407</v>
      </c>
      <c r="L57" s="228">
        <v>12</v>
      </c>
      <c r="M57" s="228"/>
      <c r="N57" s="86">
        <f>SUMIF([2]Sheet6!$B:$B,J:J,[2]Sheet6!$D:$D)</f>
        <v>17</v>
      </c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  <c r="N58" s="86">
        <f>SUMIF([2]Sheet6!$B:$B,J:J,[2]Sheet6!$D:$D)</f>
        <v>30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I21" sqref="I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2501</v>
      </c>
      <c r="L2" s="180" t="s">
        <v>2325</v>
      </c>
    </row>
    <row r="3" spans="1:15" ht="18.75" customHeight="1">
      <c r="A3" s="181" t="str">
        <f>L2&amp;K2</f>
        <v>12-21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21</v>
      </c>
    </row>
    <row r="4" spans="1:15" ht="18.75" customHeight="1">
      <c r="A4" s="4"/>
      <c r="B4" s="2"/>
      <c r="C4" s="2">
        <v>1</v>
      </c>
      <c r="D4" s="3" t="s">
        <v>6</v>
      </c>
      <c r="E4" s="104">
        <v>555</v>
      </c>
      <c r="F4" s="104">
        <v>210</v>
      </c>
      <c r="G4" s="104">
        <v>2</v>
      </c>
      <c r="H4" s="236"/>
      <c r="I4" s="237"/>
      <c r="J4" s="126"/>
      <c r="K4" s="86" t="s">
        <v>941</v>
      </c>
      <c r="L4" s="86" t="s">
        <v>1127</v>
      </c>
      <c r="M4" s="167" t="str">
        <f>M3</f>
        <v>21</v>
      </c>
    </row>
    <row r="5" spans="1:15" ht="18.75" customHeight="1">
      <c r="A5" s="4"/>
      <c r="B5" s="2"/>
      <c r="C5" s="2">
        <v>2</v>
      </c>
      <c r="D5" s="3" t="s">
        <v>8</v>
      </c>
      <c r="E5" s="104">
        <v>453</v>
      </c>
      <c r="F5" s="104">
        <v>31</v>
      </c>
      <c r="G5" s="104">
        <v>18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21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21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1008</v>
      </c>
      <c r="F8" s="9">
        <f>SUM(F3:F7)</f>
        <v>241</v>
      </c>
      <c r="G8" s="9">
        <f>SUM(G3:G7)</f>
        <v>20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21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21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  <c r="M10" s="167" t="str">
        <f t="shared" si="0"/>
        <v>21</v>
      </c>
    </row>
    <row r="11" spans="1:15" ht="20.350000000000001" customHeight="1">
      <c r="A11" s="5"/>
      <c r="B11" s="2"/>
      <c r="C11" s="2"/>
      <c r="D11" s="3" t="s">
        <v>2503</v>
      </c>
      <c r="E11" s="104">
        <v>474</v>
      </c>
      <c r="F11" s="104">
        <v>474</v>
      </c>
      <c r="G11" s="104"/>
      <c r="H11" s="104"/>
      <c r="I11" s="106"/>
      <c r="J11" s="126"/>
      <c r="K11" s="128">
        <f>E8*2</f>
        <v>2016</v>
      </c>
      <c r="L11" s="178"/>
      <c r="M11" s="86">
        <f>L11-K11</f>
        <v>-2016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996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474</v>
      </c>
      <c r="F14" s="78">
        <f>SUM(F9:F13)</f>
        <v>474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12-21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20151221_11_00001</v>
      </c>
      <c r="C18" s="129">
        <f>SUM(D18:I18)</f>
        <v>9</v>
      </c>
      <c r="D18" s="126"/>
      <c r="E18" s="126">
        <v>9</v>
      </c>
      <c r="F18" s="126"/>
      <c r="G18" s="126"/>
      <c r="H18" s="126"/>
      <c r="I18" s="126"/>
      <c r="J18" s="126" t="s">
        <v>1391</v>
      </c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4" si="1">M19&amp;M4&amp;N19</f>
        <v>20151221_11_00002</v>
      </c>
      <c r="C19" s="129">
        <f t="shared" ref="C19:C24" si="2">SUM(D19:I19)</f>
        <v>9</v>
      </c>
      <c r="D19" s="126"/>
      <c r="E19" s="126">
        <v>4</v>
      </c>
      <c r="F19" s="126"/>
      <c r="G19" s="126">
        <v>1</v>
      </c>
      <c r="H19" s="126">
        <v>4</v>
      </c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20151221_11_00003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 t="s">
        <v>1755</v>
      </c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20151221_11_00004</v>
      </c>
      <c r="C21" s="129">
        <f t="shared" si="2"/>
        <v>10</v>
      </c>
      <c r="D21" s="126"/>
      <c r="E21" s="126"/>
      <c r="F21" s="126">
        <v>10</v>
      </c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20151221_11_00005</v>
      </c>
      <c r="C22" s="129">
        <f t="shared" si="2"/>
        <v>12</v>
      </c>
      <c r="D22" s="126"/>
      <c r="E22" s="126"/>
      <c r="F22" s="126">
        <v>12</v>
      </c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62</v>
      </c>
      <c r="B23" s="169" t="str">
        <f t="shared" si="1"/>
        <v>20151221_11_00006</v>
      </c>
      <c r="C23" s="129">
        <f t="shared" si="2"/>
        <v>12</v>
      </c>
      <c r="D23" s="126"/>
      <c r="E23" s="126"/>
      <c r="F23" s="126">
        <v>12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  <c r="N29" s="86" t="e">
        <f>SUMIF([2]Sheet6!$B:$B,J:J,[2]Sheet6!$D:$D)</f>
        <v>#VALUE!</v>
      </c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  <c r="N30" s="86" t="e">
        <f>SUMIF([2]Sheet6!$B:$B,J:J,[2]Sheet6!$D:$D)</f>
        <v>#VALUE!</v>
      </c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  <c r="N31" s="86" t="e">
        <f>SUMIF([2]Sheet6!$B:$B,J:J,[2]Sheet6!$D:$D)</f>
        <v>#VALUE!</v>
      </c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  <c r="N32" s="86" t="e">
        <f>SUMIF([2]Sheet6!$B:$B,J:J,[2]Sheet6!$D:$D)</f>
        <v>#VALUE!</v>
      </c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  <c r="N33" s="86" t="e">
        <f>SUMIF([2]Sheet6!$B:$B,J:J,[2]Sheet6!$D:$D)</f>
        <v>#VALUE!</v>
      </c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  <c r="N34" s="86" t="e">
        <f>SUMIF([2]Sheet6!$B:$B,J:J,[2]Sheet6!$D:$D)</f>
        <v>#VALUE!</v>
      </c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  <c r="N35" s="86" t="e">
        <f>SUMIF([2]Sheet6!$B:$B,J:J,[2]Sheet6!$D:$D)</f>
        <v>#VALUE!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228">
        <v>330003791</v>
      </c>
      <c r="K36" s="229" t="s">
        <v>2390</v>
      </c>
      <c r="L36" s="228">
        <v>4</v>
      </c>
      <c r="M36" s="228"/>
      <c r="N36" s="86" t="e">
        <f>SUMIF([2]Sheet6!$B:$B,J:J,[2]Sheet6!$D:$D)</f>
        <v>#VALUE!</v>
      </c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228">
        <v>330016748</v>
      </c>
      <c r="K37" s="229" t="s">
        <v>2391</v>
      </c>
      <c r="L37" s="228">
        <v>2</v>
      </c>
      <c r="M37" s="228"/>
      <c r="N37" s="86" t="e">
        <f>SUMIF([2]Sheet6!$B:$B,J:J,[2]Sheet6!$D:$D)</f>
        <v>#VALUE!</v>
      </c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228">
        <v>330016749</v>
      </c>
      <c r="K38" s="229" t="s">
        <v>2391</v>
      </c>
      <c r="L38" s="228">
        <v>2</v>
      </c>
      <c r="M38" s="228"/>
      <c r="N38" s="86" t="e">
        <f>SUMIF([2]Sheet6!$B:$B,J:J,[2]Sheet6!$D:$D)</f>
        <v>#VALUE!</v>
      </c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228">
        <v>330043369</v>
      </c>
      <c r="K39" s="229" t="s">
        <v>2391</v>
      </c>
      <c r="L39" s="228">
        <v>4</v>
      </c>
      <c r="M39" s="228"/>
      <c r="N39" s="86" t="e">
        <f>SUMIF([2]Sheet6!$B:$B,J:J,[2]Sheet6!$D:$D)</f>
        <v>#VALUE!</v>
      </c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216">
        <v>330058514</v>
      </c>
      <c r="K40" s="217" t="s">
        <v>2392</v>
      </c>
      <c r="L40" s="216">
        <v>2</v>
      </c>
      <c r="M40" s="216">
        <v>2</v>
      </c>
      <c r="N40" s="86" t="e">
        <f>SUMIF([2]Sheet6!$B:$B,J:J,[2]Sheet6!$D:$D)</f>
        <v>#VALUE!</v>
      </c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28">
        <v>330076099</v>
      </c>
      <c r="K41" s="229" t="s">
        <v>2390</v>
      </c>
      <c r="L41" s="228">
        <v>24</v>
      </c>
      <c r="M41" s="228">
        <v>12</v>
      </c>
      <c r="N41" s="86" t="e">
        <f>SUMIF([2]Sheet6!$B:$B,J:J,[2]Sheet6!$D:$D)</f>
        <v>#VALUE!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216">
        <v>330076105</v>
      </c>
      <c r="K42" s="217" t="s">
        <v>2393</v>
      </c>
      <c r="L42" s="216">
        <v>2</v>
      </c>
      <c r="M42" s="216">
        <v>2</v>
      </c>
      <c r="N42" s="86" t="e">
        <f>SUMIF([2]Sheet6!$B:$B,J:J,[2]Sheet6!$D:$D)</f>
        <v>#VALUE!</v>
      </c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216">
        <v>330076107</v>
      </c>
      <c r="K43" s="217" t="s">
        <v>2394</v>
      </c>
      <c r="L43" s="216">
        <v>2</v>
      </c>
      <c r="M43" s="216">
        <v>2</v>
      </c>
      <c r="N43" s="86" t="e">
        <f>SUMIF([2]Sheet6!$B:$B,J:J,[2]Sheet6!$D:$D)</f>
        <v>#VALUE!</v>
      </c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226">
        <v>330076109</v>
      </c>
      <c r="K44" s="227" t="s">
        <v>2395</v>
      </c>
      <c r="L44" s="226">
        <v>12</v>
      </c>
      <c r="M44" s="126"/>
      <c r="N44" s="86" t="e">
        <f>SUMIF([2]Sheet6!$B:$B,J:J,[2]Sheet6!$D:$D)</f>
        <v>#VALUE!</v>
      </c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216">
        <v>330076111</v>
      </c>
      <c r="K45" s="217" t="s">
        <v>2396</v>
      </c>
      <c r="L45" s="216">
        <v>12</v>
      </c>
      <c r="M45" s="216"/>
      <c r="N45" s="86" t="e">
        <f>SUMIF([2]Sheet6!$B:$B,J:J,[2]Sheet6!$D:$D)</f>
        <v>#VALUE!</v>
      </c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  <c r="N46" s="86" t="e">
        <f>SUMIF([2]Sheet6!$B:$B,J:J,[2]Sheet6!$D:$D)</f>
        <v>#VALUE!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  <c r="N47" s="86" t="e">
        <f>SUMIF([2]Sheet6!$B:$B,J:J,[2]Sheet6!$D:$D)</f>
        <v>#VALUE!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  <c r="N48" s="86" t="e">
        <f>SUMIF([2]Sheet6!$B:$B,J:J,[2]Sheet6!$D:$D)</f>
        <v>#VALUE!</v>
      </c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  <c r="N49" s="86" t="e">
        <f>SUMIF([2]Sheet6!$B:$B,J:J,[2]Sheet6!$D:$D)</f>
        <v>#VALUE!</v>
      </c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228">
        <v>330083825</v>
      </c>
      <c r="K50" s="229" t="s">
        <v>2401</v>
      </c>
      <c r="L50" s="228">
        <v>2</v>
      </c>
      <c r="M50" s="228"/>
      <c r="N50" s="86" t="e">
        <f>SUMIF([2]Sheet6!$B:$B,J:J,[2]Sheet6!$D:$D)</f>
        <v>#VALUE!</v>
      </c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  <c r="N51" s="86" t="e">
        <f>SUMIF([2]Sheet6!$B:$B,J:J,[2]Sheet6!$D:$D)</f>
        <v>#VALUE!</v>
      </c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  <c r="N52" s="86" t="e">
        <f>SUMIF([2]Sheet6!$B:$B,J:J,[2]Sheet6!$D:$D)</f>
        <v>#VALUE!</v>
      </c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228">
        <v>330083839</v>
      </c>
      <c r="K53" s="229" t="s">
        <v>2404</v>
      </c>
      <c r="L53" s="228">
        <v>2</v>
      </c>
      <c r="M53" s="228"/>
      <c r="N53" s="86" t="e">
        <f>SUMIF([2]Sheet6!$B:$B,J:J,[2]Sheet6!$D:$D)</f>
        <v>#VALUE!</v>
      </c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  <c r="N54" s="86" t="e">
        <f>SUMIF([2]Sheet6!$B:$B,J:J,[2]Sheet6!$D:$D)</f>
        <v>#VALUE!</v>
      </c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228">
        <v>330102756</v>
      </c>
      <c r="K55" s="229" t="s">
        <v>2406</v>
      </c>
      <c r="L55" s="228">
        <v>2</v>
      </c>
      <c r="M55" s="228"/>
      <c r="N55" s="86" t="e">
        <f>SUMIF([2]Sheet6!$B:$B,J:J,[2]Sheet6!$D:$D)</f>
        <v>#VALUE!</v>
      </c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  <c r="N56" s="86" t="e">
        <f>SUMIF([2]Sheet6!$B:$B,J:J,[2]Sheet6!$D:$D)</f>
        <v>#VALUE!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228">
        <v>330102758</v>
      </c>
      <c r="K57" s="229" t="s">
        <v>2407</v>
      </c>
      <c r="L57" s="228">
        <v>12</v>
      </c>
      <c r="M57" s="228"/>
      <c r="N57" s="86" t="e">
        <f>SUMIF([2]Sheet6!$B:$B,J:J,[2]Sheet6!$D:$D)</f>
        <v>#VALUE!</v>
      </c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  <c r="N58" s="86" t="e">
        <f>SUMIF([2]Sheet6!$B:$B,J:J,[2]Sheet6!$D:$D)</f>
        <v>#VALUE!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:I1"/>
    <mergeCell ref="H3:I4"/>
    <mergeCell ref="H5:I7"/>
    <mergeCell ref="A8:D8"/>
    <mergeCell ref="A14:D14"/>
    <mergeCell ref="A16:I16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tabSelected="1" zoomScale="80" zoomScaleNormal="80" workbookViewId="0">
      <selection activeCell="I11" sqref="I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2.25" style="86" customWidth="1"/>
    <col min="14" max="16384" width="9" style="86"/>
  </cols>
  <sheetData>
    <row r="1" spans="1:15" ht="27.4" customHeight="1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125"/>
    </row>
    <row r="2" spans="1:15" ht="31.7" customHeight="1">
      <c r="A2" s="220" t="s">
        <v>2</v>
      </c>
      <c r="B2" s="84" t="s">
        <v>0</v>
      </c>
      <c r="C2" s="221" t="s">
        <v>10</v>
      </c>
      <c r="D2" s="84" t="s">
        <v>1</v>
      </c>
      <c r="E2" s="222" t="s">
        <v>1066</v>
      </c>
      <c r="F2" s="84" t="s">
        <v>3</v>
      </c>
      <c r="G2" s="84" t="s">
        <v>4</v>
      </c>
      <c r="H2" s="223"/>
      <c r="I2" s="223"/>
      <c r="J2" s="84" t="s">
        <v>963</v>
      </c>
      <c r="K2" s="195" t="s">
        <v>2502</v>
      </c>
      <c r="L2" s="180" t="s">
        <v>2325</v>
      </c>
    </row>
    <row r="3" spans="1:15" ht="18.75" customHeight="1">
      <c r="A3" s="181" t="str">
        <f>L2&amp;K2</f>
        <v>12-22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22</v>
      </c>
    </row>
    <row r="4" spans="1:15" ht="18.75" customHeight="1">
      <c r="A4" s="4"/>
      <c r="B4" s="2"/>
      <c r="C4" s="2">
        <v>2</v>
      </c>
      <c r="D4" s="3" t="s">
        <v>6</v>
      </c>
      <c r="E4" s="104">
        <v>542</v>
      </c>
      <c r="F4" s="104">
        <v>228</v>
      </c>
      <c r="G4" s="104">
        <v>2</v>
      </c>
      <c r="H4" s="236"/>
      <c r="I4" s="237"/>
      <c r="J4" s="126"/>
      <c r="K4" s="86" t="s">
        <v>941</v>
      </c>
      <c r="L4" s="86" t="s">
        <v>1127</v>
      </c>
      <c r="M4" s="167" t="str">
        <f>M3</f>
        <v>22</v>
      </c>
    </row>
    <row r="5" spans="1:15" ht="18.75" customHeight="1">
      <c r="A5" s="4"/>
      <c r="B5" s="2"/>
      <c r="C5" s="2">
        <v>3</v>
      </c>
      <c r="D5" s="3" t="s">
        <v>8</v>
      </c>
      <c r="E5" s="104">
        <v>607</v>
      </c>
      <c r="F5" s="104">
        <v>145</v>
      </c>
      <c r="G5" s="104">
        <v>9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10" si="0">M4</f>
        <v>22</v>
      </c>
      <c r="O5" s="165"/>
    </row>
    <row r="6" spans="1:15" ht="18.75" customHeight="1">
      <c r="A6" s="4"/>
      <c r="B6" s="2"/>
      <c r="C6" s="2">
        <v>1</v>
      </c>
      <c r="D6" s="3" t="s">
        <v>1279</v>
      </c>
      <c r="E6" s="104">
        <v>107</v>
      </c>
      <c r="F6" s="104">
        <v>107</v>
      </c>
      <c r="G6" s="104"/>
      <c r="H6" s="236"/>
      <c r="I6" s="237"/>
      <c r="J6" s="126"/>
      <c r="K6" s="126"/>
      <c r="M6" s="167" t="str">
        <f t="shared" si="0"/>
        <v>22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22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1256</v>
      </c>
      <c r="F8" s="9">
        <f>SUM(F3:F7)</f>
        <v>480</v>
      </c>
      <c r="G8" s="9">
        <f>SUM(G3:G7)</f>
        <v>11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22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22</v>
      </c>
    </row>
    <row r="10" spans="1:15" ht="20.350000000000001" customHeight="1">
      <c r="A10" s="5"/>
      <c r="B10" s="2"/>
      <c r="C10" s="2">
        <v>4</v>
      </c>
      <c r="D10" s="3" t="s">
        <v>1013</v>
      </c>
      <c r="E10" s="104">
        <v>24</v>
      </c>
      <c r="F10" s="104"/>
      <c r="G10" s="104">
        <v>8</v>
      </c>
      <c r="H10" s="104"/>
      <c r="I10" s="106"/>
      <c r="J10" s="126"/>
      <c r="M10" s="167" t="str">
        <f t="shared" si="0"/>
        <v>22</v>
      </c>
    </row>
    <row r="11" spans="1:15" ht="20.350000000000001" customHeight="1">
      <c r="A11" s="5"/>
      <c r="B11" s="2"/>
      <c r="C11" s="2"/>
      <c r="D11" s="3" t="s">
        <v>2319</v>
      </c>
      <c r="E11" s="104"/>
      <c r="F11" s="104"/>
      <c r="G11" s="104"/>
      <c r="H11" s="104"/>
      <c r="I11" s="106"/>
      <c r="J11" s="126"/>
      <c r="K11" s="128">
        <f>E8*2</f>
        <v>2512</v>
      </c>
      <c r="L11" s="178"/>
      <c r="M11" s="86">
        <f>L11-K11</f>
        <v>-2512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990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2536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24</v>
      </c>
      <c r="F14" s="78">
        <f>SUM(F9:F13)</f>
        <v>0</v>
      </c>
      <c r="G14" s="78">
        <f>SUM(G9:G13)</f>
        <v>8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12-22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2089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20151222_11_00001</v>
      </c>
      <c r="C18" s="129">
        <f>SUM(D18:I18)</f>
        <v>0</v>
      </c>
      <c r="D18" s="126"/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201512</v>
      </c>
      <c r="N18" s="166" t="s">
        <v>1900</v>
      </c>
    </row>
    <row r="19" spans="1:14" s="97" customFormat="1" ht="17.3" customHeight="1">
      <c r="A19" s="101"/>
      <c r="B19" s="169" t="str">
        <f t="shared" ref="B19:B24" si="1">M19&amp;M4&amp;N19</f>
        <v>20151222_11_00002</v>
      </c>
      <c r="C19" s="129">
        <f t="shared" ref="C19:C24" si="2">SUM(D19:I19)</f>
        <v>0</v>
      </c>
      <c r="D19" s="126"/>
      <c r="E19" s="126"/>
      <c r="F19" s="126"/>
      <c r="G19" s="126"/>
      <c r="H19" s="126"/>
      <c r="I19" s="126"/>
      <c r="J19" s="126"/>
      <c r="K19" s="126"/>
      <c r="M19" s="182">
        <v>201512</v>
      </c>
      <c r="N19" s="166" t="s">
        <v>1901</v>
      </c>
    </row>
    <row r="20" spans="1:14" s="97" customFormat="1" ht="17.3" customHeight="1">
      <c r="A20" s="101"/>
      <c r="B20" s="169" t="str">
        <f t="shared" si="1"/>
        <v>20151222_11_00003</v>
      </c>
      <c r="C20" s="129">
        <f t="shared" si="2"/>
        <v>0</v>
      </c>
      <c r="D20" s="126"/>
      <c r="E20" s="126"/>
      <c r="F20" s="126"/>
      <c r="G20" s="126"/>
      <c r="H20" s="126"/>
      <c r="I20" s="126"/>
      <c r="J20" s="126"/>
      <c r="K20" s="86"/>
      <c r="M20" s="182">
        <v>201512</v>
      </c>
      <c r="N20" s="166" t="s">
        <v>1902</v>
      </c>
    </row>
    <row r="21" spans="1:14" s="97" customFormat="1" ht="17.3" customHeight="1">
      <c r="A21" s="101"/>
      <c r="B21" s="169" t="str">
        <f t="shared" si="1"/>
        <v>20151222_11_00004</v>
      </c>
      <c r="C21" s="129">
        <f t="shared" si="2"/>
        <v>0</v>
      </c>
      <c r="D21" s="126"/>
      <c r="E21" s="126"/>
      <c r="F21" s="126"/>
      <c r="G21" s="126"/>
      <c r="H21" s="126"/>
      <c r="I21" s="126"/>
      <c r="J21" s="126"/>
      <c r="K21" s="200"/>
      <c r="L21" s="201"/>
      <c r="M21" s="182">
        <v>201512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20151222_11_00005</v>
      </c>
      <c r="C22" s="129">
        <f t="shared" si="2"/>
        <v>0</v>
      </c>
      <c r="D22" s="126"/>
      <c r="E22" s="126"/>
      <c r="F22" s="126"/>
      <c r="G22" s="126"/>
      <c r="H22" s="126"/>
      <c r="I22" s="126"/>
      <c r="J22" s="126"/>
      <c r="K22" s="200"/>
      <c r="L22" s="201"/>
      <c r="M22" s="182">
        <v>201512</v>
      </c>
      <c r="N22" s="166" t="s">
        <v>1904</v>
      </c>
    </row>
    <row r="23" spans="1:14" s="97" customFormat="1" ht="17.3" customHeight="1">
      <c r="A23" s="126">
        <f>SUM(C18:C25)</f>
        <v>0</v>
      </c>
      <c r="B23" s="169" t="str">
        <f t="shared" si="1"/>
        <v>20151222_11_00006</v>
      </c>
      <c r="C23" s="129">
        <f t="shared" si="2"/>
        <v>0</v>
      </c>
      <c r="D23" s="126"/>
      <c r="E23" s="126"/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201512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201512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  <c r="M25" s="182">
        <v>201512</v>
      </c>
      <c r="N25" s="166" t="s">
        <v>2360</v>
      </c>
    </row>
    <row r="26" spans="1:14" ht="19.45" customHeight="1">
      <c r="J26" s="196">
        <v>330134157</v>
      </c>
      <c r="K26" s="196" t="s">
        <v>2263</v>
      </c>
      <c r="L26" s="196"/>
      <c r="M26" s="196">
        <v>4</v>
      </c>
    </row>
    <row r="27" spans="1:14" ht="19.45" customHeight="1">
      <c r="J27" s="196">
        <v>330134160</v>
      </c>
      <c r="K27" s="196" t="s">
        <v>2264</v>
      </c>
      <c r="L27" s="196" t="s">
        <v>2264</v>
      </c>
      <c r="M27" s="196">
        <v>4</v>
      </c>
    </row>
    <row r="28" spans="1:14" ht="19.45" customHeight="1">
      <c r="B28" s="86">
        <v>11718235</v>
      </c>
      <c r="D28" s="126">
        <v>330102752</v>
      </c>
      <c r="E28" s="213" t="s">
        <v>2385</v>
      </c>
      <c r="F28" s="212"/>
      <c r="G28" s="126">
        <v>1</v>
      </c>
      <c r="J28" s="196">
        <v>330043405</v>
      </c>
      <c r="K28" s="197"/>
      <c r="M28" s="215">
        <v>42349</v>
      </c>
    </row>
    <row r="29" spans="1:14" ht="19.45" customHeight="1">
      <c r="B29" s="86">
        <v>11718236</v>
      </c>
      <c r="D29" s="126">
        <v>330102753</v>
      </c>
      <c r="E29" s="213" t="s">
        <v>2385</v>
      </c>
      <c r="F29" s="212"/>
      <c r="G29" s="126">
        <v>2</v>
      </c>
      <c r="H29" s="127"/>
      <c r="J29" s="126">
        <v>330102752</v>
      </c>
      <c r="K29" s="213" t="s">
        <v>2385</v>
      </c>
      <c r="L29" s="126">
        <v>1</v>
      </c>
      <c r="M29" s="126"/>
      <c r="N29" s="86" t="e">
        <f>SUMIF([2]Sheet6!$B:$B,J:J,[2]Sheet6!$D:$D)</f>
        <v>#VALUE!</v>
      </c>
    </row>
    <row r="30" spans="1:14" ht="19.45" customHeight="1">
      <c r="B30" s="86">
        <v>11718237</v>
      </c>
      <c r="D30" s="126">
        <v>330082473</v>
      </c>
      <c r="E30" s="213" t="s">
        <v>2386</v>
      </c>
      <c r="F30" s="212"/>
      <c r="G30" s="126">
        <v>1</v>
      </c>
      <c r="H30" s="127"/>
      <c r="J30" s="126">
        <v>330102753</v>
      </c>
      <c r="K30" s="213" t="s">
        <v>2385</v>
      </c>
      <c r="L30" s="126">
        <v>2</v>
      </c>
      <c r="M30" s="126"/>
      <c r="N30" s="86" t="e">
        <f>SUMIF([2]Sheet6!$B:$B,J:J,[2]Sheet6!$D:$D)</f>
        <v>#VALUE!</v>
      </c>
    </row>
    <row r="31" spans="1:14" ht="19.45" customHeight="1">
      <c r="B31" s="86">
        <v>11718238</v>
      </c>
      <c r="D31" s="126">
        <v>330083823</v>
      </c>
      <c r="E31" s="213" t="s">
        <v>2387</v>
      </c>
      <c r="F31" s="212"/>
      <c r="G31" s="126">
        <v>1</v>
      </c>
      <c r="H31" s="127"/>
      <c r="J31" s="126">
        <v>330082473</v>
      </c>
      <c r="K31" s="213" t="s">
        <v>2386</v>
      </c>
      <c r="L31" s="126">
        <v>1</v>
      </c>
      <c r="M31" s="126"/>
      <c r="N31" s="86" t="e">
        <f>SUMIF([2]Sheet6!$B:$B,J:J,[2]Sheet6!$D:$D)</f>
        <v>#VALUE!</v>
      </c>
    </row>
    <row r="32" spans="1:14" ht="19.45" customHeight="1">
      <c r="B32" s="86">
        <v>11718239</v>
      </c>
      <c r="D32" s="126">
        <v>330083837</v>
      </c>
      <c r="E32" s="213" t="s">
        <v>2388</v>
      </c>
      <c r="F32" s="212"/>
      <c r="G32" s="126">
        <v>1</v>
      </c>
      <c r="H32" s="127"/>
      <c r="J32" s="126">
        <v>330083823</v>
      </c>
      <c r="K32" s="213" t="s">
        <v>2387</v>
      </c>
      <c r="L32" s="126">
        <v>1</v>
      </c>
      <c r="M32" s="126"/>
      <c r="N32" s="86" t="e">
        <f>SUMIF([2]Sheet6!$B:$B,J:J,[2]Sheet6!$D:$D)</f>
        <v>#VALUE!</v>
      </c>
    </row>
    <row r="33" spans="2:136" ht="19.45" customHeight="1">
      <c r="B33" s="86">
        <v>11718520</v>
      </c>
      <c r="D33" s="126">
        <v>330102754</v>
      </c>
      <c r="E33" s="213" t="s">
        <v>2389</v>
      </c>
      <c r="F33" s="212"/>
      <c r="G33" s="126">
        <v>6</v>
      </c>
      <c r="H33" s="127"/>
      <c r="J33" s="126">
        <v>330083837</v>
      </c>
      <c r="K33" s="213" t="s">
        <v>2388</v>
      </c>
      <c r="L33" s="126">
        <v>1</v>
      </c>
      <c r="M33" s="126"/>
      <c r="N33" s="86" t="e">
        <f>SUMIF([2]Sheet6!$B:$B,J:J,[2]Sheet6!$D:$D)</f>
        <v>#VALUE!</v>
      </c>
    </row>
    <row r="34" spans="2:136" ht="19.45" customHeight="1">
      <c r="B34" s="86">
        <v>11718346</v>
      </c>
      <c r="D34" s="126">
        <v>200090701</v>
      </c>
      <c r="E34" s="213" t="s">
        <v>2390</v>
      </c>
      <c r="F34" s="212"/>
      <c r="G34" s="126">
        <v>2</v>
      </c>
      <c r="H34" s="127"/>
      <c r="J34" s="126">
        <v>330102754</v>
      </c>
      <c r="K34" s="213" t="s">
        <v>2389</v>
      </c>
      <c r="L34" s="126">
        <v>6</v>
      </c>
      <c r="M34" s="126"/>
      <c r="N34" s="86" t="e">
        <f>SUMIF([2]Sheet6!$B:$B,J:J,[2]Sheet6!$D:$D)</f>
        <v>#VALUE!</v>
      </c>
    </row>
    <row r="35" spans="2:136" ht="19.45" customHeight="1">
      <c r="B35" s="86">
        <v>11718347</v>
      </c>
      <c r="D35" s="126">
        <v>330003791</v>
      </c>
      <c r="E35" s="213" t="s">
        <v>2390</v>
      </c>
      <c r="F35" s="212"/>
      <c r="G35" s="126">
        <v>4</v>
      </c>
      <c r="H35" s="127"/>
      <c r="J35" s="216">
        <v>200090701</v>
      </c>
      <c r="K35" s="217" t="s">
        <v>2390</v>
      </c>
      <c r="L35" s="216">
        <v>2</v>
      </c>
      <c r="M35" s="216">
        <v>2</v>
      </c>
      <c r="N35" s="86" t="e">
        <f>SUMIF([2]Sheet6!$B:$B,J:J,[2]Sheet6!$D:$D)</f>
        <v>#VALUE!</v>
      </c>
    </row>
    <row r="36" spans="2:136" ht="19.45" customHeight="1">
      <c r="B36" s="86">
        <v>11718348</v>
      </c>
      <c r="D36" s="126">
        <v>330016748</v>
      </c>
      <c r="E36" s="213" t="s">
        <v>2391</v>
      </c>
      <c r="F36" s="212"/>
      <c r="G36" s="126">
        <v>2</v>
      </c>
      <c r="H36" s="127"/>
      <c r="J36" s="228">
        <v>330003791</v>
      </c>
      <c r="K36" s="229" t="s">
        <v>2390</v>
      </c>
      <c r="L36" s="228">
        <v>4</v>
      </c>
      <c r="M36" s="228"/>
      <c r="N36" s="86" t="e">
        <f>SUMIF([2]Sheet6!$B:$B,J:J,[2]Sheet6!$D:$D)</f>
        <v>#VALUE!</v>
      </c>
    </row>
    <row r="37" spans="2:136" ht="19.45" customHeight="1">
      <c r="B37" s="86">
        <v>11718349</v>
      </c>
      <c r="D37" s="126">
        <v>330016749</v>
      </c>
      <c r="E37" s="213" t="s">
        <v>2391</v>
      </c>
      <c r="F37" s="212"/>
      <c r="G37" s="126">
        <v>2</v>
      </c>
      <c r="H37" s="127"/>
      <c r="J37" s="228">
        <v>330016748</v>
      </c>
      <c r="K37" s="229" t="s">
        <v>2391</v>
      </c>
      <c r="L37" s="228">
        <v>2</v>
      </c>
      <c r="M37" s="228"/>
      <c r="N37" s="86" t="e">
        <f>SUMIF([2]Sheet6!$B:$B,J:J,[2]Sheet6!$D:$D)</f>
        <v>#VALUE!</v>
      </c>
    </row>
    <row r="38" spans="2:136" ht="19.45" customHeight="1">
      <c r="B38" s="86">
        <v>11718350</v>
      </c>
      <c r="D38" s="126">
        <v>330043369</v>
      </c>
      <c r="E38" s="213" t="s">
        <v>2391</v>
      </c>
      <c r="F38" s="212"/>
      <c r="G38" s="126">
        <v>4</v>
      </c>
      <c r="H38" s="127"/>
      <c r="J38" s="228">
        <v>330016749</v>
      </c>
      <c r="K38" s="229" t="s">
        <v>2391</v>
      </c>
      <c r="L38" s="228">
        <v>2</v>
      </c>
      <c r="M38" s="228"/>
      <c r="N38" s="86" t="e">
        <f>SUMIF([2]Sheet6!$B:$B,J:J,[2]Sheet6!$D:$D)</f>
        <v>#VALUE!</v>
      </c>
    </row>
    <row r="39" spans="2:136" ht="23.05">
      <c r="B39" s="86">
        <v>11718351</v>
      </c>
      <c r="D39" s="126">
        <v>330058514</v>
      </c>
      <c r="E39" s="213" t="s">
        <v>2392</v>
      </c>
      <c r="F39" s="212"/>
      <c r="G39" s="126">
        <v>2</v>
      </c>
      <c r="H39" s="127"/>
      <c r="J39" s="228">
        <v>330043369</v>
      </c>
      <c r="K39" s="229" t="s">
        <v>2391</v>
      </c>
      <c r="L39" s="228">
        <v>4</v>
      </c>
      <c r="M39" s="228"/>
      <c r="N39" s="86" t="e">
        <f>SUMIF([2]Sheet6!$B:$B,J:J,[2]Sheet6!$D:$D)</f>
        <v>#VALUE!</v>
      </c>
      <c r="EF39" s="211" t="s">
        <v>2312</v>
      </c>
    </row>
    <row r="40" spans="2:136" ht="20.2">
      <c r="B40" s="86">
        <v>11718352</v>
      </c>
      <c r="D40" s="126">
        <v>330076099</v>
      </c>
      <c r="E40" s="213" t="s">
        <v>2390</v>
      </c>
      <c r="F40" s="212"/>
      <c r="G40" s="126">
        <v>24</v>
      </c>
      <c r="H40" s="127"/>
      <c r="J40" s="216">
        <v>330058514</v>
      </c>
      <c r="K40" s="217" t="s">
        <v>2392</v>
      </c>
      <c r="L40" s="216">
        <v>2</v>
      </c>
      <c r="M40" s="216">
        <v>2</v>
      </c>
      <c r="N40" s="86" t="e">
        <f>SUMIF([2]Sheet6!$B:$B,J:J,[2]Sheet6!$D:$D)</f>
        <v>#VALUE!</v>
      </c>
    </row>
    <row r="41" spans="2:136" ht="20.2">
      <c r="B41" s="86">
        <v>11718353</v>
      </c>
      <c r="D41" s="126">
        <v>330076105</v>
      </c>
      <c r="E41" s="213" t="s">
        <v>2393</v>
      </c>
      <c r="F41" s="212"/>
      <c r="G41" s="126">
        <v>2</v>
      </c>
      <c r="H41" s="127"/>
      <c r="J41" s="228">
        <v>330076099</v>
      </c>
      <c r="K41" s="229" t="s">
        <v>2390</v>
      </c>
      <c r="L41" s="228">
        <v>24</v>
      </c>
      <c r="M41" s="228">
        <v>12</v>
      </c>
      <c r="N41" s="86" t="e">
        <f>SUMIF([2]Sheet6!$B:$B,J:J,[2]Sheet6!$D:$D)</f>
        <v>#VALUE!</v>
      </c>
    </row>
    <row r="42" spans="2:136" ht="20.2">
      <c r="B42" s="86">
        <v>11718354</v>
      </c>
      <c r="D42" s="126">
        <v>330076107</v>
      </c>
      <c r="E42" s="213" t="s">
        <v>2394</v>
      </c>
      <c r="F42" s="212"/>
      <c r="G42" s="126">
        <v>2</v>
      </c>
      <c r="H42" s="127"/>
      <c r="J42" s="216">
        <v>330076105</v>
      </c>
      <c r="K42" s="217" t="s">
        <v>2393</v>
      </c>
      <c r="L42" s="216">
        <v>2</v>
      </c>
      <c r="M42" s="216">
        <v>2</v>
      </c>
      <c r="N42" s="86" t="e">
        <f>SUMIF([2]Sheet6!$B:$B,J:J,[2]Sheet6!$D:$D)</f>
        <v>#VALUE!</v>
      </c>
    </row>
    <row r="43" spans="2:136" ht="20.2">
      <c r="B43" s="86">
        <v>11718355</v>
      </c>
      <c r="D43" s="126">
        <v>330076109</v>
      </c>
      <c r="E43" s="213" t="s">
        <v>2395</v>
      </c>
      <c r="F43" s="212"/>
      <c r="G43" s="126">
        <v>12</v>
      </c>
      <c r="H43" s="127"/>
      <c r="J43" s="216">
        <v>330076107</v>
      </c>
      <c r="K43" s="217" t="s">
        <v>2394</v>
      </c>
      <c r="L43" s="216">
        <v>2</v>
      </c>
      <c r="M43" s="216">
        <v>2</v>
      </c>
      <c r="N43" s="86" t="e">
        <f>SUMIF([2]Sheet6!$B:$B,J:J,[2]Sheet6!$D:$D)</f>
        <v>#VALUE!</v>
      </c>
    </row>
    <row r="44" spans="2:136" ht="20.2">
      <c r="B44" s="86">
        <v>11718356</v>
      </c>
      <c r="D44" s="126">
        <v>330076111</v>
      </c>
      <c r="E44" s="213" t="s">
        <v>2396</v>
      </c>
      <c r="F44" s="212"/>
      <c r="G44" s="126">
        <v>12</v>
      </c>
      <c r="H44" s="127"/>
      <c r="J44" s="226">
        <v>330076109</v>
      </c>
      <c r="K44" s="227" t="s">
        <v>2395</v>
      </c>
      <c r="L44" s="226">
        <v>12</v>
      </c>
      <c r="M44" s="126"/>
      <c r="N44" s="86" t="e">
        <f>SUMIF([2]Sheet6!$B:$B,J:J,[2]Sheet6!$D:$D)</f>
        <v>#VALUE!</v>
      </c>
    </row>
    <row r="45" spans="2:136" ht="20.2">
      <c r="B45" s="86">
        <v>11718357</v>
      </c>
      <c r="D45" s="126">
        <v>330076745</v>
      </c>
      <c r="E45" s="213" t="s">
        <v>2397</v>
      </c>
      <c r="F45" s="212"/>
      <c r="G45" s="126">
        <v>4</v>
      </c>
      <c r="H45" s="127"/>
      <c r="J45" s="216">
        <v>330076111</v>
      </c>
      <c r="K45" s="217" t="s">
        <v>2396</v>
      </c>
      <c r="L45" s="216">
        <v>12</v>
      </c>
      <c r="M45" s="216"/>
      <c r="N45" s="86" t="e">
        <f>SUMIF([2]Sheet6!$B:$B,J:J,[2]Sheet6!$D:$D)</f>
        <v>#VALUE!</v>
      </c>
    </row>
    <row r="46" spans="2:136" ht="20.2">
      <c r="B46" s="86">
        <v>11718358</v>
      </c>
      <c r="D46" s="126">
        <v>330076982</v>
      </c>
      <c r="E46" s="213" t="s">
        <v>2398</v>
      </c>
      <c r="F46" s="212"/>
      <c r="G46" s="126">
        <v>4</v>
      </c>
      <c r="H46" s="127"/>
      <c r="J46" s="216">
        <v>330076745</v>
      </c>
      <c r="K46" s="217" t="s">
        <v>2397</v>
      </c>
      <c r="L46" s="216">
        <v>4</v>
      </c>
      <c r="M46" s="216">
        <v>4</v>
      </c>
      <c r="N46" s="86" t="e">
        <f>SUMIF([2]Sheet6!$B:$B,J:J,[2]Sheet6!$D:$D)</f>
        <v>#VALUE!</v>
      </c>
    </row>
    <row r="47" spans="2:136" ht="20.2">
      <c r="B47" s="86">
        <v>11718359</v>
      </c>
      <c r="D47" s="126">
        <v>330082477</v>
      </c>
      <c r="E47" s="213" t="s">
        <v>2399</v>
      </c>
      <c r="F47" s="212"/>
      <c r="G47" s="126">
        <v>2</v>
      </c>
      <c r="H47" s="127"/>
      <c r="J47" s="216">
        <v>330076982</v>
      </c>
      <c r="K47" s="217" t="s">
        <v>2398</v>
      </c>
      <c r="L47" s="216">
        <v>4</v>
      </c>
      <c r="M47" s="216">
        <v>4</v>
      </c>
      <c r="N47" s="86" t="e">
        <f>SUMIF([2]Sheet6!$B:$B,J:J,[2]Sheet6!$D:$D)</f>
        <v>#VALUE!</v>
      </c>
    </row>
    <row r="48" spans="2:136" ht="20.2">
      <c r="B48" s="86">
        <v>11718540</v>
      </c>
      <c r="D48" s="126">
        <v>330083824</v>
      </c>
      <c r="E48" s="213" t="s">
        <v>2400</v>
      </c>
      <c r="F48" s="212"/>
      <c r="G48" s="126">
        <v>2</v>
      </c>
      <c r="H48" s="127"/>
      <c r="J48" s="126">
        <v>330082477</v>
      </c>
      <c r="K48" s="213" t="s">
        <v>2399</v>
      </c>
      <c r="L48" s="126">
        <v>2</v>
      </c>
      <c r="M48" s="126"/>
      <c r="N48" s="86" t="e">
        <f>SUMIF([2]Sheet6!$B:$B,J:J,[2]Sheet6!$D:$D)</f>
        <v>#VALUE!</v>
      </c>
    </row>
    <row r="49" spans="2:149" ht="20.2">
      <c r="B49" s="86">
        <v>11718541</v>
      </c>
      <c r="D49" s="126">
        <v>330083825</v>
      </c>
      <c r="E49" s="213" t="s">
        <v>2401</v>
      </c>
      <c r="F49" s="212"/>
      <c r="G49" s="126">
        <v>2</v>
      </c>
      <c r="H49" s="127"/>
      <c r="J49" s="126">
        <v>330083824</v>
      </c>
      <c r="K49" s="213" t="s">
        <v>2400</v>
      </c>
      <c r="L49" s="126">
        <v>2</v>
      </c>
      <c r="M49" s="126"/>
      <c r="N49" s="86" t="e">
        <f>SUMIF([2]Sheet6!$B:$B,J:J,[2]Sheet6!$D:$D)</f>
        <v>#VALUE!</v>
      </c>
    </row>
    <row r="50" spans="2:149" ht="20.2">
      <c r="B50" s="86">
        <v>11718542</v>
      </c>
      <c r="D50" s="126">
        <v>330083836</v>
      </c>
      <c r="E50" s="213" t="s">
        <v>2402</v>
      </c>
      <c r="F50" s="212"/>
      <c r="G50" s="126">
        <v>2</v>
      </c>
      <c r="H50" s="127"/>
      <c r="J50" s="228">
        <v>330083825</v>
      </c>
      <c r="K50" s="229" t="s">
        <v>2401</v>
      </c>
      <c r="L50" s="228">
        <v>2</v>
      </c>
      <c r="M50" s="228"/>
      <c r="N50" s="86" t="e">
        <f>SUMIF([2]Sheet6!$B:$B,J:J,[2]Sheet6!$D:$D)</f>
        <v>#VALUE!</v>
      </c>
    </row>
    <row r="51" spans="2:149" ht="20.2">
      <c r="B51" s="86">
        <v>11718543</v>
      </c>
      <c r="D51" s="126">
        <v>330083838</v>
      </c>
      <c r="E51" s="213" t="s">
        <v>2403</v>
      </c>
      <c r="F51" s="212"/>
      <c r="G51" s="126">
        <v>2</v>
      </c>
      <c r="H51" s="127"/>
      <c r="J51" s="126">
        <v>330083836</v>
      </c>
      <c r="K51" s="213" t="s">
        <v>2402</v>
      </c>
      <c r="L51" s="126">
        <v>2</v>
      </c>
      <c r="M51" s="126"/>
      <c r="N51" s="86" t="e">
        <f>SUMIF([2]Sheet6!$B:$B,J:J,[2]Sheet6!$D:$D)</f>
        <v>#VALUE!</v>
      </c>
    </row>
    <row r="52" spans="2:149" ht="20.2">
      <c r="B52" s="86">
        <v>11718544</v>
      </c>
      <c r="D52" s="126">
        <v>330083839</v>
      </c>
      <c r="E52" s="213" t="s">
        <v>2404</v>
      </c>
      <c r="F52" s="212"/>
      <c r="G52" s="126">
        <v>2</v>
      </c>
      <c r="H52" s="127"/>
      <c r="J52" s="126">
        <v>330083838</v>
      </c>
      <c r="K52" s="213" t="s">
        <v>2403</v>
      </c>
      <c r="L52" s="126">
        <v>2</v>
      </c>
      <c r="M52" s="126"/>
      <c r="N52" s="86" t="e">
        <f>SUMIF([2]Sheet6!$B:$B,J:J,[2]Sheet6!$D:$D)</f>
        <v>#VALUE!</v>
      </c>
    </row>
    <row r="53" spans="2:149" ht="20.2">
      <c r="B53" s="86">
        <v>11718545</v>
      </c>
      <c r="D53" s="126">
        <v>330083840</v>
      </c>
      <c r="E53" s="213" t="s">
        <v>2405</v>
      </c>
      <c r="F53" s="212"/>
      <c r="G53" s="126">
        <v>2</v>
      </c>
      <c r="H53" s="127"/>
      <c r="J53" s="228">
        <v>330083839</v>
      </c>
      <c r="K53" s="229" t="s">
        <v>2404</v>
      </c>
      <c r="L53" s="228">
        <v>2</v>
      </c>
      <c r="M53" s="228"/>
      <c r="N53" s="86" t="e">
        <f>SUMIF([2]Sheet6!$B:$B,J:J,[2]Sheet6!$D:$D)</f>
        <v>#VALUE!</v>
      </c>
    </row>
    <row r="54" spans="2:149" ht="20.2">
      <c r="B54" s="86">
        <v>11718546</v>
      </c>
      <c r="D54" s="126">
        <v>330102756</v>
      </c>
      <c r="E54" s="213" t="s">
        <v>2406</v>
      </c>
      <c r="F54" s="212"/>
      <c r="G54" s="126">
        <v>2</v>
      </c>
      <c r="H54" s="127"/>
      <c r="J54" s="126">
        <v>330083840</v>
      </c>
      <c r="K54" s="213" t="s">
        <v>2405</v>
      </c>
      <c r="L54" s="126">
        <v>2</v>
      </c>
      <c r="M54" s="126"/>
      <c r="N54" s="86" t="e">
        <f>SUMIF([2]Sheet6!$B:$B,J:J,[2]Sheet6!$D:$D)</f>
        <v>#VALUE!</v>
      </c>
    </row>
    <row r="55" spans="2:149" ht="20.2">
      <c r="B55" s="86">
        <v>11718547</v>
      </c>
      <c r="D55" s="126">
        <v>330102757</v>
      </c>
      <c r="E55" s="213" t="s">
        <v>2406</v>
      </c>
      <c r="F55" s="212"/>
      <c r="G55" s="126">
        <v>4</v>
      </c>
      <c r="H55" s="127"/>
      <c r="J55" s="228">
        <v>330102756</v>
      </c>
      <c r="K55" s="229" t="s">
        <v>2406</v>
      </c>
      <c r="L55" s="228">
        <v>2</v>
      </c>
      <c r="M55" s="228"/>
      <c r="N55" s="86" t="e">
        <f>SUMIF([2]Sheet6!$B:$B,J:J,[2]Sheet6!$D:$D)</f>
        <v>#VALUE!</v>
      </c>
    </row>
    <row r="56" spans="2:149" ht="20.2">
      <c r="B56" s="86">
        <v>11718548</v>
      </c>
      <c r="D56" s="126">
        <v>330102758</v>
      </c>
      <c r="E56" s="213" t="s">
        <v>2407</v>
      </c>
      <c r="F56" s="212"/>
      <c r="G56" s="126">
        <v>12</v>
      </c>
      <c r="H56" s="127"/>
      <c r="J56" s="216">
        <v>330102757</v>
      </c>
      <c r="K56" s="217" t="s">
        <v>2406</v>
      </c>
      <c r="L56" s="216">
        <v>4</v>
      </c>
      <c r="M56" s="216">
        <v>4</v>
      </c>
      <c r="N56" s="86" t="e">
        <f>SUMIF([2]Sheet6!$B:$B,J:J,[2]Sheet6!$D:$D)</f>
        <v>#VALUE!</v>
      </c>
    </row>
    <row r="57" spans="2:149" ht="20.2">
      <c r="B57" s="86">
        <v>11718549</v>
      </c>
      <c r="D57" s="126">
        <v>330102972</v>
      </c>
      <c r="E57" s="213" t="s">
        <v>2390</v>
      </c>
      <c r="F57" s="212"/>
      <c r="G57" s="126">
        <v>12</v>
      </c>
      <c r="H57" s="127"/>
      <c r="J57" s="228">
        <v>330102758</v>
      </c>
      <c r="K57" s="229" t="s">
        <v>2407</v>
      </c>
      <c r="L57" s="228">
        <v>12</v>
      </c>
      <c r="M57" s="228"/>
      <c r="N57" s="86" t="e">
        <f>SUMIF([2]Sheet6!$B:$B,J:J,[2]Sheet6!$D:$D)</f>
        <v>#VALUE!</v>
      </c>
    </row>
    <row r="58" spans="2:149" ht="20.2">
      <c r="E58" s="214"/>
      <c r="H58" s="127"/>
      <c r="J58" s="216">
        <v>330102972</v>
      </c>
      <c r="K58" s="217" t="s">
        <v>2390</v>
      </c>
      <c r="L58" s="216">
        <v>12</v>
      </c>
      <c r="M58" s="216">
        <v>12</v>
      </c>
      <c r="N58" s="86" t="e">
        <f>SUMIF([2]Sheet6!$B:$B,J:J,[2]Sheet6!$D:$D)</f>
        <v>#VALUE!</v>
      </c>
    </row>
    <row r="59" spans="2:149" ht="14.4">
      <c r="H59" s="127"/>
      <c r="J59" s="11"/>
      <c r="K59" s="214"/>
    </row>
    <row r="60" spans="2:149" ht="13.7">
      <c r="ES60" s="187" t="s">
        <v>2022</v>
      </c>
    </row>
  </sheetData>
  <mergeCells count="6">
    <mergeCell ref="A1:I1"/>
    <mergeCell ref="H3:I4"/>
    <mergeCell ref="H5:I7"/>
    <mergeCell ref="A8:D8"/>
    <mergeCell ref="A14:D14"/>
    <mergeCell ref="A16:I16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P2602"/>
  <sheetViews>
    <sheetView topLeftCell="A2587" zoomScale="110" zoomScaleNormal="110" workbookViewId="0">
      <selection activeCell="G2605" sqref="G2605"/>
    </sheetView>
  </sheetViews>
  <sheetFormatPr defaultColWidth="9.125" defaultRowHeight="13"/>
  <cols>
    <col min="1" max="1" width="9.875" style="12" customWidth="1"/>
    <col min="2" max="2" width="17.5" style="12" customWidth="1"/>
    <col min="3" max="3" width="33.75" style="12" customWidth="1"/>
    <col min="4" max="4" width="7" style="12" customWidth="1"/>
    <col min="5" max="5" width="9" style="12" customWidth="1"/>
    <col min="6" max="6" width="8.375" style="12" customWidth="1"/>
    <col min="7" max="7" width="7.375" style="12" customWidth="1"/>
    <col min="8" max="8" width="9.75" style="12" customWidth="1"/>
    <col min="9" max="9" width="7.125" style="12" customWidth="1"/>
    <col min="10" max="10" width="7.5" style="12" customWidth="1"/>
    <col min="11" max="11" width="6.625" style="12" customWidth="1"/>
    <col min="12" max="12" width="5.75" style="12" hidden="1" customWidth="1"/>
    <col min="13" max="13" width="6.75" style="12" hidden="1" customWidth="1"/>
    <col min="14" max="14" width="6.75" style="12" customWidth="1"/>
    <col min="15" max="15" width="4.5" style="12" customWidth="1"/>
    <col min="16" max="16" width="10" style="210" customWidth="1"/>
    <col min="17" max="16384" width="9.125" style="12"/>
  </cols>
  <sheetData>
    <row r="1" spans="1:15" ht="23.95" customHeight="1" thickTop="1" thickBot="1">
      <c r="A1" s="244" t="s">
        <v>15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6"/>
    </row>
    <row r="2" spans="1:15" ht="29.55" customHeight="1" thickTop="1" thickBot="1">
      <c r="A2" s="13" t="s">
        <v>16</v>
      </c>
      <c r="B2" s="14" t="s">
        <v>17</v>
      </c>
      <c r="C2" s="14" t="s">
        <v>18</v>
      </c>
      <c r="D2" s="14" t="s">
        <v>19</v>
      </c>
      <c r="E2" s="14" t="s">
        <v>20</v>
      </c>
      <c r="F2" s="15" t="s">
        <v>21</v>
      </c>
      <c r="G2" s="14" t="s">
        <v>22</v>
      </c>
      <c r="H2" s="14" t="s">
        <v>23</v>
      </c>
      <c r="I2" s="14" t="s">
        <v>22</v>
      </c>
      <c r="J2" s="16" t="s">
        <v>24</v>
      </c>
      <c r="K2" s="14" t="s">
        <v>25</v>
      </c>
      <c r="L2" s="14" t="s">
        <v>26</v>
      </c>
      <c r="M2" s="14" t="s">
        <v>27</v>
      </c>
      <c r="N2" s="14" t="s">
        <v>28</v>
      </c>
      <c r="O2" s="202" t="s">
        <v>20</v>
      </c>
    </row>
    <row r="3" spans="1:15" ht="13.7" hidden="1" thickTop="1">
      <c r="A3" s="17"/>
      <c r="B3" s="18"/>
      <c r="C3" s="19"/>
      <c r="D3" s="19"/>
      <c r="E3" s="20"/>
      <c r="F3" s="21">
        <v>41762</v>
      </c>
      <c r="G3" s="22" t="s">
        <v>29</v>
      </c>
      <c r="H3" s="21">
        <v>41763</v>
      </c>
      <c r="I3" s="22" t="s">
        <v>30</v>
      </c>
      <c r="J3" s="23"/>
      <c r="K3" s="19"/>
      <c r="L3" s="19"/>
      <c r="M3" s="23"/>
      <c r="N3" s="23"/>
      <c r="O3" s="203"/>
    </row>
    <row r="4" spans="1:15" ht="13.7" hidden="1" thickTop="1">
      <c r="A4" s="24" t="s">
        <v>31</v>
      </c>
      <c r="B4" s="18"/>
      <c r="C4" s="25"/>
      <c r="D4" s="19"/>
      <c r="E4" s="26"/>
      <c r="F4" s="27">
        <v>41762</v>
      </c>
      <c r="G4" s="28" t="s">
        <v>32</v>
      </c>
      <c r="H4" s="27">
        <v>41763</v>
      </c>
      <c r="I4" s="28" t="s">
        <v>32</v>
      </c>
      <c r="J4" s="25"/>
      <c r="K4" s="25"/>
      <c r="L4" s="25"/>
      <c r="M4" s="23"/>
      <c r="N4" s="29"/>
      <c r="O4" s="204"/>
    </row>
    <row r="5" spans="1:15" ht="13.7" hidden="1" thickTop="1">
      <c r="A5" s="24"/>
      <c r="B5" s="30"/>
      <c r="C5" s="25"/>
      <c r="D5" s="19"/>
      <c r="E5" s="26"/>
      <c r="F5" s="27">
        <v>41762</v>
      </c>
      <c r="G5" s="31" t="s">
        <v>33</v>
      </c>
      <c r="H5" s="27">
        <v>41763</v>
      </c>
      <c r="I5" s="31" t="s">
        <v>33</v>
      </c>
      <c r="J5" s="29"/>
      <c r="K5" s="25"/>
      <c r="L5" s="25"/>
      <c r="M5" s="23"/>
      <c r="N5" s="29"/>
      <c r="O5" s="204"/>
    </row>
    <row r="6" spans="1:15" ht="13.7" hidden="1" thickTop="1">
      <c r="A6" s="32" t="s">
        <v>34</v>
      </c>
      <c r="B6" s="33" t="s">
        <v>35</v>
      </c>
      <c r="C6" s="34"/>
      <c r="D6" s="34">
        <v>51</v>
      </c>
      <c r="E6" s="33"/>
      <c r="F6" s="33">
        <v>41762</v>
      </c>
      <c r="G6" s="33" t="s">
        <v>32</v>
      </c>
      <c r="H6" s="33">
        <v>41763</v>
      </c>
      <c r="I6" s="33" t="s">
        <v>32</v>
      </c>
      <c r="J6" s="25"/>
      <c r="K6" s="25"/>
      <c r="L6" s="25"/>
      <c r="M6" s="29"/>
      <c r="N6" s="25"/>
      <c r="O6" s="205"/>
    </row>
    <row r="7" spans="1:15" ht="13.7" hidden="1" thickTop="1">
      <c r="A7" s="35"/>
      <c r="B7" s="36"/>
      <c r="C7" s="36"/>
      <c r="D7" s="36"/>
      <c r="E7" s="37"/>
      <c r="F7" s="37">
        <v>41762</v>
      </c>
      <c r="G7" s="37" t="s">
        <v>29</v>
      </c>
      <c r="H7" s="38">
        <v>41764</v>
      </c>
      <c r="I7" s="37" t="s">
        <v>32</v>
      </c>
      <c r="J7" s="29"/>
      <c r="K7" s="29"/>
      <c r="L7" s="29"/>
      <c r="M7" s="29"/>
      <c r="N7" s="29"/>
      <c r="O7" s="205"/>
    </row>
    <row r="8" spans="1:15" ht="14.4" hidden="1" thickTop="1" thickBot="1">
      <c r="A8" s="39"/>
      <c r="B8" s="40"/>
      <c r="C8" s="40"/>
      <c r="D8" s="40"/>
      <c r="E8" s="41" t="s">
        <v>36</v>
      </c>
      <c r="F8" s="41">
        <v>41762</v>
      </c>
      <c r="G8" s="40" t="s">
        <v>37</v>
      </c>
      <c r="H8" s="41">
        <v>41763</v>
      </c>
      <c r="I8" s="41" t="s">
        <v>32</v>
      </c>
      <c r="J8" s="42"/>
      <c r="K8" s="42"/>
      <c r="L8" s="42"/>
      <c r="M8" s="42"/>
      <c r="N8" s="42"/>
      <c r="O8" s="206"/>
    </row>
    <row r="9" spans="1:15" ht="13.7" hidden="1" thickTop="1">
      <c r="A9" s="17"/>
      <c r="B9" s="18"/>
      <c r="C9" s="19"/>
      <c r="D9" s="19"/>
      <c r="E9" s="20"/>
      <c r="F9" s="21">
        <v>41763</v>
      </c>
      <c r="G9" s="22" t="s">
        <v>29</v>
      </c>
      <c r="H9" s="21">
        <v>41764</v>
      </c>
      <c r="I9" s="22" t="s">
        <v>30</v>
      </c>
      <c r="J9" s="23"/>
      <c r="K9" s="19"/>
      <c r="L9" s="19"/>
      <c r="M9" s="23"/>
      <c r="N9" s="23"/>
      <c r="O9" s="203"/>
    </row>
    <row r="10" spans="1:15" ht="13.7" hidden="1" thickTop="1">
      <c r="A10" s="24" t="s">
        <v>31</v>
      </c>
      <c r="B10" s="18"/>
      <c r="C10" s="25"/>
      <c r="D10" s="19"/>
      <c r="E10" s="26"/>
      <c r="F10" s="27">
        <v>41763</v>
      </c>
      <c r="G10" s="28" t="s">
        <v>32</v>
      </c>
      <c r="H10" s="27">
        <v>41764</v>
      </c>
      <c r="I10" s="28" t="s">
        <v>32</v>
      </c>
      <c r="J10" s="25"/>
      <c r="K10" s="25"/>
      <c r="L10" s="25"/>
      <c r="M10" s="23"/>
      <c r="N10" s="29"/>
      <c r="O10" s="204"/>
    </row>
    <row r="11" spans="1:15" ht="13.7" hidden="1" thickTop="1">
      <c r="A11" s="24"/>
      <c r="B11" s="30"/>
      <c r="C11" s="25"/>
      <c r="D11" s="19"/>
      <c r="E11" s="26"/>
      <c r="F11" s="27">
        <v>41763</v>
      </c>
      <c r="G11" s="31" t="s">
        <v>33</v>
      </c>
      <c r="H11" s="27">
        <v>41764</v>
      </c>
      <c r="I11" s="31" t="s">
        <v>33</v>
      </c>
      <c r="J11" s="29"/>
      <c r="K11" s="25"/>
      <c r="L11" s="25"/>
      <c r="M11" s="23"/>
      <c r="N11" s="29"/>
      <c r="O11" s="204"/>
    </row>
    <row r="12" spans="1:15" ht="13.7" hidden="1" thickTop="1">
      <c r="A12" s="32" t="s">
        <v>38</v>
      </c>
      <c r="B12" s="33" t="s">
        <v>35</v>
      </c>
      <c r="C12" s="34"/>
      <c r="D12" s="34">
        <v>50</v>
      </c>
      <c r="E12" s="33"/>
      <c r="F12" s="33">
        <v>41763</v>
      </c>
      <c r="G12" s="33" t="s">
        <v>32</v>
      </c>
      <c r="H12" s="33">
        <v>41764</v>
      </c>
      <c r="I12" s="33" t="s">
        <v>32</v>
      </c>
      <c r="J12" s="25"/>
      <c r="K12" s="25"/>
      <c r="L12" s="25"/>
      <c r="M12" s="29"/>
      <c r="N12" s="25"/>
      <c r="O12" s="205"/>
    </row>
    <row r="13" spans="1:15" ht="13.7" hidden="1" thickTop="1">
      <c r="A13" s="35" t="s">
        <v>39</v>
      </c>
      <c r="B13" s="36" t="s">
        <v>40</v>
      </c>
      <c r="C13" s="36" t="s">
        <v>41</v>
      </c>
      <c r="D13" s="43">
        <v>63</v>
      </c>
      <c r="E13" s="37"/>
      <c r="F13" s="37">
        <v>41763</v>
      </c>
      <c r="G13" s="37" t="s">
        <v>29</v>
      </c>
      <c r="H13" s="38">
        <v>41765</v>
      </c>
      <c r="I13" s="37" t="s">
        <v>32</v>
      </c>
      <c r="J13" s="29"/>
      <c r="K13" s="29"/>
      <c r="L13" s="29"/>
      <c r="M13" s="29"/>
      <c r="N13" s="29"/>
      <c r="O13" s="205"/>
    </row>
    <row r="14" spans="1:15" ht="14.4" hidden="1" thickTop="1" thickBot="1">
      <c r="A14" s="39" t="s">
        <v>42</v>
      </c>
      <c r="B14" s="40"/>
      <c r="C14" s="40"/>
      <c r="D14" s="40">
        <v>52</v>
      </c>
      <c r="E14" s="41" t="s">
        <v>36</v>
      </c>
      <c r="F14" s="41">
        <v>41763</v>
      </c>
      <c r="G14" s="40" t="s">
        <v>37</v>
      </c>
      <c r="H14" s="41">
        <v>41764</v>
      </c>
      <c r="I14" s="41" t="s">
        <v>32</v>
      </c>
      <c r="J14" s="42"/>
      <c r="K14" s="42"/>
      <c r="L14" s="42"/>
      <c r="M14" s="42"/>
      <c r="N14" s="42"/>
      <c r="O14" s="206"/>
    </row>
    <row r="15" spans="1:15" ht="13.7" hidden="1" thickTop="1">
      <c r="A15" s="17"/>
      <c r="B15" s="18"/>
      <c r="C15" s="19"/>
      <c r="D15" s="19"/>
      <c r="E15" s="20"/>
      <c r="F15" s="21">
        <v>41764</v>
      </c>
      <c r="G15" s="22" t="s">
        <v>29</v>
      </c>
      <c r="H15" s="21">
        <v>41765</v>
      </c>
      <c r="I15" s="22" t="s">
        <v>30</v>
      </c>
      <c r="J15" s="23"/>
      <c r="K15" s="19"/>
      <c r="L15" s="19"/>
      <c r="M15" s="23"/>
      <c r="N15" s="23"/>
      <c r="O15" s="203"/>
    </row>
    <row r="16" spans="1:15" ht="13.7" hidden="1" thickTop="1">
      <c r="A16" s="24" t="s">
        <v>31</v>
      </c>
      <c r="B16" s="18"/>
      <c r="C16" s="25"/>
      <c r="D16" s="19"/>
      <c r="E16" s="26"/>
      <c r="F16" s="27">
        <v>41764</v>
      </c>
      <c r="G16" s="28" t="s">
        <v>32</v>
      </c>
      <c r="H16" s="27">
        <v>41765</v>
      </c>
      <c r="I16" s="28" t="s">
        <v>32</v>
      </c>
      <c r="J16" s="25"/>
      <c r="K16" s="25"/>
      <c r="L16" s="25"/>
      <c r="M16" s="23"/>
      <c r="N16" s="29"/>
      <c r="O16" s="204"/>
    </row>
    <row r="17" spans="1:15" ht="13.7" hidden="1" thickTop="1">
      <c r="A17" s="24"/>
      <c r="B17" s="30"/>
      <c r="C17" s="25"/>
      <c r="D17" s="19"/>
      <c r="E17" s="26"/>
      <c r="F17" s="27">
        <v>41764</v>
      </c>
      <c r="G17" s="31" t="s">
        <v>33</v>
      </c>
      <c r="H17" s="27">
        <v>41765</v>
      </c>
      <c r="I17" s="31" t="s">
        <v>33</v>
      </c>
      <c r="J17" s="29"/>
      <c r="K17" s="25"/>
      <c r="L17" s="25"/>
      <c r="M17" s="23"/>
      <c r="N17" s="29"/>
      <c r="O17" s="204"/>
    </row>
    <row r="18" spans="1:15" ht="13.7" hidden="1" thickTop="1">
      <c r="A18" s="32" t="s">
        <v>43</v>
      </c>
      <c r="B18" s="33" t="s">
        <v>35</v>
      </c>
      <c r="C18" s="34"/>
      <c r="D18" s="34">
        <v>49</v>
      </c>
      <c r="E18" s="33"/>
      <c r="F18" s="33">
        <v>41764</v>
      </c>
      <c r="G18" s="33" t="s">
        <v>32</v>
      </c>
      <c r="H18" s="33">
        <v>41765</v>
      </c>
      <c r="I18" s="33" t="s">
        <v>32</v>
      </c>
      <c r="J18" s="25"/>
      <c r="K18" s="25"/>
      <c r="L18" s="25"/>
      <c r="M18" s="29"/>
      <c r="N18" s="25"/>
      <c r="O18" s="205"/>
    </row>
    <row r="19" spans="1:15" ht="13.7" hidden="1" thickTop="1">
      <c r="A19" s="35" t="s">
        <v>44</v>
      </c>
      <c r="B19" s="36">
        <v>330017627</v>
      </c>
      <c r="C19" s="36" t="s">
        <v>45</v>
      </c>
      <c r="D19" s="43">
        <v>22</v>
      </c>
      <c r="E19" s="37"/>
      <c r="F19" s="37">
        <v>41764</v>
      </c>
      <c r="G19" s="37" t="s">
        <v>29</v>
      </c>
      <c r="H19" s="38">
        <v>41766</v>
      </c>
      <c r="I19" s="37" t="s">
        <v>32</v>
      </c>
      <c r="J19" s="29"/>
      <c r="K19" s="29"/>
      <c r="L19" s="29"/>
      <c r="M19" s="29"/>
      <c r="N19" s="29"/>
      <c r="O19" s="205"/>
    </row>
    <row r="20" spans="1:15" ht="13.7" hidden="1" thickTop="1">
      <c r="A20" s="35" t="s">
        <v>46</v>
      </c>
      <c r="B20" s="36" t="s">
        <v>47</v>
      </c>
      <c r="C20" s="36" t="s">
        <v>48</v>
      </c>
      <c r="D20" s="43">
        <v>18</v>
      </c>
      <c r="E20" s="37"/>
      <c r="F20" s="37">
        <v>41764</v>
      </c>
      <c r="G20" s="37" t="s">
        <v>29</v>
      </c>
      <c r="H20" s="38">
        <v>41766</v>
      </c>
      <c r="I20" s="37" t="s">
        <v>32</v>
      </c>
      <c r="J20" s="29"/>
      <c r="K20" s="29"/>
      <c r="L20" s="29"/>
      <c r="M20" s="29"/>
      <c r="N20" s="29"/>
      <c r="O20" s="205"/>
    </row>
    <row r="21" spans="1:15" ht="13.7" hidden="1" thickTop="1">
      <c r="A21" s="35" t="s">
        <v>49</v>
      </c>
      <c r="B21" s="36" t="s">
        <v>50</v>
      </c>
      <c r="C21" s="36" t="s">
        <v>51</v>
      </c>
      <c r="D21" s="36">
        <v>18</v>
      </c>
      <c r="E21" s="37"/>
      <c r="F21" s="37">
        <v>41764</v>
      </c>
      <c r="G21" s="37" t="s">
        <v>29</v>
      </c>
      <c r="H21" s="38">
        <v>41766</v>
      </c>
      <c r="I21" s="37" t="s">
        <v>32</v>
      </c>
      <c r="J21" s="29"/>
      <c r="K21" s="29"/>
      <c r="L21" s="29"/>
      <c r="M21" s="29"/>
      <c r="N21" s="29"/>
      <c r="O21" s="205"/>
    </row>
    <row r="22" spans="1:15" ht="14.4" hidden="1" thickTop="1" thickBot="1">
      <c r="A22" s="39" t="s">
        <v>52</v>
      </c>
      <c r="B22" s="40"/>
      <c r="C22" s="40"/>
      <c r="D22" s="40">
        <v>46</v>
      </c>
      <c r="E22" s="41" t="s">
        <v>36</v>
      </c>
      <c r="F22" s="41">
        <v>41764</v>
      </c>
      <c r="G22" s="40" t="s">
        <v>37</v>
      </c>
      <c r="H22" s="41">
        <v>41765</v>
      </c>
      <c r="I22" s="41" t="s">
        <v>32</v>
      </c>
      <c r="J22" s="42"/>
      <c r="K22" s="42"/>
      <c r="L22" s="42"/>
      <c r="M22" s="42"/>
      <c r="N22" s="42"/>
      <c r="O22" s="206"/>
    </row>
    <row r="23" spans="1:15" ht="13.7" hidden="1" thickTop="1">
      <c r="A23" s="17"/>
      <c r="B23" s="18"/>
      <c r="C23" s="19"/>
      <c r="D23" s="19"/>
      <c r="E23" s="20"/>
      <c r="F23" s="21">
        <v>41765</v>
      </c>
      <c r="G23" s="22" t="s">
        <v>29</v>
      </c>
      <c r="H23" s="21">
        <v>41766</v>
      </c>
      <c r="I23" s="22" t="s">
        <v>30</v>
      </c>
      <c r="J23" s="23"/>
      <c r="K23" s="19"/>
      <c r="L23" s="19"/>
      <c r="M23" s="23"/>
      <c r="N23" s="23"/>
      <c r="O23" s="203"/>
    </row>
    <row r="24" spans="1:15" ht="13.7" hidden="1" thickTop="1">
      <c r="A24" s="24" t="s">
        <v>31</v>
      </c>
      <c r="B24" s="18"/>
      <c r="C24" s="25"/>
      <c r="D24" s="19"/>
      <c r="E24" s="26"/>
      <c r="F24" s="27">
        <v>41765</v>
      </c>
      <c r="G24" s="28" t="s">
        <v>32</v>
      </c>
      <c r="H24" s="27">
        <v>41766</v>
      </c>
      <c r="I24" s="28" t="s">
        <v>32</v>
      </c>
      <c r="J24" s="25"/>
      <c r="K24" s="25"/>
      <c r="L24" s="25"/>
      <c r="M24" s="23"/>
      <c r="N24" s="29"/>
      <c r="O24" s="204"/>
    </row>
    <row r="25" spans="1:15" ht="13.7" hidden="1" thickTop="1">
      <c r="A25" s="24"/>
      <c r="B25" s="30"/>
      <c r="C25" s="25"/>
      <c r="D25" s="19"/>
      <c r="E25" s="26"/>
      <c r="F25" s="27">
        <v>41765</v>
      </c>
      <c r="G25" s="31" t="s">
        <v>33</v>
      </c>
      <c r="H25" s="27">
        <v>41766</v>
      </c>
      <c r="I25" s="31" t="s">
        <v>33</v>
      </c>
      <c r="J25" s="29"/>
      <c r="K25" s="25"/>
      <c r="L25" s="25"/>
      <c r="M25" s="23"/>
      <c r="N25" s="29"/>
      <c r="O25" s="204"/>
    </row>
    <row r="26" spans="1:15" ht="13.7" hidden="1" thickTop="1">
      <c r="A26" s="32" t="s">
        <v>53</v>
      </c>
      <c r="B26" s="33" t="s">
        <v>35</v>
      </c>
      <c r="C26" s="34"/>
      <c r="D26" s="34">
        <v>50</v>
      </c>
      <c r="E26" s="33"/>
      <c r="F26" s="33">
        <v>41765</v>
      </c>
      <c r="G26" s="33" t="s">
        <v>32</v>
      </c>
      <c r="H26" s="33">
        <v>41766</v>
      </c>
      <c r="I26" s="33" t="s">
        <v>32</v>
      </c>
      <c r="J26" s="25"/>
      <c r="K26" s="25"/>
      <c r="L26" s="25"/>
      <c r="M26" s="29"/>
      <c r="N26" s="25"/>
      <c r="O26" s="205"/>
    </row>
    <row r="27" spans="1:15" ht="13.7" hidden="1" thickTop="1">
      <c r="A27" s="35" t="s">
        <v>54</v>
      </c>
      <c r="B27" s="36" t="s">
        <v>40</v>
      </c>
      <c r="C27" s="36" t="s">
        <v>41</v>
      </c>
      <c r="D27" s="43">
        <v>63</v>
      </c>
      <c r="E27" s="37"/>
      <c r="F27" s="37">
        <v>41765</v>
      </c>
      <c r="G27" s="37" t="s">
        <v>29</v>
      </c>
      <c r="H27" s="38">
        <v>41767</v>
      </c>
      <c r="I27" s="37" t="s">
        <v>32</v>
      </c>
      <c r="J27" s="29"/>
      <c r="K27" s="29"/>
      <c r="L27" s="29"/>
      <c r="M27" s="29"/>
      <c r="N27" s="29"/>
      <c r="O27" s="205"/>
    </row>
    <row r="28" spans="1:15" ht="13.7" hidden="1" thickTop="1">
      <c r="A28" s="35" t="s">
        <v>55</v>
      </c>
      <c r="B28" s="36">
        <v>330020506</v>
      </c>
      <c r="C28" s="36" t="s">
        <v>56</v>
      </c>
      <c r="D28" s="36">
        <v>1</v>
      </c>
      <c r="E28" s="37"/>
      <c r="F28" s="37">
        <v>41765</v>
      </c>
      <c r="G28" s="37" t="s">
        <v>29</v>
      </c>
      <c r="H28" s="38">
        <v>41767</v>
      </c>
      <c r="I28" s="37" t="s">
        <v>32</v>
      </c>
      <c r="J28" s="29"/>
      <c r="K28" s="29"/>
      <c r="L28" s="29"/>
      <c r="M28" s="29"/>
      <c r="N28" s="29"/>
      <c r="O28" s="205"/>
    </row>
    <row r="29" spans="1:15" ht="14.4" hidden="1" thickTop="1" thickBot="1">
      <c r="A29" s="39" t="s">
        <v>57</v>
      </c>
      <c r="B29" s="40"/>
      <c r="C29" s="40"/>
      <c r="D29" s="40">
        <v>27</v>
      </c>
      <c r="E29" s="41" t="s">
        <v>36</v>
      </c>
      <c r="F29" s="41">
        <v>41765</v>
      </c>
      <c r="G29" s="40" t="s">
        <v>37</v>
      </c>
      <c r="H29" s="41">
        <v>41766</v>
      </c>
      <c r="I29" s="41" t="s">
        <v>32</v>
      </c>
      <c r="J29" s="42"/>
      <c r="K29" s="42"/>
      <c r="L29" s="42"/>
      <c r="M29" s="42"/>
      <c r="N29" s="42"/>
      <c r="O29" s="206"/>
    </row>
    <row r="30" spans="1:15" ht="13.7" hidden="1" thickTop="1">
      <c r="A30" s="17"/>
      <c r="B30" s="18"/>
      <c r="C30" s="19"/>
      <c r="D30" s="19"/>
      <c r="E30" s="20"/>
      <c r="F30" s="20">
        <v>41766</v>
      </c>
      <c r="G30" s="22" t="s">
        <v>29</v>
      </c>
      <c r="H30" s="21">
        <v>41767</v>
      </c>
      <c r="I30" s="22" t="s">
        <v>30</v>
      </c>
      <c r="J30" s="23"/>
      <c r="K30" s="19"/>
      <c r="L30" s="19"/>
      <c r="M30" s="23"/>
      <c r="N30" s="23"/>
      <c r="O30" s="203"/>
    </row>
    <row r="31" spans="1:15" ht="13.7" hidden="1" thickTop="1">
      <c r="A31" s="24" t="s">
        <v>31</v>
      </c>
      <c r="B31" s="18"/>
      <c r="C31" s="19"/>
      <c r="D31" s="44"/>
      <c r="E31" s="26"/>
      <c r="F31" s="27">
        <v>41766</v>
      </c>
      <c r="G31" s="28" t="s">
        <v>32</v>
      </c>
      <c r="H31" s="27">
        <v>41767</v>
      </c>
      <c r="I31" s="28" t="s">
        <v>32</v>
      </c>
      <c r="J31" s="25"/>
      <c r="K31" s="25"/>
      <c r="L31" s="25"/>
      <c r="M31" s="23"/>
      <c r="N31" s="29"/>
      <c r="O31" s="204"/>
    </row>
    <row r="32" spans="1:15" ht="15.15" hidden="1" thickTop="1">
      <c r="A32" s="24"/>
      <c r="B32" s="30"/>
      <c r="C32" s="25"/>
      <c r="D32" s="25"/>
      <c r="E32" s="26"/>
      <c r="F32" s="27">
        <v>41766</v>
      </c>
      <c r="G32" s="31" t="s">
        <v>33</v>
      </c>
      <c r="H32" s="27">
        <v>41767</v>
      </c>
      <c r="I32" s="52" t="s">
        <v>1209</v>
      </c>
      <c r="J32" s="29"/>
      <c r="K32" s="25"/>
      <c r="L32" s="25"/>
      <c r="M32" s="23"/>
      <c r="N32" s="29"/>
      <c r="O32" s="204"/>
    </row>
    <row r="33" spans="1:15" ht="13.7" hidden="1" thickTop="1">
      <c r="A33" s="32" t="s">
        <v>58</v>
      </c>
      <c r="B33" s="33" t="s">
        <v>35</v>
      </c>
      <c r="C33" s="34"/>
      <c r="D33" s="34">
        <v>51</v>
      </c>
      <c r="E33" s="33"/>
      <c r="F33" s="33">
        <v>41766</v>
      </c>
      <c r="G33" s="33" t="s">
        <v>32</v>
      </c>
      <c r="H33" s="33">
        <v>41767</v>
      </c>
      <c r="I33" s="33" t="s">
        <v>32</v>
      </c>
      <c r="J33" s="25"/>
      <c r="K33" s="25"/>
      <c r="L33" s="25"/>
      <c r="M33" s="29"/>
      <c r="N33" s="25"/>
      <c r="O33" s="205"/>
    </row>
    <row r="34" spans="1:15" ht="13.7" hidden="1" thickTop="1">
      <c r="A34" s="35" t="s">
        <v>59</v>
      </c>
      <c r="B34" s="36" t="s">
        <v>60</v>
      </c>
      <c r="C34" s="36" t="s">
        <v>61</v>
      </c>
      <c r="D34" s="43">
        <v>8</v>
      </c>
      <c r="E34" s="37"/>
      <c r="F34" s="37">
        <v>41766</v>
      </c>
      <c r="G34" s="37" t="s">
        <v>29</v>
      </c>
      <c r="H34" s="38">
        <v>41768</v>
      </c>
      <c r="I34" s="37" t="s">
        <v>32</v>
      </c>
      <c r="J34" s="29"/>
      <c r="K34" s="29"/>
      <c r="L34" s="29"/>
      <c r="M34" s="29"/>
      <c r="N34" s="29"/>
      <c r="O34" s="205"/>
    </row>
    <row r="35" spans="1:15" ht="13.7" hidden="1" thickTop="1">
      <c r="A35" s="35" t="s">
        <v>62</v>
      </c>
      <c r="B35" s="36" t="s">
        <v>40</v>
      </c>
      <c r="C35" s="36" t="s">
        <v>41</v>
      </c>
      <c r="D35" s="43">
        <v>36</v>
      </c>
      <c r="E35" s="37"/>
      <c r="F35" s="37">
        <v>41766</v>
      </c>
      <c r="G35" s="37" t="s">
        <v>29</v>
      </c>
      <c r="H35" s="38">
        <v>41768</v>
      </c>
      <c r="I35" s="37" t="s">
        <v>32</v>
      </c>
      <c r="J35" s="29"/>
      <c r="K35" s="29"/>
      <c r="L35" s="29"/>
      <c r="M35" s="29"/>
      <c r="N35" s="29"/>
      <c r="O35" s="205"/>
    </row>
    <row r="36" spans="1:15" ht="13.7" hidden="1" thickTop="1">
      <c r="A36" s="35" t="s">
        <v>63</v>
      </c>
      <c r="B36" s="36">
        <v>330017627</v>
      </c>
      <c r="C36" s="36" t="s">
        <v>45</v>
      </c>
      <c r="D36" s="36">
        <v>11</v>
      </c>
      <c r="E36" s="37"/>
      <c r="F36" s="37">
        <v>41766</v>
      </c>
      <c r="G36" s="37" t="s">
        <v>29</v>
      </c>
      <c r="H36" s="38">
        <v>41768</v>
      </c>
      <c r="I36" s="37" t="s">
        <v>32</v>
      </c>
      <c r="J36" s="29"/>
      <c r="K36" s="29"/>
      <c r="L36" s="29"/>
      <c r="M36" s="29"/>
      <c r="N36" s="29"/>
      <c r="O36" s="205"/>
    </row>
    <row r="37" spans="1:15" ht="14.4" hidden="1" thickTop="1" thickBot="1">
      <c r="A37" s="39" t="s">
        <v>64</v>
      </c>
      <c r="B37" s="40"/>
      <c r="C37" s="40"/>
      <c r="D37" s="40">
        <v>40</v>
      </c>
      <c r="E37" s="41" t="s">
        <v>36</v>
      </c>
      <c r="F37" s="41">
        <v>41766</v>
      </c>
      <c r="G37" s="40" t="s">
        <v>37</v>
      </c>
      <c r="H37" s="41">
        <v>41767</v>
      </c>
      <c r="I37" s="41" t="s">
        <v>32</v>
      </c>
      <c r="J37" s="42"/>
      <c r="K37" s="42"/>
      <c r="L37" s="42"/>
      <c r="M37" s="42"/>
      <c r="N37" s="42"/>
      <c r="O37" s="206"/>
    </row>
    <row r="38" spans="1:15" ht="13.7" hidden="1" thickTop="1">
      <c r="A38" s="17"/>
      <c r="B38" s="18"/>
      <c r="C38" s="19"/>
      <c r="D38" s="19"/>
      <c r="E38" s="20"/>
      <c r="F38" s="21">
        <v>41767</v>
      </c>
      <c r="G38" s="22" t="s">
        <v>29</v>
      </c>
      <c r="H38" s="21">
        <v>41768</v>
      </c>
      <c r="I38" s="22" t="s">
        <v>30</v>
      </c>
      <c r="J38" s="23"/>
      <c r="K38" s="19"/>
      <c r="L38" s="19"/>
      <c r="M38" s="23"/>
      <c r="N38" s="23"/>
      <c r="O38" s="203"/>
    </row>
    <row r="39" spans="1:15" ht="13.7" hidden="1" thickTop="1">
      <c r="A39" s="24" t="s">
        <v>31</v>
      </c>
      <c r="B39" s="18"/>
      <c r="C39" s="25"/>
      <c r="D39" s="19"/>
      <c r="E39" s="26"/>
      <c r="F39" s="27">
        <v>41767</v>
      </c>
      <c r="G39" s="28" t="s">
        <v>32</v>
      </c>
      <c r="H39" s="27">
        <v>41768</v>
      </c>
      <c r="I39" s="28" t="s">
        <v>32</v>
      </c>
      <c r="J39" s="25"/>
      <c r="K39" s="25"/>
      <c r="L39" s="25"/>
      <c r="M39" s="23"/>
      <c r="N39" s="29"/>
      <c r="O39" s="204"/>
    </row>
    <row r="40" spans="1:15" ht="13.7" hidden="1" thickTop="1">
      <c r="A40" s="24"/>
      <c r="B40" s="30"/>
      <c r="C40" s="25"/>
      <c r="D40" s="19"/>
      <c r="E40" s="26"/>
      <c r="F40" s="27">
        <v>41767</v>
      </c>
      <c r="G40" s="31" t="s">
        <v>33</v>
      </c>
      <c r="H40" s="27">
        <v>41768</v>
      </c>
      <c r="I40" s="31" t="s">
        <v>33</v>
      </c>
      <c r="J40" s="29"/>
      <c r="K40" s="25"/>
      <c r="L40" s="25"/>
      <c r="M40" s="23"/>
      <c r="N40" s="29"/>
      <c r="O40" s="204"/>
    </row>
    <row r="41" spans="1:15" ht="13.7" hidden="1" thickTop="1">
      <c r="A41" s="32" t="s">
        <v>65</v>
      </c>
      <c r="B41" s="33" t="s">
        <v>35</v>
      </c>
      <c r="C41" s="34"/>
      <c r="D41" s="34">
        <v>51</v>
      </c>
      <c r="E41" s="33"/>
      <c r="F41" s="33">
        <v>41767</v>
      </c>
      <c r="G41" s="33" t="s">
        <v>32</v>
      </c>
      <c r="H41" s="33">
        <v>41768</v>
      </c>
      <c r="I41" s="33" t="s">
        <v>32</v>
      </c>
      <c r="J41" s="25"/>
      <c r="K41" s="25"/>
      <c r="L41" s="25"/>
      <c r="M41" s="29"/>
      <c r="N41" s="25"/>
      <c r="O41" s="205"/>
    </row>
    <row r="42" spans="1:15" ht="13.7" hidden="1" thickTop="1">
      <c r="A42" s="35" t="s">
        <v>66</v>
      </c>
      <c r="B42" s="36" t="s">
        <v>40</v>
      </c>
      <c r="C42" s="36" t="s">
        <v>41</v>
      </c>
      <c r="D42" s="36">
        <v>27</v>
      </c>
      <c r="E42" s="37"/>
      <c r="F42" s="37">
        <v>41767</v>
      </c>
      <c r="G42" s="37" t="s">
        <v>29</v>
      </c>
      <c r="H42" s="38">
        <v>41769</v>
      </c>
      <c r="I42" s="37" t="s">
        <v>32</v>
      </c>
      <c r="J42" s="29"/>
      <c r="K42" s="29"/>
      <c r="L42" s="29"/>
      <c r="M42" s="29"/>
      <c r="N42" s="29"/>
      <c r="O42" s="205"/>
    </row>
    <row r="43" spans="1:15" ht="13.7" hidden="1" thickTop="1">
      <c r="A43" s="35" t="s">
        <v>67</v>
      </c>
      <c r="B43" s="36" t="s">
        <v>68</v>
      </c>
      <c r="C43" s="36" t="s">
        <v>48</v>
      </c>
      <c r="D43" s="36">
        <v>27</v>
      </c>
      <c r="E43" s="37"/>
      <c r="F43" s="37">
        <v>41767</v>
      </c>
      <c r="G43" s="37" t="s">
        <v>29</v>
      </c>
      <c r="H43" s="38">
        <v>41769</v>
      </c>
      <c r="I43" s="37" t="s">
        <v>32</v>
      </c>
      <c r="J43" s="29"/>
      <c r="K43" s="29"/>
      <c r="L43" s="29"/>
      <c r="M43" s="29"/>
      <c r="N43" s="29"/>
      <c r="O43" s="205"/>
    </row>
    <row r="44" spans="1:15" ht="13.7" hidden="1" thickTop="1">
      <c r="A44" s="45" t="s">
        <v>69</v>
      </c>
      <c r="B44" s="46">
        <v>330017627</v>
      </c>
      <c r="C44" s="46" t="s">
        <v>45</v>
      </c>
      <c r="D44" s="46">
        <v>11</v>
      </c>
      <c r="E44" s="47" t="s">
        <v>70</v>
      </c>
      <c r="F44" s="37">
        <v>41767</v>
      </c>
      <c r="G44" s="37" t="s">
        <v>29</v>
      </c>
      <c r="H44" s="38">
        <v>41769</v>
      </c>
      <c r="I44" s="37" t="s">
        <v>32</v>
      </c>
      <c r="J44" s="48"/>
      <c r="K44" s="48"/>
      <c r="L44" s="48"/>
      <c r="M44" s="48"/>
      <c r="N44" s="48"/>
      <c r="O44" s="207"/>
    </row>
    <row r="45" spans="1:15" ht="14.4" hidden="1" thickTop="1" thickBot="1">
      <c r="A45" s="39" t="s">
        <v>71</v>
      </c>
      <c r="B45" s="40"/>
      <c r="C45" s="40"/>
      <c r="D45" s="40">
        <v>48</v>
      </c>
      <c r="E45" s="41" t="s">
        <v>36</v>
      </c>
      <c r="F45" s="41">
        <v>41767</v>
      </c>
      <c r="G45" s="40" t="s">
        <v>37</v>
      </c>
      <c r="H45" s="41">
        <v>41768</v>
      </c>
      <c r="I45" s="41" t="s">
        <v>32</v>
      </c>
      <c r="J45" s="42"/>
      <c r="K45" s="42"/>
      <c r="L45" s="42"/>
      <c r="M45" s="42"/>
      <c r="N45" s="42"/>
      <c r="O45" s="206"/>
    </row>
    <row r="46" spans="1:15" ht="13.7" hidden="1" thickTop="1">
      <c r="A46" s="17"/>
      <c r="B46" s="18"/>
      <c r="C46" s="19"/>
      <c r="D46" s="19"/>
      <c r="E46" s="20"/>
      <c r="F46" s="20">
        <v>41768</v>
      </c>
      <c r="G46" s="22" t="s">
        <v>29</v>
      </c>
      <c r="H46" s="21">
        <v>41769</v>
      </c>
      <c r="I46" s="22" t="s">
        <v>30</v>
      </c>
      <c r="J46" s="23"/>
      <c r="K46" s="19"/>
      <c r="L46" s="19"/>
      <c r="M46" s="23"/>
      <c r="N46" s="23"/>
      <c r="O46" s="203"/>
    </row>
    <row r="47" spans="1:15" ht="13.7" hidden="1" thickTop="1">
      <c r="A47" s="24" t="s">
        <v>31</v>
      </c>
      <c r="B47" s="18"/>
      <c r="C47" s="25"/>
      <c r="D47" s="19"/>
      <c r="E47" s="26"/>
      <c r="F47" s="27">
        <v>41768</v>
      </c>
      <c r="G47" s="28" t="s">
        <v>32</v>
      </c>
      <c r="H47" s="27">
        <v>41769</v>
      </c>
      <c r="I47" s="28" t="s">
        <v>32</v>
      </c>
      <c r="J47" s="25"/>
      <c r="K47" s="25"/>
      <c r="L47" s="25"/>
      <c r="M47" s="23"/>
      <c r="N47" s="29"/>
      <c r="O47" s="204"/>
    </row>
    <row r="48" spans="1:15" ht="13.7" hidden="1" thickTop="1">
      <c r="A48" s="24"/>
      <c r="B48" s="30"/>
      <c r="C48" s="25"/>
      <c r="D48" s="19"/>
      <c r="E48" s="26"/>
      <c r="F48" s="27">
        <v>41768</v>
      </c>
      <c r="G48" s="31" t="s">
        <v>33</v>
      </c>
      <c r="H48" s="27">
        <v>41769</v>
      </c>
      <c r="I48" s="31" t="s">
        <v>33</v>
      </c>
      <c r="J48" s="29"/>
      <c r="K48" s="25"/>
      <c r="L48" s="25"/>
      <c r="M48" s="23"/>
      <c r="N48" s="29"/>
      <c r="O48" s="204"/>
    </row>
    <row r="49" spans="1:15" ht="13.7" hidden="1" thickTop="1">
      <c r="A49" s="32" t="s">
        <v>72</v>
      </c>
      <c r="B49" s="33" t="s">
        <v>35</v>
      </c>
      <c r="C49" s="34"/>
      <c r="D49" s="34">
        <v>35</v>
      </c>
      <c r="E49" s="33"/>
      <c r="F49" s="33">
        <v>41768</v>
      </c>
      <c r="G49" s="33" t="s">
        <v>32</v>
      </c>
      <c r="H49" s="33">
        <v>41769</v>
      </c>
      <c r="I49" s="33" t="s">
        <v>32</v>
      </c>
      <c r="J49" s="25"/>
      <c r="K49" s="25"/>
      <c r="L49" s="25"/>
      <c r="M49" s="29"/>
      <c r="N49" s="25"/>
      <c r="O49" s="205"/>
    </row>
    <row r="50" spans="1:15" ht="13.7" hidden="1" thickTop="1">
      <c r="A50" s="35" t="s">
        <v>73</v>
      </c>
      <c r="B50" s="36">
        <v>330005232</v>
      </c>
      <c r="C50" s="36" t="s">
        <v>74</v>
      </c>
      <c r="D50" s="36">
        <v>6</v>
      </c>
      <c r="E50" s="37"/>
      <c r="F50" s="37">
        <v>41768</v>
      </c>
      <c r="G50" s="37" t="s">
        <v>29</v>
      </c>
      <c r="H50" s="38">
        <v>41771</v>
      </c>
      <c r="I50" s="37" t="s">
        <v>32</v>
      </c>
      <c r="J50" s="29"/>
      <c r="K50" s="29"/>
      <c r="L50" s="29"/>
      <c r="M50" s="29"/>
      <c r="N50" s="29"/>
      <c r="O50" s="205"/>
    </row>
    <row r="51" spans="1:15" ht="13.7" hidden="1" thickTop="1">
      <c r="A51" s="35" t="s">
        <v>75</v>
      </c>
      <c r="B51" s="36">
        <v>330062679</v>
      </c>
      <c r="C51" s="36" t="s">
        <v>76</v>
      </c>
      <c r="D51" s="36">
        <v>5</v>
      </c>
      <c r="E51" s="37"/>
      <c r="F51" s="37">
        <v>41768</v>
      </c>
      <c r="G51" s="37" t="s">
        <v>29</v>
      </c>
      <c r="H51" s="38">
        <v>41771</v>
      </c>
      <c r="I51" s="37" t="s">
        <v>32</v>
      </c>
      <c r="J51" s="29"/>
      <c r="K51" s="29"/>
      <c r="L51" s="29"/>
      <c r="M51" s="29"/>
      <c r="N51" s="29"/>
      <c r="O51" s="205"/>
    </row>
    <row r="52" spans="1:15" ht="13.7" hidden="1" thickTop="1">
      <c r="A52" s="35" t="s">
        <v>77</v>
      </c>
      <c r="B52" s="36" t="s">
        <v>40</v>
      </c>
      <c r="C52" s="36" t="s">
        <v>41</v>
      </c>
      <c r="D52" s="36">
        <v>27</v>
      </c>
      <c r="E52" s="37"/>
      <c r="F52" s="37">
        <v>41768</v>
      </c>
      <c r="G52" s="37" t="s">
        <v>29</v>
      </c>
      <c r="H52" s="38">
        <v>41771</v>
      </c>
      <c r="I52" s="37" t="s">
        <v>32</v>
      </c>
      <c r="J52" s="29"/>
      <c r="K52" s="29"/>
      <c r="L52" s="29"/>
      <c r="M52" s="29"/>
      <c r="N52" s="29"/>
      <c r="O52" s="205"/>
    </row>
    <row r="53" spans="1:15" ht="13.7" hidden="1" thickTop="1">
      <c r="A53" s="35" t="s">
        <v>78</v>
      </c>
      <c r="B53" s="36">
        <v>330005222</v>
      </c>
      <c r="C53" s="36" t="s">
        <v>48</v>
      </c>
      <c r="D53" s="36">
        <v>27</v>
      </c>
      <c r="E53" s="37"/>
      <c r="F53" s="37">
        <v>41768</v>
      </c>
      <c r="G53" s="37" t="s">
        <v>29</v>
      </c>
      <c r="H53" s="38">
        <v>41771</v>
      </c>
      <c r="I53" s="37" t="s">
        <v>32</v>
      </c>
      <c r="J53" s="29"/>
      <c r="K53" s="29"/>
      <c r="L53" s="29"/>
      <c r="M53" s="29"/>
      <c r="N53" s="29"/>
      <c r="O53" s="205"/>
    </row>
    <row r="54" spans="1:15" ht="14.4" hidden="1" thickTop="1" thickBot="1">
      <c r="A54" s="39" t="s">
        <v>79</v>
      </c>
      <c r="B54" s="40"/>
      <c r="C54" s="40"/>
      <c r="D54" s="40">
        <v>34</v>
      </c>
      <c r="E54" s="41" t="s">
        <v>36</v>
      </c>
      <c r="F54" s="41">
        <v>41768</v>
      </c>
      <c r="G54" s="40" t="s">
        <v>37</v>
      </c>
      <c r="H54" s="41">
        <v>41769</v>
      </c>
      <c r="I54" s="41" t="s">
        <v>32</v>
      </c>
      <c r="J54" s="42"/>
      <c r="K54" s="42"/>
      <c r="L54" s="42"/>
      <c r="M54" s="42"/>
      <c r="N54" s="42"/>
      <c r="O54" s="206"/>
    </row>
    <row r="55" spans="1:15" ht="13.7" hidden="1" thickTop="1">
      <c r="A55" s="17"/>
      <c r="B55" s="18"/>
      <c r="C55" s="19"/>
      <c r="D55" s="19"/>
      <c r="E55" s="20"/>
      <c r="F55" s="21">
        <v>41769</v>
      </c>
      <c r="G55" s="22" t="s">
        <v>29</v>
      </c>
      <c r="H55" s="21">
        <v>41770</v>
      </c>
      <c r="I55" s="22" t="s">
        <v>30</v>
      </c>
      <c r="J55" s="23"/>
      <c r="K55" s="19"/>
      <c r="L55" s="19"/>
      <c r="M55" s="23"/>
      <c r="N55" s="23"/>
      <c r="O55" s="203"/>
    </row>
    <row r="56" spans="1:15" ht="13.7" hidden="1" thickTop="1">
      <c r="A56" s="24" t="s">
        <v>31</v>
      </c>
      <c r="B56" s="18"/>
      <c r="C56" s="25"/>
      <c r="D56" s="19"/>
      <c r="E56" s="26"/>
      <c r="F56" s="27">
        <v>41769</v>
      </c>
      <c r="G56" s="28" t="s">
        <v>32</v>
      </c>
      <c r="H56" s="27">
        <v>41770</v>
      </c>
      <c r="I56" s="28" t="s">
        <v>32</v>
      </c>
      <c r="J56" s="25"/>
      <c r="K56" s="25"/>
      <c r="L56" s="25"/>
      <c r="M56" s="23"/>
      <c r="N56" s="29"/>
      <c r="O56" s="204"/>
    </row>
    <row r="57" spans="1:15" ht="13.7" hidden="1" thickTop="1">
      <c r="A57" s="24"/>
      <c r="B57" s="30"/>
      <c r="C57" s="25"/>
      <c r="D57" s="19"/>
      <c r="E57" s="26"/>
      <c r="F57" s="27">
        <v>41769</v>
      </c>
      <c r="G57" s="31" t="s">
        <v>33</v>
      </c>
      <c r="H57" s="27">
        <v>41770</v>
      </c>
      <c r="I57" s="31" t="s">
        <v>33</v>
      </c>
      <c r="J57" s="29"/>
      <c r="K57" s="25"/>
      <c r="L57" s="25"/>
      <c r="M57" s="23"/>
      <c r="N57" s="29"/>
      <c r="O57" s="204"/>
    </row>
    <row r="58" spans="1:15" ht="13.7" hidden="1" thickTop="1">
      <c r="A58" s="32"/>
      <c r="B58" s="33" t="s">
        <v>35</v>
      </c>
      <c r="C58" s="34"/>
      <c r="D58" s="34"/>
      <c r="E58" s="33"/>
      <c r="F58" s="33">
        <v>41769</v>
      </c>
      <c r="G58" s="33" t="s">
        <v>32</v>
      </c>
      <c r="H58" s="33">
        <v>41770</v>
      </c>
      <c r="I58" s="33" t="s">
        <v>32</v>
      </c>
      <c r="J58" s="25"/>
      <c r="K58" s="25"/>
      <c r="L58" s="25"/>
      <c r="M58" s="29"/>
      <c r="N58" s="25"/>
      <c r="O58" s="205"/>
    </row>
    <row r="59" spans="1:15" ht="13.7" hidden="1" thickTop="1">
      <c r="A59" s="35" t="s">
        <v>80</v>
      </c>
      <c r="B59" s="36">
        <v>330017627</v>
      </c>
      <c r="C59" s="36" t="s">
        <v>45</v>
      </c>
      <c r="D59" s="43">
        <v>11</v>
      </c>
      <c r="E59" s="37"/>
      <c r="F59" s="33">
        <v>41769</v>
      </c>
      <c r="G59" s="37" t="s">
        <v>29</v>
      </c>
      <c r="H59" s="38">
        <v>41772</v>
      </c>
      <c r="I59" s="37" t="s">
        <v>32</v>
      </c>
      <c r="J59" s="29"/>
      <c r="K59" s="29"/>
      <c r="L59" s="29"/>
      <c r="M59" s="29"/>
      <c r="N59" s="29"/>
      <c r="O59" s="205"/>
    </row>
    <row r="60" spans="1:15" ht="13.7" hidden="1" thickTop="1">
      <c r="A60" s="35" t="s">
        <v>81</v>
      </c>
      <c r="B60" s="36" t="s">
        <v>82</v>
      </c>
      <c r="C60" s="36" t="s">
        <v>51</v>
      </c>
      <c r="D60" s="36">
        <v>2</v>
      </c>
      <c r="E60" s="37"/>
      <c r="F60" s="37">
        <v>41769</v>
      </c>
      <c r="G60" s="37" t="s">
        <v>29</v>
      </c>
      <c r="H60" s="38">
        <v>41772</v>
      </c>
      <c r="I60" s="37" t="s">
        <v>32</v>
      </c>
      <c r="J60" s="29"/>
      <c r="K60" s="29"/>
      <c r="L60" s="29"/>
      <c r="M60" s="29"/>
      <c r="N60" s="29"/>
      <c r="O60" s="205"/>
    </row>
    <row r="61" spans="1:15" ht="13.7" hidden="1" thickTop="1">
      <c r="A61" s="35" t="s">
        <v>83</v>
      </c>
      <c r="B61" s="36" t="s">
        <v>84</v>
      </c>
      <c r="C61" s="36" t="s">
        <v>85</v>
      </c>
      <c r="D61" s="36">
        <v>60</v>
      </c>
      <c r="E61" s="37"/>
      <c r="F61" s="37">
        <v>41769</v>
      </c>
      <c r="G61" s="37" t="s">
        <v>29</v>
      </c>
      <c r="H61" s="38">
        <v>41772</v>
      </c>
      <c r="I61" s="37" t="s">
        <v>32</v>
      </c>
      <c r="J61" s="29"/>
      <c r="K61" s="29"/>
      <c r="L61" s="29"/>
      <c r="M61" s="29"/>
      <c r="N61" s="29"/>
      <c r="O61" s="205"/>
    </row>
    <row r="62" spans="1:15" ht="13.7" hidden="1" thickTop="1">
      <c r="A62" s="35" t="s">
        <v>86</v>
      </c>
      <c r="B62" s="36">
        <v>330062679</v>
      </c>
      <c r="C62" s="36" t="s">
        <v>76</v>
      </c>
      <c r="D62" s="36">
        <v>29</v>
      </c>
      <c r="E62" s="37"/>
      <c r="F62" s="37">
        <v>41769</v>
      </c>
      <c r="G62" s="37" t="s">
        <v>29</v>
      </c>
      <c r="H62" s="38">
        <v>41772</v>
      </c>
      <c r="I62" s="37" t="s">
        <v>32</v>
      </c>
      <c r="J62" s="29"/>
      <c r="K62" s="29"/>
      <c r="L62" s="29"/>
      <c r="M62" s="29"/>
      <c r="N62" s="29"/>
      <c r="O62" s="205"/>
    </row>
    <row r="63" spans="1:15" ht="14.4" hidden="1" thickTop="1" thickBot="1">
      <c r="A63" s="39" t="s">
        <v>87</v>
      </c>
      <c r="B63" s="40"/>
      <c r="C63" s="40"/>
      <c r="D63" s="40">
        <v>39</v>
      </c>
      <c r="E63" s="41" t="s">
        <v>36</v>
      </c>
      <c r="F63" s="41">
        <v>41769</v>
      </c>
      <c r="G63" s="40" t="s">
        <v>37</v>
      </c>
      <c r="H63" s="41">
        <v>41770</v>
      </c>
      <c r="I63" s="41" t="s">
        <v>32</v>
      </c>
      <c r="J63" s="42"/>
      <c r="K63" s="42"/>
      <c r="L63" s="42"/>
      <c r="M63" s="42"/>
      <c r="N63" s="42"/>
      <c r="O63" s="206"/>
    </row>
    <row r="64" spans="1:15" ht="13.7" hidden="1" thickTop="1">
      <c r="A64" s="17"/>
      <c r="B64" s="18"/>
      <c r="C64" s="19"/>
      <c r="D64" s="19"/>
      <c r="E64" s="20"/>
      <c r="F64" s="21">
        <v>41771</v>
      </c>
      <c r="G64" s="22" t="s">
        <v>29</v>
      </c>
      <c r="H64" s="21">
        <v>41772</v>
      </c>
      <c r="I64" s="22" t="s">
        <v>30</v>
      </c>
      <c r="J64" s="23"/>
      <c r="K64" s="19"/>
      <c r="L64" s="19"/>
      <c r="M64" s="23"/>
      <c r="N64" s="23"/>
      <c r="O64" s="203"/>
    </row>
    <row r="65" spans="1:15" ht="13.7" hidden="1" thickTop="1">
      <c r="A65" s="24" t="s">
        <v>31</v>
      </c>
      <c r="B65" s="18"/>
      <c r="C65" s="25"/>
      <c r="D65" s="19"/>
      <c r="E65" s="26"/>
      <c r="F65" s="27">
        <v>41771</v>
      </c>
      <c r="G65" s="28" t="s">
        <v>32</v>
      </c>
      <c r="H65" s="27">
        <v>41772</v>
      </c>
      <c r="I65" s="28" t="s">
        <v>32</v>
      </c>
      <c r="J65" s="25"/>
      <c r="K65" s="25"/>
      <c r="L65" s="25"/>
      <c r="M65" s="23"/>
      <c r="N65" s="29"/>
      <c r="O65" s="204"/>
    </row>
    <row r="66" spans="1:15" ht="13.7" hidden="1" thickTop="1">
      <c r="A66" s="24"/>
      <c r="B66" s="30"/>
      <c r="C66" s="25"/>
      <c r="D66" s="19"/>
      <c r="E66" s="26"/>
      <c r="F66" s="27">
        <v>41771</v>
      </c>
      <c r="G66" s="31" t="s">
        <v>33</v>
      </c>
      <c r="H66" s="27">
        <v>41772</v>
      </c>
      <c r="I66" s="31" t="s">
        <v>33</v>
      </c>
      <c r="J66" s="29"/>
      <c r="K66" s="25"/>
      <c r="L66" s="25"/>
      <c r="M66" s="23"/>
      <c r="N66" s="29"/>
      <c r="O66" s="204"/>
    </row>
    <row r="67" spans="1:15" ht="13.7" hidden="1" thickTop="1">
      <c r="A67" s="32" t="s">
        <v>88</v>
      </c>
      <c r="B67" s="33" t="s">
        <v>35</v>
      </c>
      <c r="C67" s="34"/>
      <c r="D67" s="34">
        <v>49</v>
      </c>
      <c r="E67" s="33"/>
      <c r="F67" s="33">
        <v>41771</v>
      </c>
      <c r="G67" s="33" t="s">
        <v>32</v>
      </c>
      <c r="H67" s="33">
        <v>41772</v>
      </c>
      <c r="I67" s="33" t="s">
        <v>32</v>
      </c>
      <c r="J67" s="25"/>
      <c r="K67" s="25"/>
      <c r="L67" s="25"/>
      <c r="M67" s="29"/>
      <c r="N67" s="25"/>
      <c r="O67" s="205"/>
    </row>
    <row r="68" spans="1:15" ht="15.15" hidden="1" thickTop="1">
      <c r="A68" s="32" t="s">
        <v>89</v>
      </c>
      <c r="B68" s="50">
        <v>330017627</v>
      </c>
      <c r="C68" s="34" t="s">
        <v>45</v>
      </c>
      <c r="D68" s="34">
        <v>11</v>
      </c>
      <c r="E68" s="33"/>
      <c r="F68" s="33">
        <v>41771</v>
      </c>
      <c r="G68" s="33" t="s">
        <v>30</v>
      </c>
      <c r="H68" s="33">
        <v>41773</v>
      </c>
      <c r="I68" s="33" t="s">
        <v>32</v>
      </c>
      <c r="J68" s="25"/>
      <c r="K68" s="25"/>
      <c r="L68" s="25"/>
      <c r="M68" s="29"/>
      <c r="N68" s="25"/>
      <c r="O68" s="205"/>
    </row>
    <row r="69" spans="1:15" ht="15.15" hidden="1" thickTop="1">
      <c r="A69" s="32" t="s">
        <v>90</v>
      </c>
      <c r="B69" s="51">
        <v>330005232</v>
      </c>
      <c r="C69" s="34" t="s">
        <v>74</v>
      </c>
      <c r="D69" s="34">
        <v>1</v>
      </c>
      <c r="E69" s="33"/>
      <c r="F69" s="33">
        <v>41771</v>
      </c>
      <c r="G69" s="33" t="s">
        <v>30</v>
      </c>
      <c r="H69" s="33">
        <v>41773</v>
      </c>
      <c r="I69" s="33" t="s">
        <v>32</v>
      </c>
      <c r="J69" s="25"/>
      <c r="K69" s="25"/>
      <c r="L69" s="25"/>
      <c r="M69" s="29"/>
      <c r="N69" s="25"/>
      <c r="O69" s="205"/>
    </row>
    <row r="70" spans="1:15" ht="13.7" hidden="1" thickTop="1">
      <c r="A70" s="32" t="s">
        <v>91</v>
      </c>
      <c r="B70" s="33" t="s">
        <v>92</v>
      </c>
      <c r="C70" s="34" t="s">
        <v>41</v>
      </c>
      <c r="D70" s="34">
        <v>18</v>
      </c>
      <c r="E70" s="33"/>
      <c r="F70" s="33">
        <v>41771</v>
      </c>
      <c r="G70" s="33" t="s">
        <v>30</v>
      </c>
      <c r="H70" s="33">
        <v>41773</v>
      </c>
      <c r="I70" s="33" t="s">
        <v>32</v>
      </c>
      <c r="J70" s="25"/>
      <c r="K70" s="25"/>
      <c r="L70" s="25"/>
      <c r="M70" s="29"/>
      <c r="N70" s="25"/>
      <c r="O70" s="205"/>
    </row>
    <row r="71" spans="1:15" ht="13.7" hidden="1" thickTop="1">
      <c r="A71" s="32" t="s">
        <v>93</v>
      </c>
      <c r="B71" s="33" t="s">
        <v>40</v>
      </c>
      <c r="C71" s="34" t="s">
        <v>41</v>
      </c>
      <c r="D71" s="34">
        <v>45</v>
      </c>
      <c r="E71" s="33"/>
      <c r="F71" s="33">
        <v>41771</v>
      </c>
      <c r="G71" s="33" t="s">
        <v>30</v>
      </c>
      <c r="H71" s="33">
        <v>41773</v>
      </c>
      <c r="I71" s="33" t="s">
        <v>32</v>
      </c>
      <c r="J71" s="25"/>
      <c r="K71" s="25"/>
      <c r="L71" s="25"/>
      <c r="M71" s="29"/>
      <c r="N71" s="25"/>
      <c r="O71" s="205"/>
    </row>
    <row r="72" spans="1:15" ht="13.7" hidden="1" thickTop="1">
      <c r="A72" s="35" t="s">
        <v>94</v>
      </c>
      <c r="B72" s="36"/>
      <c r="C72" s="36"/>
      <c r="D72" s="43">
        <v>47</v>
      </c>
      <c r="E72" s="37"/>
      <c r="F72" s="37">
        <v>41771</v>
      </c>
      <c r="G72" s="37" t="s">
        <v>29</v>
      </c>
      <c r="H72" s="38">
        <v>41773</v>
      </c>
      <c r="I72" s="37" t="s">
        <v>32</v>
      </c>
      <c r="J72" s="29"/>
      <c r="K72" s="29"/>
      <c r="L72" s="29"/>
      <c r="M72" s="29"/>
      <c r="N72" s="29"/>
      <c r="O72" s="205"/>
    </row>
    <row r="73" spans="1:15" ht="14.4" hidden="1" thickTop="1" thickBot="1">
      <c r="A73" s="39"/>
      <c r="B73" s="40"/>
      <c r="C73" s="40"/>
      <c r="D73" s="40"/>
      <c r="E73" s="41" t="s">
        <v>36</v>
      </c>
      <c r="F73" s="41">
        <v>41771</v>
      </c>
      <c r="G73" s="40" t="s">
        <v>37</v>
      </c>
      <c r="H73" s="41">
        <v>41772</v>
      </c>
      <c r="I73" s="41" t="s">
        <v>32</v>
      </c>
      <c r="J73" s="42"/>
      <c r="K73" s="42"/>
      <c r="L73" s="42"/>
      <c r="M73" s="42"/>
      <c r="N73" s="42"/>
      <c r="O73" s="206"/>
    </row>
    <row r="74" spans="1:15" ht="13.7" hidden="1" thickTop="1">
      <c r="A74" s="17"/>
      <c r="B74" s="18"/>
      <c r="C74" s="19"/>
      <c r="D74" s="19"/>
      <c r="E74" s="20"/>
      <c r="F74" s="21">
        <v>41772</v>
      </c>
      <c r="G74" s="22" t="s">
        <v>29</v>
      </c>
      <c r="H74" s="21">
        <v>41773</v>
      </c>
      <c r="I74" s="22" t="s">
        <v>30</v>
      </c>
      <c r="J74" s="23"/>
      <c r="K74" s="19"/>
      <c r="L74" s="19"/>
      <c r="M74" s="23"/>
      <c r="N74" s="23"/>
      <c r="O74" s="203"/>
    </row>
    <row r="75" spans="1:15" ht="13.7" hidden="1" thickTop="1">
      <c r="A75" s="24" t="s">
        <v>31</v>
      </c>
      <c r="B75" s="18"/>
      <c r="C75" s="25"/>
      <c r="D75" s="19"/>
      <c r="E75" s="26"/>
      <c r="F75" s="27">
        <v>41772</v>
      </c>
      <c r="G75" s="28" t="s">
        <v>32</v>
      </c>
      <c r="H75" s="27">
        <v>41773</v>
      </c>
      <c r="I75" s="28" t="s">
        <v>32</v>
      </c>
      <c r="J75" s="25"/>
      <c r="K75" s="25"/>
      <c r="L75" s="25"/>
      <c r="M75" s="23"/>
      <c r="N75" s="29"/>
      <c r="O75" s="204"/>
    </row>
    <row r="76" spans="1:15" ht="13.7" hidden="1" thickTop="1">
      <c r="A76" s="24"/>
      <c r="B76" s="30"/>
      <c r="C76" s="25"/>
      <c r="D76" s="19"/>
      <c r="E76" s="26"/>
      <c r="F76" s="27">
        <v>41772</v>
      </c>
      <c r="G76" s="31" t="s">
        <v>33</v>
      </c>
      <c r="H76" s="27">
        <v>41773</v>
      </c>
      <c r="I76" s="31" t="s">
        <v>33</v>
      </c>
      <c r="J76" s="29"/>
      <c r="K76" s="25"/>
      <c r="L76" s="25"/>
      <c r="M76" s="23"/>
      <c r="N76" s="29"/>
      <c r="O76" s="204"/>
    </row>
    <row r="77" spans="1:15" ht="13.7" hidden="1" thickTop="1">
      <c r="A77" s="32" t="s">
        <v>95</v>
      </c>
      <c r="B77" s="33" t="s">
        <v>35</v>
      </c>
      <c r="C77" s="34"/>
      <c r="D77" s="34">
        <v>50</v>
      </c>
      <c r="E77" s="33"/>
      <c r="F77" s="33">
        <v>41772</v>
      </c>
      <c r="G77" s="33" t="s">
        <v>32</v>
      </c>
      <c r="H77" s="33">
        <v>41773</v>
      </c>
      <c r="I77" s="33" t="s">
        <v>32</v>
      </c>
      <c r="J77" s="25"/>
      <c r="K77" s="25"/>
      <c r="L77" s="25"/>
      <c r="M77" s="29"/>
      <c r="N77" s="25"/>
      <c r="O77" s="205"/>
    </row>
    <row r="78" spans="1:15" ht="13.7" hidden="1" thickTop="1">
      <c r="A78" s="35" t="s">
        <v>96</v>
      </c>
      <c r="B78" s="36">
        <v>330017627</v>
      </c>
      <c r="C78" s="36" t="s">
        <v>45</v>
      </c>
      <c r="D78" s="43">
        <v>11</v>
      </c>
      <c r="E78" s="37"/>
      <c r="F78" s="33">
        <v>41772</v>
      </c>
      <c r="G78" s="37" t="s">
        <v>29</v>
      </c>
      <c r="H78" s="38">
        <v>41774</v>
      </c>
      <c r="I78" s="37" t="s">
        <v>32</v>
      </c>
      <c r="J78" s="29"/>
      <c r="K78" s="29"/>
      <c r="L78" s="29"/>
      <c r="M78" s="29"/>
      <c r="N78" s="29"/>
      <c r="O78" s="205"/>
    </row>
    <row r="79" spans="1:15" ht="13.7" hidden="1" thickTop="1">
      <c r="A79" s="35" t="s">
        <v>97</v>
      </c>
      <c r="B79" s="36" t="s">
        <v>40</v>
      </c>
      <c r="C79" s="36" t="s">
        <v>41</v>
      </c>
      <c r="D79" s="43">
        <v>36</v>
      </c>
      <c r="E79" s="37"/>
      <c r="F79" s="37">
        <v>41772</v>
      </c>
      <c r="G79" s="37" t="s">
        <v>29</v>
      </c>
      <c r="H79" s="38">
        <v>41774</v>
      </c>
      <c r="I79" s="37" t="s">
        <v>32</v>
      </c>
      <c r="J79" s="29"/>
      <c r="K79" s="29"/>
      <c r="L79" s="29"/>
      <c r="M79" s="29"/>
      <c r="N79" s="29"/>
      <c r="O79" s="205"/>
    </row>
    <row r="80" spans="1:15" ht="13.7" hidden="1" thickTop="1">
      <c r="A80" s="35" t="s">
        <v>98</v>
      </c>
      <c r="B80" s="36" t="s">
        <v>99</v>
      </c>
      <c r="C80" s="36" t="s">
        <v>48</v>
      </c>
      <c r="D80" s="36">
        <v>27</v>
      </c>
      <c r="E80" s="37"/>
      <c r="F80" s="37">
        <v>41772</v>
      </c>
      <c r="G80" s="37" t="s">
        <v>29</v>
      </c>
      <c r="H80" s="38">
        <v>41774</v>
      </c>
      <c r="I80" s="37" t="s">
        <v>32</v>
      </c>
      <c r="J80" s="29"/>
      <c r="K80" s="29"/>
      <c r="L80" s="29"/>
      <c r="M80" s="29"/>
      <c r="N80" s="29"/>
      <c r="O80" s="205"/>
    </row>
    <row r="81" spans="1:15" ht="14.4" hidden="1" thickTop="1" thickBot="1">
      <c r="A81" s="39" t="s">
        <v>100</v>
      </c>
      <c r="B81" s="40"/>
      <c r="C81" s="40"/>
      <c r="D81" s="40">
        <v>49</v>
      </c>
      <c r="E81" s="41" t="s">
        <v>36</v>
      </c>
      <c r="F81" s="41">
        <v>41772</v>
      </c>
      <c r="G81" s="40" t="s">
        <v>37</v>
      </c>
      <c r="H81" s="41">
        <v>41773</v>
      </c>
      <c r="I81" s="41" t="s">
        <v>32</v>
      </c>
      <c r="J81" s="42"/>
      <c r="K81" s="42"/>
      <c r="L81" s="42"/>
      <c r="M81" s="42"/>
      <c r="N81" s="42"/>
      <c r="O81" s="206"/>
    </row>
    <row r="82" spans="1:15" ht="13.7" hidden="1" thickTop="1">
      <c r="A82" s="17"/>
      <c r="B82" s="18"/>
      <c r="C82" s="19"/>
      <c r="D82" s="19"/>
      <c r="E82" s="20"/>
      <c r="F82" s="21">
        <v>41773</v>
      </c>
      <c r="G82" s="22" t="s">
        <v>29</v>
      </c>
      <c r="H82" s="21">
        <v>41774</v>
      </c>
      <c r="I82" s="22" t="s">
        <v>30</v>
      </c>
      <c r="J82" s="23"/>
      <c r="K82" s="19"/>
      <c r="L82" s="19"/>
      <c r="M82" s="23"/>
      <c r="N82" s="23"/>
      <c r="O82" s="203"/>
    </row>
    <row r="83" spans="1:15" ht="13.7" hidden="1" thickTop="1">
      <c r="A83" s="24" t="s">
        <v>31</v>
      </c>
      <c r="B83" s="18"/>
      <c r="C83" s="25"/>
      <c r="D83" s="19"/>
      <c r="E83" s="26"/>
      <c r="F83" s="27">
        <v>41773</v>
      </c>
      <c r="G83" s="28" t="s">
        <v>32</v>
      </c>
      <c r="H83" s="27">
        <v>41774</v>
      </c>
      <c r="I83" s="28" t="s">
        <v>32</v>
      </c>
      <c r="J83" s="25"/>
      <c r="K83" s="25"/>
      <c r="L83" s="25"/>
      <c r="M83" s="23"/>
      <c r="N83" s="29"/>
      <c r="O83" s="204"/>
    </row>
    <row r="84" spans="1:15" ht="13.7" hidden="1" thickTop="1">
      <c r="A84" s="24"/>
      <c r="B84" s="30"/>
      <c r="C84" s="25"/>
      <c r="D84" s="19"/>
      <c r="E84" s="26"/>
      <c r="F84" s="27">
        <v>41773</v>
      </c>
      <c r="G84" s="31" t="s">
        <v>33</v>
      </c>
      <c r="H84" s="27">
        <v>41774</v>
      </c>
      <c r="I84" s="31" t="s">
        <v>33</v>
      </c>
      <c r="J84" s="29"/>
      <c r="K84" s="25"/>
      <c r="L84" s="25"/>
      <c r="M84" s="23"/>
      <c r="N84" s="29"/>
      <c r="O84" s="204"/>
    </row>
    <row r="85" spans="1:15" ht="13.7" hidden="1" thickTop="1">
      <c r="A85" s="32" t="s">
        <v>101</v>
      </c>
      <c r="B85" s="33" t="s">
        <v>35</v>
      </c>
      <c r="C85" s="34"/>
      <c r="D85" s="34">
        <v>51</v>
      </c>
      <c r="E85" s="33"/>
      <c r="F85" s="33">
        <v>41773</v>
      </c>
      <c r="G85" s="33" t="s">
        <v>32</v>
      </c>
      <c r="H85" s="33">
        <v>41774</v>
      </c>
      <c r="I85" s="33" t="s">
        <v>32</v>
      </c>
      <c r="J85" s="25"/>
      <c r="K85" s="25"/>
      <c r="L85" s="25"/>
      <c r="M85" s="29"/>
      <c r="N85" s="25"/>
      <c r="O85" s="205"/>
    </row>
    <row r="86" spans="1:15" ht="13.7" hidden="1" thickTop="1">
      <c r="A86" s="32" t="s">
        <v>102</v>
      </c>
      <c r="B86" s="33" t="s">
        <v>40</v>
      </c>
      <c r="C86" s="34" t="s">
        <v>41</v>
      </c>
      <c r="D86" s="34">
        <v>36</v>
      </c>
      <c r="E86" s="33"/>
      <c r="F86" s="33">
        <v>41773</v>
      </c>
      <c r="G86" s="33" t="s">
        <v>30</v>
      </c>
      <c r="H86" s="33">
        <v>41775</v>
      </c>
      <c r="I86" s="33" t="s">
        <v>32</v>
      </c>
      <c r="J86" s="25"/>
      <c r="K86" s="25"/>
      <c r="L86" s="25"/>
      <c r="M86" s="29"/>
      <c r="N86" s="25"/>
      <c r="O86" s="205"/>
    </row>
    <row r="87" spans="1:15" ht="15.15" hidden="1" thickTop="1">
      <c r="A87" s="32" t="s">
        <v>103</v>
      </c>
      <c r="B87" s="50">
        <v>330034554</v>
      </c>
      <c r="C87" s="34" t="s">
        <v>104</v>
      </c>
      <c r="D87" s="34">
        <v>3</v>
      </c>
      <c r="E87" s="33"/>
      <c r="F87" s="33">
        <v>41773</v>
      </c>
      <c r="G87" s="33" t="s">
        <v>30</v>
      </c>
      <c r="H87" s="33">
        <v>41775</v>
      </c>
      <c r="I87" s="33" t="s">
        <v>32</v>
      </c>
      <c r="J87" s="25"/>
      <c r="K87" s="25"/>
      <c r="L87" s="25"/>
      <c r="M87" s="29"/>
      <c r="N87" s="25"/>
      <c r="O87" s="205"/>
    </row>
    <row r="88" spans="1:15" ht="15.15" hidden="1" thickTop="1">
      <c r="A88" s="32" t="s">
        <v>105</v>
      </c>
      <c r="B88" s="51">
        <v>330062679</v>
      </c>
      <c r="C88" s="34" t="s">
        <v>76</v>
      </c>
      <c r="D88" s="34">
        <v>4</v>
      </c>
      <c r="E88" s="52" t="s">
        <v>106</v>
      </c>
      <c r="F88" s="33">
        <v>41773</v>
      </c>
      <c r="G88" s="33" t="s">
        <v>30</v>
      </c>
      <c r="H88" s="33">
        <v>41775</v>
      </c>
      <c r="I88" s="33" t="s">
        <v>32</v>
      </c>
      <c r="J88" s="25"/>
      <c r="K88" s="25"/>
      <c r="L88" s="25"/>
      <c r="M88" s="29"/>
      <c r="N88" s="25"/>
      <c r="O88" s="205"/>
    </row>
    <row r="89" spans="1:15" ht="13.7" hidden="1" thickTop="1">
      <c r="A89" s="35" t="s">
        <v>107</v>
      </c>
      <c r="B89" s="36" t="s">
        <v>99</v>
      </c>
      <c r="C89" s="36" t="s">
        <v>48</v>
      </c>
      <c r="D89" s="43">
        <v>9</v>
      </c>
      <c r="E89" s="37"/>
      <c r="F89" s="37">
        <v>41773</v>
      </c>
      <c r="G89" s="37" t="s">
        <v>29</v>
      </c>
      <c r="H89" s="38">
        <v>41775</v>
      </c>
      <c r="I89" s="37" t="s">
        <v>32</v>
      </c>
      <c r="J89" s="29"/>
      <c r="K89" s="29"/>
      <c r="L89" s="29"/>
      <c r="M89" s="29"/>
      <c r="N89" s="29"/>
      <c r="O89" s="205"/>
    </row>
    <row r="90" spans="1:15" ht="13.7" hidden="1" thickTop="1">
      <c r="A90" s="35" t="s">
        <v>108</v>
      </c>
      <c r="B90" s="36" t="s">
        <v>60</v>
      </c>
      <c r="C90" s="36" t="s">
        <v>61</v>
      </c>
      <c r="D90" s="36">
        <v>6</v>
      </c>
      <c r="E90" s="37"/>
      <c r="F90" s="37">
        <v>41773</v>
      </c>
      <c r="G90" s="53" t="s">
        <v>29</v>
      </c>
      <c r="H90" s="38">
        <v>41775</v>
      </c>
      <c r="I90" s="37" t="s">
        <v>32</v>
      </c>
      <c r="J90" s="29"/>
      <c r="K90" s="29"/>
      <c r="L90" s="29"/>
      <c r="M90" s="29"/>
      <c r="N90" s="29"/>
      <c r="O90" s="205"/>
    </row>
    <row r="91" spans="1:15" ht="13.7" hidden="1" thickTop="1">
      <c r="A91" s="45" t="s">
        <v>109</v>
      </c>
      <c r="B91" s="46" t="s">
        <v>110</v>
      </c>
      <c r="C91" s="54" t="s">
        <v>111</v>
      </c>
      <c r="D91" s="46">
        <v>2</v>
      </c>
      <c r="E91" s="55" t="s">
        <v>112</v>
      </c>
      <c r="F91" s="37">
        <v>41773</v>
      </c>
      <c r="G91" s="53" t="s">
        <v>29</v>
      </c>
      <c r="H91" s="38">
        <v>41775</v>
      </c>
      <c r="I91" s="37" t="s">
        <v>32</v>
      </c>
      <c r="J91" s="48"/>
      <c r="K91" s="48"/>
      <c r="L91" s="48"/>
      <c r="M91" s="48"/>
      <c r="N91" s="48"/>
      <c r="O91" s="207"/>
    </row>
    <row r="92" spans="1:15" ht="14.4" hidden="1" thickTop="1" thickBot="1">
      <c r="A92" s="39" t="s">
        <v>113</v>
      </c>
      <c r="B92" s="40"/>
      <c r="C92" s="40"/>
      <c r="D92" s="40">
        <v>48</v>
      </c>
      <c r="E92" s="41" t="s">
        <v>36</v>
      </c>
      <c r="F92" s="41">
        <v>41773</v>
      </c>
      <c r="G92" s="40" t="s">
        <v>37</v>
      </c>
      <c r="H92" s="41">
        <v>41774</v>
      </c>
      <c r="I92" s="41" t="s">
        <v>32</v>
      </c>
      <c r="J92" s="42"/>
      <c r="K92" s="42"/>
      <c r="L92" s="42"/>
      <c r="M92" s="42"/>
      <c r="N92" s="42"/>
      <c r="O92" s="206"/>
    </row>
    <row r="93" spans="1:15" ht="13.7" hidden="1" thickTop="1">
      <c r="A93" s="17"/>
      <c r="B93" s="18"/>
      <c r="C93" s="19"/>
      <c r="D93" s="19"/>
      <c r="E93" s="20"/>
      <c r="F93" s="21">
        <v>41774</v>
      </c>
      <c r="G93" s="22" t="s">
        <v>29</v>
      </c>
      <c r="H93" s="21">
        <v>41775</v>
      </c>
      <c r="I93" s="22" t="s">
        <v>30</v>
      </c>
      <c r="J93" s="23"/>
      <c r="K93" s="19"/>
      <c r="L93" s="19"/>
      <c r="M93" s="23"/>
      <c r="N93" s="23"/>
      <c r="O93" s="203"/>
    </row>
    <row r="94" spans="1:15" ht="13.7" hidden="1" thickTop="1">
      <c r="A94" s="24" t="s">
        <v>31</v>
      </c>
      <c r="B94" s="18"/>
      <c r="C94" s="25"/>
      <c r="D94" s="19"/>
      <c r="E94" s="26"/>
      <c r="F94" s="21">
        <v>41774</v>
      </c>
      <c r="G94" s="28" t="s">
        <v>32</v>
      </c>
      <c r="H94" s="21">
        <v>41775</v>
      </c>
      <c r="I94" s="28" t="s">
        <v>32</v>
      </c>
      <c r="J94" s="25"/>
      <c r="K94" s="25"/>
      <c r="L94" s="25"/>
      <c r="M94" s="23"/>
      <c r="N94" s="29"/>
      <c r="O94" s="204"/>
    </row>
    <row r="95" spans="1:15" ht="13.7" hidden="1" thickTop="1">
      <c r="A95" s="24"/>
      <c r="B95" s="30"/>
      <c r="C95" s="25"/>
      <c r="D95" s="19"/>
      <c r="E95" s="26"/>
      <c r="F95" s="21">
        <v>41774</v>
      </c>
      <c r="G95" s="31" t="s">
        <v>33</v>
      </c>
      <c r="H95" s="21">
        <v>41775</v>
      </c>
      <c r="I95" s="31" t="s">
        <v>33</v>
      </c>
      <c r="J95" s="29"/>
      <c r="K95" s="25"/>
      <c r="L95" s="25"/>
      <c r="M95" s="23"/>
      <c r="N95" s="29"/>
      <c r="O95" s="204"/>
    </row>
    <row r="96" spans="1:15" ht="13.7" hidden="1" thickTop="1">
      <c r="A96" s="32" t="s">
        <v>114</v>
      </c>
      <c r="B96" s="33" t="s">
        <v>35</v>
      </c>
      <c r="C96" s="34"/>
      <c r="D96" s="34">
        <v>49</v>
      </c>
      <c r="E96" s="33"/>
      <c r="F96" s="21">
        <v>41774</v>
      </c>
      <c r="G96" s="33" t="s">
        <v>32</v>
      </c>
      <c r="H96" s="21">
        <v>41775</v>
      </c>
      <c r="I96" s="33" t="s">
        <v>32</v>
      </c>
      <c r="J96" s="25"/>
      <c r="K96" s="25"/>
      <c r="L96" s="25"/>
      <c r="M96" s="29"/>
      <c r="N96" s="25"/>
      <c r="O96" s="205"/>
    </row>
    <row r="97" spans="1:15" ht="13.7" hidden="1" thickTop="1">
      <c r="A97" s="32" t="s">
        <v>115</v>
      </c>
      <c r="B97" s="36">
        <v>330017627</v>
      </c>
      <c r="C97" s="34" t="s">
        <v>45</v>
      </c>
      <c r="D97" s="34">
        <v>22</v>
      </c>
      <c r="E97" s="33"/>
      <c r="F97" s="21">
        <v>41774</v>
      </c>
      <c r="G97" s="33" t="s">
        <v>30</v>
      </c>
      <c r="H97" s="21">
        <v>41776</v>
      </c>
      <c r="I97" s="33" t="s">
        <v>32</v>
      </c>
      <c r="J97" s="25"/>
      <c r="K97" s="25"/>
      <c r="L97" s="25"/>
      <c r="M97" s="29"/>
      <c r="N97" s="25"/>
      <c r="O97" s="205"/>
    </row>
    <row r="98" spans="1:15" ht="13.7" hidden="1" thickTop="1">
      <c r="A98" s="32" t="s">
        <v>116</v>
      </c>
      <c r="B98" s="33" t="s">
        <v>92</v>
      </c>
      <c r="C98" s="34" t="s">
        <v>41</v>
      </c>
      <c r="D98" s="34">
        <v>9</v>
      </c>
      <c r="E98" s="33"/>
      <c r="F98" s="21">
        <v>41774</v>
      </c>
      <c r="G98" s="33" t="s">
        <v>30</v>
      </c>
      <c r="H98" s="21">
        <v>41776</v>
      </c>
      <c r="I98" s="33" t="s">
        <v>32</v>
      </c>
      <c r="J98" s="25"/>
      <c r="K98" s="25"/>
      <c r="L98" s="25"/>
      <c r="M98" s="29"/>
      <c r="N98" s="25"/>
      <c r="O98" s="205"/>
    </row>
    <row r="99" spans="1:15" ht="13.7" hidden="1" thickTop="1">
      <c r="A99" s="32" t="s">
        <v>117</v>
      </c>
      <c r="B99" s="33" t="s">
        <v>99</v>
      </c>
      <c r="C99" s="34" t="s">
        <v>48</v>
      </c>
      <c r="D99" s="34">
        <v>18</v>
      </c>
      <c r="E99" s="33"/>
      <c r="F99" s="21">
        <v>41774</v>
      </c>
      <c r="G99" s="33" t="s">
        <v>30</v>
      </c>
      <c r="H99" s="21">
        <v>41776</v>
      </c>
      <c r="I99" s="33" t="s">
        <v>32</v>
      </c>
      <c r="J99" s="25"/>
      <c r="K99" s="25"/>
      <c r="L99" s="25"/>
      <c r="M99" s="29"/>
      <c r="N99" s="25"/>
      <c r="O99" s="205"/>
    </row>
    <row r="100" spans="1:15" ht="13.7" hidden="1" thickTop="1">
      <c r="A100" s="32" t="s">
        <v>118</v>
      </c>
      <c r="B100" s="33" t="s">
        <v>84</v>
      </c>
      <c r="C100" s="34" t="s">
        <v>85</v>
      </c>
      <c r="D100" s="34">
        <v>60</v>
      </c>
      <c r="E100" s="33"/>
      <c r="F100" s="21">
        <v>41774</v>
      </c>
      <c r="G100" s="33" t="s">
        <v>30</v>
      </c>
      <c r="H100" s="21">
        <v>41776</v>
      </c>
      <c r="I100" s="33" t="s">
        <v>32</v>
      </c>
      <c r="J100" s="25"/>
      <c r="K100" s="25"/>
      <c r="L100" s="25"/>
      <c r="M100" s="29"/>
      <c r="N100" s="25"/>
      <c r="O100" s="205"/>
    </row>
    <row r="101" spans="1:15" ht="13.7" hidden="1" thickTop="1">
      <c r="A101" s="35" t="s">
        <v>119</v>
      </c>
      <c r="B101" s="36">
        <v>330062679</v>
      </c>
      <c r="C101" s="36" t="s">
        <v>76</v>
      </c>
      <c r="D101" s="43">
        <v>12</v>
      </c>
      <c r="E101" s="52" t="s">
        <v>106</v>
      </c>
      <c r="F101" s="21">
        <v>41774</v>
      </c>
      <c r="G101" s="37" t="s">
        <v>29</v>
      </c>
      <c r="H101" s="38">
        <v>41776</v>
      </c>
      <c r="I101" s="37" t="s">
        <v>32</v>
      </c>
      <c r="J101" s="29"/>
      <c r="K101" s="29"/>
      <c r="L101" s="29"/>
      <c r="M101" s="29"/>
      <c r="N101" s="29"/>
      <c r="O101" s="205"/>
    </row>
    <row r="102" spans="1:15" ht="13.7" hidden="1" thickTop="1">
      <c r="A102" s="35" t="s">
        <v>120</v>
      </c>
      <c r="B102" s="36">
        <v>330020506</v>
      </c>
      <c r="C102" s="36" t="s">
        <v>56</v>
      </c>
      <c r="D102" s="36">
        <v>1</v>
      </c>
      <c r="E102" s="37"/>
      <c r="F102" s="21">
        <v>41774</v>
      </c>
      <c r="G102" s="37" t="s">
        <v>29</v>
      </c>
      <c r="H102" s="38">
        <v>41776</v>
      </c>
      <c r="I102" s="37" t="s">
        <v>32</v>
      </c>
      <c r="J102" s="29"/>
      <c r="K102" s="29"/>
      <c r="L102" s="29"/>
      <c r="M102" s="29"/>
      <c r="N102" s="29"/>
      <c r="O102" s="205"/>
    </row>
    <row r="103" spans="1:15" ht="14.4" hidden="1" thickTop="1" thickBot="1">
      <c r="A103" s="39" t="s">
        <v>121</v>
      </c>
      <c r="B103" s="40"/>
      <c r="C103" s="40"/>
      <c r="D103" s="40">
        <v>43</v>
      </c>
      <c r="E103" s="41" t="s">
        <v>36</v>
      </c>
      <c r="F103" s="21">
        <v>41774</v>
      </c>
      <c r="G103" s="40" t="s">
        <v>37</v>
      </c>
      <c r="H103" s="41">
        <v>41775</v>
      </c>
      <c r="I103" s="41" t="s">
        <v>32</v>
      </c>
      <c r="J103" s="42"/>
      <c r="K103" s="42"/>
      <c r="L103" s="42"/>
      <c r="M103" s="42"/>
      <c r="N103" s="42"/>
      <c r="O103" s="206"/>
    </row>
    <row r="104" spans="1:15" ht="13.7" hidden="1" thickTop="1">
      <c r="A104" s="17"/>
      <c r="B104" s="18"/>
      <c r="C104" s="19"/>
      <c r="D104" s="19"/>
      <c r="E104" s="20"/>
      <c r="F104" s="21">
        <v>41775</v>
      </c>
      <c r="G104" s="22" t="s">
        <v>29</v>
      </c>
      <c r="H104" s="21">
        <v>41776</v>
      </c>
      <c r="I104" s="22" t="s">
        <v>30</v>
      </c>
      <c r="J104" s="23"/>
      <c r="K104" s="19"/>
      <c r="L104" s="19"/>
      <c r="M104" s="23"/>
      <c r="N104" s="23"/>
      <c r="O104" s="203"/>
    </row>
    <row r="105" spans="1:15" ht="13.7" hidden="1" thickTop="1">
      <c r="A105" s="24" t="s">
        <v>31</v>
      </c>
      <c r="B105" s="18"/>
      <c r="C105" s="25"/>
      <c r="D105" s="19"/>
      <c r="E105" s="26"/>
      <c r="F105" s="21">
        <v>41775</v>
      </c>
      <c r="G105" s="28" t="s">
        <v>32</v>
      </c>
      <c r="H105" s="21">
        <v>41776</v>
      </c>
      <c r="I105" s="28" t="s">
        <v>32</v>
      </c>
      <c r="J105" s="25"/>
      <c r="K105" s="25"/>
      <c r="L105" s="25"/>
      <c r="M105" s="23"/>
      <c r="N105" s="29"/>
      <c r="O105" s="204"/>
    </row>
    <row r="106" spans="1:15" ht="13.7" hidden="1" thickTop="1">
      <c r="A106" s="24"/>
      <c r="B106" s="30"/>
      <c r="C106" s="25"/>
      <c r="D106" s="19"/>
      <c r="E106" s="26"/>
      <c r="F106" s="21">
        <v>41775</v>
      </c>
      <c r="G106" s="31" t="s">
        <v>33</v>
      </c>
      <c r="H106" s="21">
        <v>41776</v>
      </c>
      <c r="I106" s="31" t="s">
        <v>33</v>
      </c>
      <c r="J106" s="29"/>
      <c r="K106" s="25"/>
      <c r="L106" s="25"/>
      <c r="M106" s="23"/>
      <c r="N106" s="29"/>
      <c r="O106" s="204"/>
    </row>
    <row r="107" spans="1:15" ht="13.7" hidden="1" thickTop="1">
      <c r="A107" s="32" t="s">
        <v>122</v>
      </c>
      <c r="B107" s="33" t="s">
        <v>35</v>
      </c>
      <c r="C107" s="34"/>
      <c r="D107" s="34">
        <v>50</v>
      </c>
      <c r="E107" s="33"/>
      <c r="F107" s="21">
        <v>41775</v>
      </c>
      <c r="G107" s="33" t="s">
        <v>32</v>
      </c>
      <c r="H107" s="21">
        <v>41776</v>
      </c>
      <c r="I107" s="33" t="s">
        <v>32</v>
      </c>
      <c r="J107" s="25"/>
      <c r="K107" s="25"/>
      <c r="L107" s="25"/>
      <c r="M107" s="29"/>
      <c r="N107" s="25"/>
      <c r="O107" s="205"/>
    </row>
    <row r="108" spans="1:15" ht="13.7" hidden="1" thickTop="1">
      <c r="A108" s="35" t="s">
        <v>123</v>
      </c>
      <c r="B108" s="36" t="s">
        <v>92</v>
      </c>
      <c r="C108" s="36" t="s">
        <v>41</v>
      </c>
      <c r="D108" s="43">
        <v>18</v>
      </c>
      <c r="E108" s="37"/>
      <c r="F108" s="21">
        <v>41775</v>
      </c>
      <c r="G108" s="37" t="s">
        <v>29</v>
      </c>
      <c r="H108" s="38">
        <v>41778</v>
      </c>
      <c r="I108" s="37" t="s">
        <v>32</v>
      </c>
      <c r="J108" s="29"/>
      <c r="K108" s="29"/>
      <c r="L108" s="29"/>
      <c r="M108" s="29"/>
      <c r="N108" s="29"/>
      <c r="O108" s="205"/>
    </row>
    <row r="109" spans="1:15" ht="13.7" hidden="1" thickTop="1">
      <c r="A109" s="35" t="s">
        <v>124</v>
      </c>
      <c r="B109" s="36" t="s">
        <v>40</v>
      </c>
      <c r="C109" s="36" t="s">
        <v>41</v>
      </c>
      <c r="D109" s="43">
        <v>18</v>
      </c>
      <c r="E109" s="37"/>
      <c r="F109" s="21">
        <v>41775</v>
      </c>
      <c r="G109" s="37" t="s">
        <v>29</v>
      </c>
      <c r="H109" s="38">
        <v>41778</v>
      </c>
      <c r="I109" s="37" t="s">
        <v>32</v>
      </c>
      <c r="J109" s="29"/>
      <c r="K109" s="29"/>
      <c r="L109" s="29"/>
      <c r="M109" s="29"/>
      <c r="N109" s="29"/>
      <c r="O109" s="205"/>
    </row>
    <row r="110" spans="1:15" ht="13.7" hidden="1" thickTop="1">
      <c r="A110" s="35" t="s">
        <v>125</v>
      </c>
      <c r="B110" s="36" t="s">
        <v>99</v>
      </c>
      <c r="C110" s="36" t="s">
        <v>48</v>
      </c>
      <c r="D110" s="43">
        <v>18</v>
      </c>
      <c r="E110" s="37"/>
      <c r="F110" s="21">
        <v>41775</v>
      </c>
      <c r="G110" s="37" t="s">
        <v>29</v>
      </c>
      <c r="H110" s="38">
        <v>41778</v>
      </c>
      <c r="I110" s="37" t="s">
        <v>32</v>
      </c>
      <c r="J110" s="29"/>
      <c r="K110" s="29"/>
      <c r="L110" s="29"/>
      <c r="M110" s="29"/>
      <c r="N110" s="29"/>
      <c r="O110" s="205"/>
    </row>
    <row r="111" spans="1:15" ht="14.4" hidden="1" thickTop="1" thickBot="1">
      <c r="A111" s="39" t="s">
        <v>126</v>
      </c>
      <c r="B111" s="40"/>
      <c r="C111" s="40"/>
      <c r="D111" s="40">
        <v>53</v>
      </c>
      <c r="E111" s="41" t="s">
        <v>36</v>
      </c>
      <c r="F111" s="21">
        <v>41775</v>
      </c>
      <c r="G111" s="40" t="s">
        <v>37</v>
      </c>
      <c r="H111" s="41">
        <v>41776</v>
      </c>
      <c r="I111" s="41" t="s">
        <v>32</v>
      </c>
      <c r="J111" s="42"/>
      <c r="K111" s="42"/>
      <c r="L111" s="42"/>
      <c r="M111" s="42"/>
      <c r="N111" s="42"/>
      <c r="O111" s="206"/>
    </row>
    <row r="112" spans="1:15" ht="13.7" hidden="1" thickTop="1">
      <c r="A112" s="17"/>
      <c r="B112" s="18"/>
      <c r="C112" s="19"/>
      <c r="D112" s="19"/>
      <c r="E112" s="20"/>
      <c r="F112" s="21">
        <v>41776</v>
      </c>
      <c r="G112" s="22" t="s">
        <v>29</v>
      </c>
      <c r="H112" s="21">
        <v>41778</v>
      </c>
      <c r="I112" s="22" t="s">
        <v>30</v>
      </c>
      <c r="J112" s="23"/>
      <c r="K112" s="19"/>
      <c r="L112" s="19"/>
      <c r="M112" s="23"/>
      <c r="N112" s="23"/>
      <c r="O112" s="203"/>
    </row>
    <row r="113" spans="1:15" ht="13.7" hidden="1" thickTop="1">
      <c r="A113" s="24" t="s">
        <v>31</v>
      </c>
      <c r="B113" s="18"/>
      <c r="C113" s="25"/>
      <c r="D113" s="19"/>
      <c r="E113" s="26"/>
      <c r="F113" s="21">
        <v>41776</v>
      </c>
      <c r="G113" s="28" t="s">
        <v>32</v>
      </c>
      <c r="H113" s="21">
        <v>41778</v>
      </c>
      <c r="I113" s="28" t="s">
        <v>32</v>
      </c>
      <c r="J113" s="25"/>
      <c r="K113" s="25"/>
      <c r="L113" s="25"/>
      <c r="M113" s="23"/>
      <c r="N113" s="29"/>
      <c r="O113" s="204"/>
    </row>
    <row r="114" spans="1:15" ht="13.7" hidden="1" thickTop="1">
      <c r="A114" s="24"/>
      <c r="B114" s="30"/>
      <c r="C114" s="25"/>
      <c r="D114" s="19"/>
      <c r="E114" s="26"/>
      <c r="F114" s="21">
        <v>41776</v>
      </c>
      <c r="G114" s="31" t="s">
        <v>33</v>
      </c>
      <c r="H114" s="21">
        <v>41778</v>
      </c>
      <c r="I114" s="31" t="s">
        <v>33</v>
      </c>
      <c r="J114" s="29"/>
      <c r="K114" s="25"/>
      <c r="L114" s="25"/>
      <c r="M114" s="23"/>
      <c r="N114" s="29"/>
      <c r="O114" s="204"/>
    </row>
    <row r="115" spans="1:15" ht="13.7" hidden="1" thickTop="1">
      <c r="A115" s="32"/>
      <c r="B115" s="33" t="s">
        <v>35</v>
      </c>
      <c r="C115" s="34"/>
      <c r="D115" s="34"/>
      <c r="E115" s="33"/>
      <c r="F115" s="21">
        <v>41776</v>
      </c>
      <c r="G115" s="33" t="s">
        <v>32</v>
      </c>
      <c r="H115" s="21">
        <v>41778</v>
      </c>
      <c r="I115" s="33" t="s">
        <v>32</v>
      </c>
      <c r="J115" s="25"/>
      <c r="K115" s="25"/>
      <c r="L115" s="25"/>
      <c r="M115" s="29"/>
      <c r="N115" s="25"/>
      <c r="O115" s="205"/>
    </row>
    <row r="116" spans="1:15" ht="13.7" hidden="1" thickTop="1">
      <c r="A116" s="35" t="s">
        <v>127</v>
      </c>
      <c r="B116" s="36">
        <v>330005232</v>
      </c>
      <c r="C116" s="36" t="s">
        <v>74</v>
      </c>
      <c r="D116" s="43">
        <v>10</v>
      </c>
      <c r="E116" s="37"/>
      <c r="F116" s="21">
        <v>41776</v>
      </c>
      <c r="G116" s="37" t="s">
        <v>29</v>
      </c>
      <c r="H116" s="38">
        <v>41779</v>
      </c>
      <c r="I116" s="37" t="s">
        <v>32</v>
      </c>
      <c r="J116" s="29"/>
      <c r="K116" s="29"/>
      <c r="L116" s="29"/>
      <c r="M116" s="29"/>
      <c r="N116" s="29"/>
      <c r="O116" s="205"/>
    </row>
    <row r="117" spans="1:15" ht="13.7" hidden="1" thickTop="1">
      <c r="A117" s="35" t="s">
        <v>128</v>
      </c>
      <c r="B117" s="36">
        <v>330017627</v>
      </c>
      <c r="C117" s="36" t="s">
        <v>45</v>
      </c>
      <c r="D117" s="43">
        <v>11</v>
      </c>
      <c r="E117" s="37"/>
      <c r="F117" s="21">
        <v>41776</v>
      </c>
      <c r="G117" s="37" t="s">
        <v>29</v>
      </c>
      <c r="H117" s="38">
        <v>41779</v>
      </c>
      <c r="I117" s="37" t="s">
        <v>32</v>
      </c>
      <c r="J117" s="29"/>
      <c r="K117" s="29"/>
      <c r="L117" s="29"/>
      <c r="M117" s="29"/>
      <c r="N117" s="29"/>
      <c r="O117" s="205"/>
    </row>
    <row r="118" spans="1:15" ht="13.7" hidden="1" thickTop="1">
      <c r="A118" s="35" t="s">
        <v>129</v>
      </c>
      <c r="B118" s="36" t="s">
        <v>92</v>
      </c>
      <c r="C118" s="36" t="s">
        <v>41</v>
      </c>
      <c r="D118" s="43">
        <v>36</v>
      </c>
      <c r="E118" s="37"/>
      <c r="F118" s="21">
        <v>41776</v>
      </c>
      <c r="G118" s="37" t="s">
        <v>29</v>
      </c>
      <c r="H118" s="38">
        <v>41779</v>
      </c>
      <c r="I118" s="37" t="s">
        <v>32</v>
      </c>
      <c r="J118" s="29"/>
      <c r="K118" s="29"/>
      <c r="L118" s="29"/>
      <c r="M118" s="29"/>
      <c r="N118" s="29"/>
      <c r="O118" s="205"/>
    </row>
    <row r="119" spans="1:15" ht="14.4" hidden="1" thickTop="1" thickBot="1">
      <c r="A119" s="39" t="s">
        <v>130</v>
      </c>
      <c r="B119" s="40"/>
      <c r="C119" s="40"/>
      <c r="D119" s="40">
        <v>45</v>
      </c>
      <c r="E119" s="41" t="s">
        <v>36</v>
      </c>
      <c r="F119" s="21">
        <v>41776</v>
      </c>
      <c r="G119" s="40" t="s">
        <v>37</v>
      </c>
      <c r="H119" s="41">
        <v>41778</v>
      </c>
      <c r="I119" s="41" t="s">
        <v>32</v>
      </c>
      <c r="J119" s="42"/>
      <c r="K119" s="42"/>
      <c r="L119" s="42"/>
      <c r="M119" s="42"/>
      <c r="N119" s="42"/>
      <c r="O119" s="206"/>
    </row>
    <row r="120" spans="1:15" ht="13.7" hidden="1" thickTop="1">
      <c r="A120" s="17"/>
      <c r="B120" s="18"/>
      <c r="C120" s="19"/>
      <c r="D120" s="19"/>
      <c r="E120" s="20"/>
      <c r="F120" s="21">
        <v>41778</v>
      </c>
      <c r="G120" s="22" t="s">
        <v>29</v>
      </c>
      <c r="H120" s="21">
        <v>41779</v>
      </c>
      <c r="I120" s="22" t="s">
        <v>30</v>
      </c>
      <c r="J120" s="23"/>
      <c r="K120" s="19"/>
      <c r="L120" s="19"/>
      <c r="M120" s="23"/>
      <c r="N120" s="23"/>
      <c r="O120" s="203"/>
    </row>
    <row r="121" spans="1:15" ht="13.7" hidden="1" thickTop="1">
      <c r="A121" s="24" t="s">
        <v>31</v>
      </c>
      <c r="B121" s="18"/>
      <c r="C121" s="25"/>
      <c r="D121" s="19"/>
      <c r="E121" s="26"/>
      <c r="F121" s="21">
        <v>41778</v>
      </c>
      <c r="G121" s="28" t="s">
        <v>32</v>
      </c>
      <c r="H121" s="21">
        <v>41779</v>
      </c>
      <c r="I121" s="28" t="s">
        <v>32</v>
      </c>
      <c r="J121" s="25"/>
      <c r="K121" s="25"/>
      <c r="L121" s="25"/>
      <c r="M121" s="23"/>
      <c r="N121" s="29"/>
      <c r="O121" s="204"/>
    </row>
    <row r="122" spans="1:15" ht="13.7" hidden="1" thickTop="1">
      <c r="A122" s="24"/>
      <c r="B122" s="30"/>
      <c r="C122" s="25"/>
      <c r="D122" s="19"/>
      <c r="E122" s="26"/>
      <c r="F122" s="21">
        <v>41778</v>
      </c>
      <c r="G122" s="31" t="s">
        <v>33</v>
      </c>
      <c r="H122" s="21">
        <v>41779</v>
      </c>
      <c r="I122" s="31" t="s">
        <v>33</v>
      </c>
      <c r="J122" s="29"/>
      <c r="K122" s="25"/>
      <c r="L122" s="25"/>
      <c r="M122" s="23"/>
      <c r="N122" s="29"/>
      <c r="O122" s="204"/>
    </row>
    <row r="123" spans="1:15" ht="13.7" hidden="1" thickTop="1">
      <c r="A123" s="32" t="s">
        <v>131</v>
      </c>
      <c r="B123" s="33" t="s">
        <v>35</v>
      </c>
      <c r="C123" s="34"/>
      <c r="D123" s="34">
        <v>50</v>
      </c>
      <c r="E123" s="33"/>
      <c r="F123" s="21">
        <v>41778</v>
      </c>
      <c r="G123" s="33" t="s">
        <v>32</v>
      </c>
      <c r="H123" s="21">
        <v>41779</v>
      </c>
      <c r="I123" s="33" t="s">
        <v>32</v>
      </c>
      <c r="J123" s="25"/>
      <c r="K123" s="25"/>
      <c r="L123" s="25"/>
      <c r="M123" s="29"/>
      <c r="N123" s="25"/>
      <c r="O123" s="205"/>
    </row>
    <row r="124" spans="1:15" ht="13.7" hidden="1" thickTop="1">
      <c r="A124" s="35" t="s">
        <v>132</v>
      </c>
      <c r="B124" s="36" t="s">
        <v>40</v>
      </c>
      <c r="C124" s="36" t="s">
        <v>41</v>
      </c>
      <c r="D124" s="43">
        <v>36</v>
      </c>
      <c r="E124" s="37"/>
      <c r="F124" s="21">
        <v>41778</v>
      </c>
      <c r="G124" s="37" t="s">
        <v>29</v>
      </c>
      <c r="H124" s="38">
        <v>41780</v>
      </c>
      <c r="I124" s="37" t="s">
        <v>32</v>
      </c>
      <c r="J124" s="29"/>
      <c r="K124" s="29"/>
      <c r="L124" s="29"/>
      <c r="M124" s="29"/>
      <c r="N124" s="29"/>
      <c r="O124" s="205"/>
    </row>
    <row r="125" spans="1:15" ht="13.7" hidden="1" thickTop="1">
      <c r="A125" s="35" t="s">
        <v>133</v>
      </c>
      <c r="B125" s="36">
        <v>330017627</v>
      </c>
      <c r="C125" s="36" t="s">
        <v>45</v>
      </c>
      <c r="D125" s="43">
        <v>22</v>
      </c>
      <c r="E125" s="37"/>
      <c r="F125" s="21">
        <v>41778</v>
      </c>
      <c r="G125" s="37" t="s">
        <v>29</v>
      </c>
      <c r="H125" s="38">
        <v>41780</v>
      </c>
      <c r="I125" s="37" t="s">
        <v>32</v>
      </c>
      <c r="J125" s="29"/>
      <c r="K125" s="29"/>
      <c r="L125" s="29"/>
      <c r="M125" s="29"/>
      <c r="N125" s="29"/>
      <c r="O125" s="205"/>
    </row>
    <row r="126" spans="1:15" ht="13.7" hidden="1" thickTop="1">
      <c r="A126" s="35" t="s">
        <v>134</v>
      </c>
      <c r="B126" s="36" t="s">
        <v>135</v>
      </c>
      <c r="C126" s="36" t="s">
        <v>48</v>
      </c>
      <c r="D126" s="43">
        <v>9</v>
      </c>
      <c r="E126" s="37"/>
      <c r="F126" s="21">
        <v>41778</v>
      </c>
      <c r="G126" s="37" t="s">
        <v>29</v>
      </c>
      <c r="H126" s="38">
        <v>41780</v>
      </c>
      <c r="I126" s="37" t="s">
        <v>32</v>
      </c>
      <c r="J126" s="29"/>
      <c r="K126" s="29"/>
      <c r="L126" s="29"/>
      <c r="M126" s="29"/>
      <c r="N126" s="29"/>
      <c r="O126" s="205"/>
    </row>
    <row r="127" spans="1:15" ht="13.7" hidden="1" thickTop="1">
      <c r="A127" s="35"/>
      <c r="B127" s="36"/>
      <c r="C127" s="36"/>
      <c r="D127" s="43"/>
      <c r="E127" s="37"/>
      <c r="F127" s="21">
        <v>41778</v>
      </c>
      <c r="G127" s="37" t="s">
        <v>29</v>
      </c>
      <c r="H127" s="38">
        <v>41780</v>
      </c>
      <c r="I127" s="37" t="s">
        <v>32</v>
      </c>
      <c r="J127" s="29"/>
      <c r="K127" s="29"/>
      <c r="L127" s="29"/>
      <c r="M127" s="29"/>
      <c r="N127" s="29"/>
      <c r="O127" s="205"/>
    </row>
    <row r="128" spans="1:15" ht="14.4" hidden="1" thickTop="1" thickBot="1">
      <c r="A128" s="39" t="s">
        <v>136</v>
      </c>
      <c r="B128" s="40"/>
      <c r="C128" s="40"/>
      <c r="D128" s="40">
        <v>46</v>
      </c>
      <c r="E128" s="41" t="s">
        <v>36</v>
      </c>
      <c r="F128" s="21">
        <v>41778</v>
      </c>
      <c r="G128" s="40" t="s">
        <v>37</v>
      </c>
      <c r="H128" s="41">
        <v>41779</v>
      </c>
      <c r="I128" s="41" t="s">
        <v>32</v>
      </c>
      <c r="J128" s="42"/>
      <c r="K128" s="42"/>
      <c r="L128" s="42"/>
      <c r="M128" s="42"/>
      <c r="N128" s="42"/>
      <c r="O128" s="206"/>
    </row>
    <row r="129" spans="1:15" ht="13.7" hidden="1" thickTop="1">
      <c r="A129" s="17"/>
      <c r="B129" s="18"/>
      <c r="C129" s="19"/>
      <c r="D129" s="19"/>
      <c r="E129" s="20"/>
      <c r="F129" s="21">
        <v>41779</v>
      </c>
      <c r="G129" s="22" t="s">
        <v>29</v>
      </c>
      <c r="H129" s="21">
        <v>41780</v>
      </c>
      <c r="I129" s="22" t="s">
        <v>30</v>
      </c>
      <c r="J129" s="23"/>
      <c r="K129" s="19"/>
      <c r="L129" s="19"/>
      <c r="M129" s="23"/>
      <c r="N129" s="23"/>
      <c r="O129" s="203"/>
    </row>
    <row r="130" spans="1:15" ht="13.7" hidden="1" thickTop="1">
      <c r="A130" s="24" t="s">
        <v>31</v>
      </c>
      <c r="B130" s="18"/>
      <c r="C130" s="25"/>
      <c r="D130" s="19"/>
      <c r="E130" s="26"/>
      <c r="F130" s="21">
        <v>41779</v>
      </c>
      <c r="G130" s="28" t="s">
        <v>32</v>
      </c>
      <c r="H130" s="21">
        <v>41780</v>
      </c>
      <c r="I130" s="28" t="s">
        <v>32</v>
      </c>
      <c r="J130" s="25"/>
      <c r="K130" s="25"/>
      <c r="L130" s="25"/>
      <c r="M130" s="23"/>
      <c r="N130" s="29"/>
      <c r="O130" s="204"/>
    </row>
    <row r="131" spans="1:15" ht="13.7" hidden="1" thickTop="1">
      <c r="A131" s="24"/>
      <c r="B131" s="30"/>
      <c r="C131" s="25"/>
      <c r="D131" s="19"/>
      <c r="E131" s="26"/>
      <c r="F131" s="21">
        <v>41779</v>
      </c>
      <c r="G131" s="31" t="s">
        <v>33</v>
      </c>
      <c r="H131" s="21">
        <v>41780</v>
      </c>
      <c r="I131" s="31" t="s">
        <v>33</v>
      </c>
      <c r="J131" s="29"/>
      <c r="K131" s="25"/>
      <c r="L131" s="25"/>
      <c r="M131" s="23"/>
      <c r="N131" s="29"/>
      <c r="O131" s="204"/>
    </row>
    <row r="132" spans="1:15" ht="13.7" hidden="1" thickTop="1">
      <c r="A132" s="32" t="s">
        <v>137</v>
      </c>
      <c r="B132" s="33" t="s">
        <v>35</v>
      </c>
      <c r="C132" s="34"/>
      <c r="D132" s="34">
        <v>49</v>
      </c>
      <c r="E132" s="33"/>
      <c r="F132" s="21">
        <v>41779</v>
      </c>
      <c r="G132" s="33" t="s">
        <v>32</v>
      </c>
      <c r="H132" s="21">
        <v>41780</v>
      </c>
      <c r="I132" s="33" t="s">
        <v>32</v>
      </c>
      <c r="J132" s="25"/>
      <c r="K132" s="25"/>
      <c r="L132" s="25"/>
      <c r="M132" s="29"/>
      <c r="N132" s="25"/>
      <c r="O132" s="205"/>
    </row>
    <row r="133" spans="1:15" ht="29.55" hidden="1" thickTop="1">
      <c r="A133" s="35" t="s">
        <v>138</v>
      </c>
      <c r="B133" s="56" t="s">
        <v>139</v>
      </c>
      <c r="C133" s="36" t="s">
        <v>140</v>
      </c>
      <c r="D133" s="43">
        <v>7</v>
      </c>
      <c r="E133" s="37"/>
      <c r="F133" s="21">
        <v>41779</v>
      </c>
      <c r="G133" s="37" t="s">
        <v>29</v>
      </c>
      <c r="H133" s="38">
        <v>41781</v>
      </c>
      <c r="I133" s="37" t="s">
        <v>32</v>
      </c>
      <c r="J133" s="29"/>
      <c r="K133" s="29"/>
      <c r="L133" s="29"/>
      <c r="M133" s="29"/>
      <c r="N133" s="29"/>
      <c r="O133" s="205"/>
    </row>
    <row r="134" spans="1:15" ht="13.7" hidden="1" customHeight="1">
      <c r="A134" s="35" t="s">
        <v>141</v>
      </c>
      <c r="B134" s="57" t="s">
        <v>142</v>
      </c>
      <c r="C134" s="36" t="s">
        <v>85</v>
      </c>
      <c r="D134" s="43">
        <v>50</v>
      </c>
      <c r="E134" s="37"/>
      <c r="F134" s="21">
        <v>41779</v>
      </c>
      <c r="G134" s="37" t="s">
        <v>29</v>
      </c>
      <c r="H134" s="38">
        <v>41781</v>
      </c>
      <c r="I134" s="37" t="s">
        <v>32</v>
      </c>
      <c r="J134" s="29"/>
      <c r="K134" s="29"/>
      <c r="L134" s="29"/>
      <c r="M134" s="29"/>
      <c r="N134" s="29"/>
      <c r="O134" s="205"/>
    </row>
    <row r="135" spans="1:15" ht="29.55" hidden="1" thickTop="1">
      <c r="A135" s="35" t="s">
        <v>143</v>
      </c>
      <c r="B135" s="58" t="s">
        <v>144</v>
      </c>
      <c r="C135" s="36" t="s">
        <v>61</v>
      </c>
      <c r="D135" s="43">
        <v>1</v>
      </c>
      <c r="E135" s="37"/>
      <c r="F135" s="21">
        <v>41779</v>
      </c>
      <c r="G135" s="37" t="s">
        <v>29</v>
      </c>
      <c r="H135" s="38">
        <v>41781</v>
      </c>
      <c r="I135" s="37" t="s">
        <v>32</v>
      </c>
      <c r="J135" s="29"/>
      <c r="K135" s="29"/>
      <c r="L135" s="29"/>
      <c r="M135" s="29"/>
      <c r="N135" s="29"/>
      <c r="O135" s="205"/>
    </row>
    <row r="136" spans="1:15" ht="15.15" hidden="1" thickTop="1">
      <c r="A136" s="35" t="s">
        <v>145</v>
      </c>
      <c r="B136" s="58" t="s">
        <v>146</v>
      </c>
      <c r="C136" s="36" t="s">
        <v>41</v>
      </c>
      <c r="D136" s="43">
        <v>9</v>
      </c>
      <c r="E136" s="37"/>
      <c r="F136" s="21">
        <v>41779</v>
      </c>
      <c r="G136" s="37" t="s">
        <v>29</v>
      </c>
      <c r="H136" s="38">
        <v>41781</v>
      </c>
      <c r="I136" s="37" t="s">
        <v>32</v>
      </c>
      <c r="J136" s="29"/>
      <c r="K136" s="29"/>
      <c r="L136" s="29"/>
      <c r="M136" s="29"/>
      <c r="N136" s="29"/>
      <c r="O136" s="205"/>
    </row>
    <row r="137" spans="1:15" ht="15.15" hidden="1" thickTop="1">
      <c r="A137" s="35" t="s">
        <v>147</v>
      </c>
      <c r="B137" s="59" t="s">
        <v>40</v>
      </c>
      <c r="C137" s="36" t="s">
        <v>41</v>
      </c>
      <c r="D137" s="36">
        <v>54</v>
      </c>
      <c r="E137" s="37"/>
      <c r="F137" s="21">
        <v>41779</v>
      </c>
      <c r="G137" s="37" t="s">
        <v>29</v>
      </c>
      <c r="H137" s="38">
        <v>41781</v>
      </c>
      <c r="I137" s="37" t="s">
        <v>32</v>
      </c>
      <c r="J137" s="29"/>
      <c r="K137" s="29"/>
      <c r="L137" s="29"/>
      <c r="M137" s="29"/>
      <c r="N137" s="29"/>
      <c r="O137" s="205"/>
    </row>
    <row r="138" spans="1:15" ht="14.4" hidden="1" thickTop="1" thickBot="1">
      <c r="A138" s="39" t="s">
        <v>148</v>
      </c>
      <c r="B138" s="40"/>
      <c r="C138" s="40"/>
      <c r="D138" s="40">
        <v>45</v>
      </c>
      <c r="E138" s="41" t="s">
        <v>36</v>
      </c>
      <c r="F138" s="21">
        <v>41779</v>
      </c>
      <c r="G138" s="40" t="s">
        <v>37</v>
      </c>
      <c r="H138" s="41">
        <v>41780</v>
      </c>
      <c r="I138" s="41" t="s">
        <v>32</v>
      </c>
      <c r="J138" s="42"/>
      <c r="K138" s="42"/>
      <c r="L138" s="42"/>
      <c r="M138" s="42"/>
      <c r="N138" s="42"/>
      <c r="O138" s="206"/>
    </row>
    <row r="139" spans="1:15" ht="13.7" hidden="1" thickTop="1">
      <c r="A139" s="17"/>
      <c r="B139" s="18"/>
      <c r="C139" s="19"/>
      <c r="D139" s="19"/>
      <c r="E139" s="20"/>
      <c r="F139" s="21">
        <v>41780</v>
      </c>
      <c r="G139" s="22" t="s">
        <v>29</v>
      </c>
      <c r="H139" s="21">
        <v>41781</v>
      </c>
      <c r="I139" s="22" t="s">
        <v>30</v>
      </c>
      <c r="J139" s="23"/>
      <c r="K139" s="19"/>
      <c r="L139" s="19"/>
      <c r="M139" s="23"/>
      <c r="N139" s="23"/>
      <c r="O139" s="203"/>
    </row>
    <row r="140" spans="1:15" ht="13.7" hidden="1" thickTop="1">
      <c r="A140" s="24" t="s">
        <v>31</v>
      </c>
      <c r="B140" s="18"/>
      <c r="C140" s="25"/>
      <c r="D140" s="19"/>
      <c r="E140" s="26"/>
      <c r="F140" s="21">
        <v>41780</v>
      </c>
      <c r="G140" s="28" t="s">
        <v>32</v>
      </c>
      <c r="H140" s="21">
        <v>41781</v>
      </c>
      <c r="I140" s="28" t="s">
        <v>32</v>
      </c>
      <c r="J140" s="25"/>
      <c r="K140" s="25"/>
      <c r="L140" s="25"/>
      <c r="M140" s="23"/>
      <c r="N140" s="29"/>
      <c r="O140" s="204"/>
    </row>
    <row r="141" spans="1:15" ht="13.7" hidden="1" thickTop="1">
      <c r="A141" s="24"/>
      <c r="B141" s="30"/>
      <c r="C141" s="25"/>
      <c r="D141" s="19"/>
      <c r="E141" s="26"/>
      <c r="F141" s="21">
        <v>41780</v>
      </c>
      <c r="G141" s="31" t="s">
        <v>33</v>
      </c>
      <c r="H141" s="21">
        <v>41781</v>
      </c>
      <c r="I141" s="31" t="s">
        <v>33</v>
      </c>
      <c r="J141" s="29"/>
      <c r="K141" s="25"/>
      <c r="L141" s="25"/>
      <c r="M141" s="23"/>
      <c r="N141" s="29"/>
      <c r="O141" s="204"/>
    </row>
    <row r="142" spans="1:15" ht="13.7" hidden="1" thickTop="1">
      <c r="A142" s="32" t="s">
        <v>149</v>
      </c>
      <c r="B142" s="33" t="s">
        <v>35</v>
      </c>
      <c r="C142" s="34"/>
      <c r="D142" s="34">
        <v>47</v>
      </c>
      <c r="E142" s="33"/>
      <c r="F142" s="21">
        <v>41780</v>
      </c>
      <c r="G142" s="33" t="s">
        <v>32</v>
      </c>
      <c r="H142" s="21">
        <v>41781</v>
      </c>
      <c r="I142" s="33" t="s">
        <v>32</v>
      </c>
      <c r="J142" s="25"/>
      <c r="K142" s="25"/>
      <c r="L142" s="25"/>
      <c r="M142" s="29"/>
      <c r="N142" s="25"/>
      <c r="O142" s="205"/>
    </row>
    <row r="143" spans="1:15" ht="13.7" hidden="1" thickTop="1">
      <c r="A143" s="35" t="s">
        <v>150</v>
      </c>
      <c r="B143" s="36" t="s">
        <v>151</v>
      </c>
      <c r="C143" s="36" t="s">
        <v>111</v>
      </c>
      <c r="D143" s="43">
        <v>4</v>
      </c>
      <c r="E143" s="37"/>
      <c r="F143" s="21">
        <v>41780</v>
      </c>
      <c r="G143" s="37" t="s">
        <v>29</v>
      </c>
      <c r="H143" s="38">
        <v>41782</v>
      </c>
      <c r="I143" s="37" t="s">
        <v>32</v>
      </c>
      <c r="J143" s="29"/>
      <c r="K143" s="29"/>
      <c r="L143" s="29"/>
      <c r="M143" s="29"/>
      <c r="N143" s="29"/>
      <c r="O143" s="205"/>
    </row>
    <row r="144" spans="1:15" ht="13.7" hidden="1" thickTop="1">
      <c r="A144" s="35" t="s">
        <v>152</v>
      </c>
      <c r="B144" s="36">
        <v>330017627</v>
      </c>
      <c r="C144" s="36" t="s">
        <v>45</v>
      </c>
      <c r="D144" s="43">
        <v>11</v>
      </c>
      <c r="E144" s="37"/>
      <c r="F144" s="21">
        <v>41780</v>
      </c>
      <c r="G144" s="37" t="s">
        <v>29</v>
      </c>
      <c r="H144" s="38">
        <v>41782</v>
      </c>
      <c r="I144" s="37" t="s">
        <v>32</v>
      </c>
      <c r="J144" s="29"/>
      <c r="K144" s="29"/>
      <c r="L144" s="29"/>
      <c r="M144" s="29"/>
      <c r="N144" s="29"/>
      <c r="O144" s="205"/>
    </row>
    <row r="145" spans="1:15" ht="13.7" hidden="1" thickTop="1">
      <c r="A145" s="35" t="s">
        <v>153</v>
      </c>
      <c r="B145" s="36" t="s">
        <v>40</v>
      </c>
      <c r="C145" s="36" t="s">
        <v>41</v>
      </c>
      <c r="D145" s="43">
        <v>54</v>
      </c>
      <c r="E145" s="37"/>
      <c r="F145" s="21">
        <v>41780</v>
      </c>
      <c r="G145" s="37" t="s">
        <v>29</v>
      </c>
      <c r="H145" s="38">
        <v>41782</v>
      </c>
      <c r="I145" s="37" t="s">
        <v>32</v>
      </c>
      <c r="J145" s="29"/>
      <c r="K145" s="29"/>
      <c r="L145" s="29"/>
      <c r="M145" s="29"/>
      <c r="N145" s="29"/>
      <c r="O145" s="205"/>
    </row>
    <row r="146" spans="1:15" ht="13.7" hidden="1" thickTop="1">
      <c r="A146" s="35"/>
      <c r="B146" s="36"/>
      <c r="C146" s="36"/>
      <c r="D146" s="36"/>
      <c r="E146" s="37"/>
      <c r="F146" s="21">
        <v>41780</v>
      </c>
      <c r="G146" s="37" t="s">
        <v>29</v>
      </c>
      <c r="H146" s="38">
        <v>41782</v>
      </c>
      <c r="I146" s="37" t="s">
        <v>32</v>
      </c>
      <c r="J146" s="29"/>
      <c r="K146" s="29"/>
      <c r="L146" s="29"/>
      <c r="M146" s="29"/>
      <c r="N146" s="29"/>
      <c r="O146" s="205"/>
    </row>
    <row r="147" spans="1:15" ht="14.4" hidden="1" thickTop="1" thickBot="1">
      <c r="A147" s="39" t="s">
        <v>154</v>
      </c>
      <c r="B147" s="40"/>
      <c r="C147" s="40"/>
      <c r="D147" s="40">
        <v>41</v>
      </c>
      <c r="E147" s="41" t="s">
        <v>36</v>
      </c>
      <c r="F147" s="21">
        <v>41780</v>
      </c>
      <c r="G147" s="40" t="s">
        <v>37</v>
      </c>
      <c r="H147" s="41">
        <v>41781</v>
      </c>
      <c r="I147" s="41" t="s">
        <v>32</v>
      </c>
      <c r="J147" s="42"/>
      <c r="K147" s="42"/>
      <c r="L147" s="42"/>
      <c r="M147" s="42"/>
      <c r="N147" s="42"/>
      <c r="O147" s="206"/>
    </row>
    <row r="148" spans="1:15" ht="13.7" hidden="1" thickTop="1">
      <c r="A148" s="17"/>
      <c r="B148" s="18"/>
      <c r="C148" s="19"/>
      <c r="D148" s="19"/>
      <c r="E148" s="20"/>
      <c r="F148" s="21">
        <v>41781</v>
      </c>
      <c r="G148" s="22" t="s">
        <v>29</v>
      </c>
      <c r="H148" s="21">
        <v>41782</v>
      </c>
      <c r="I148" s="22" t="s">
        <v>30</v>
      </c>
      <c r="J148" s="23"/>
      <c r="K148" s="19"/>
      <c r="L148" s="19"/>
      <c r="M148" s="23"/>
      <c r="N148" s="23"/>
      <c r="O148" s="203"/>
    </row>
    <row r="149" spans="1:15" ht="13.7" hidden="1" thickTop="1">
      <c r="A149" s="24" t="s">
        <v>31</v>
      </c>
      <c r="B149" s="18"/>
      <c r="C149" s="25"/>
      <c r="D149" s="19"/>
      <c r="E149" s="26"/>
      <c r="F149" s="21">
        <v>41781</v>
      </c>
      <c r="G149" s="28" t="s">
        <v>32</v>
      </c>
      <c r="H149" s="21">
        <v>41782</v>
      </c>
      <c r="I149" s="28" t="s">
        <v>32</v>
      </c>
      <c r="J149" s="25"/>
      <c r="K149" s="25"/>
      <c r="L149" s="25"/>
      <c r="M149" s="23"/>
      <c r="N149" s="29"/>
      <c r="O149" s="204"/>
    </row>
    <row r="150" spans="1:15" ht="13.7" hidden="1" thickTop="1">
      <c r="A150" s="24"/>
      <c r="B150" s="30"/>
      <c r="C150" s="25"/>
      <c r="D150" s="19"/>
      <c r="E150" s="26"/>
      <c r="F150" s="21">
        <v>41781</v>
      </c>
      <c r="G150" s="31" t="s">
        <v>33</v>
      </c>
      <c r="H150" s="21">
        <v>41782</v>
      </c>
      <c r="I150" s="31" t="s">
        <v>33</v>
      </c>
      <c r="J150" s="29"/>
      <c r="K150" s="25"/>
      <c r="L150" s="25"/>
      <c r="M150" s="23"/>
      <c r="N150" s="29"/>
      <c r="O150" s="204"/>
    </row>
    <row r="151" spans="1:15" ht="13.7" hidden="1" thickTop="1">
      <c r="A151" s="32" t="s">
        <v>155</v>
      </c>
      <c r="B151" s="33" t="s">
        <v>35</v>
      </c>
      <c r="C151" s="34"/>
      <c r="D151" s="34">
        <v>50</v>
      </c>
      <c r="E151" s="33"/>
      <c r="F151" s="21">
        <v>41781</v>
      </c>
      <c r="G151" s="33" t="s">
        <v>32</v>
      </c>
      <c r="H151" s="21">
        <v>41782</v>
      </c>
      <c r="I151" s="33" t="s">
        <v>32</v>
      </c>
      <c r="J151" s="25"/>
      <c r="K151" s="25"/>
      <c r="L151" s="25"/>
      <c r="M151" s="29"/>
      <c r="N151" s="25"/>
      <c r="O151" s="205"/>
    </row>
    <row r="152" spans="1:15" ht="13.7" hidden="1" thickTop="1">
      <c r="A152" s="35" t="s">
        <v>156</v>
      </c>
      <c r="B152" s="36" t="s">
        <v>40</v>
      </c>
      <c r="C152" s="36" t="s">
        <v>41</v>
      </c>
      <c r="D152" s="43">
        <v>45</v>
      </c>
      <c r="E152" s="37"/>
      <c r="F152" s="21">
        <v>41781</v>
      </c>
      <c r="G152" s="37" t="s">
        <v>29</v>
      </c>
      <c r="H152" s="38">
        <v>41783</v>
      </c>
      <c r="I152" s="37" t="s">
        <v>32</v>
      </c>
      <c r="J152" s="29"/>
      <c r="K152" s="29"/>
      <c r="L152" s="29"/>
      <c r="M152" s="29"/>
      <c r="N152" s="29"/>
      <c r="O152" s="205"/>
    </row>
    <row r="153" spans="1:15" ht="13.7" hidden="1" thickTop="1">
      <c r="A153" s="35" t="s">
        <v>157</v>
      </c>
      <c r="B153" s="36">
        <v>330005232</v>
      </c>
      <c r="C153" s="36" t="s">
        <v>74</v>
      </c>
      <c r="D153" s="43">
        <v>1</v>
      </c>
      <c r="E153" s="37"/>
      <c r="F153" s="21">
        <v>41781</v>
      </c>
      <c r="G153" s="37" t="s">
        <v>29</v>
      </c>
      <c r="H153" s="38">
        <v>41783</v>
      </c>
      <c r="I153" s="37" t="s">
        <v>32</v>
      </c>
      <c r="J153" s="29"/>
      <c r="K153" s="29"/>
      <c r="L153" s="29"/>
      <c r="M153" s="29"/>
      <c r="N153" s="29"/>
      <c r="O153" s="205"/>
    </row>
    <row r="154" spans="1:15" ht="13.7" hidden="1" thickTop="1">
      <c r="A154" s="35" t="s">
        <v>158</v>
      </c>
      <c r="B154" s="36" t="s">
        <v>99</v>
      </c>
      <c r="C154" s="36" t="s">
        <v>48</v>
      </c>
      <c r="D154" s="43">
        <v>9</v>
      </c>
      <c r="E154" s="37"/>
      <c r="F154" s="21">
        <v>41781</v>
      </c>
      <c r="G154" s="37" t="s">
        <v>29</v>
      </c>
      <c r="H154" s="38">
        <v>41783</v>
      </c>
      <c r="I154" s="37" t="s">
        <v>32</v>
      </c>
      <c r="J154" s="29"/>
      <c r="K154" s="29"/>
      <c r="L154" s="29"/>
      <c r="M154" s="29"/>
      <c r="N154" s="29"/>
      <c r="O154" s="205"/>
    </row>
    <row r="155" spans="1:15" ht="13.7" hidden="1" thickTop="1">
      <c r="A155" s="35" t="s">
        <v>159</v>
      </c>
      <c r="B155" s="36" t="s">
        <v>50</v>
      </c>
      <c r="C155" s="36" t="s">
        <v>51</v>
      </c>
      <c r="D155" s="36">
        <v>5</v>
      </c>
      <c r="E155" s="37"/>
      <c r="F155" s="21">
        <v>41781</v>
      </c>
      <c r="G155" s="37" t="s">
        <v>29</v>
      </c>
      <c r="H155" s="38">
        <v>41783</v>
      </c>
      <c r="I155" s="37" t="s">
        <v>32</v>
      </c>
      <c r="J155" s="29"/>
      <c r="K155" s="29"/>
      <c r="L155" s="29"/>
      <c r="M155" s="29"/>
      <c r="N155" s="29"/>
      <c r="O155" s="205"/>
    </row>
    <row r="156" spans="1:15" ht="14.4" hidden="1" thickTop="1" thickBot="1">
      <c r="A156" s="39" t="s">
        <v>160</v>
      </c>
      <c r="B156" s="40"/>
      <c r="C156" s="40"/>
      <c r="D156" s="40">
        <v>39</v>
      </c>
      <c r="E156" s="41" t="s">
        <v>36</v>
      </c>
      <c r="F156" s="21">
        <v>41781</v>
      </c>
      <c r="G156" s="40" t="s">
        <v>37</v>
      </c>
      <c r="H156" s="41">
        <v>41782</v>
      </c>
      <c r="I156" s="41" t="s">
        <v>32</v>
      </c>
      <c r="J156" s="42"/>
      <c r="K156" s="42"/>
      <c r="L156" s="42"/>
      <c r="M156" s="42"/>
      <c r="N156" s="42"/>
      <c r="O156" s="206"/>
    </row>
    <row r="157" spans="1:15" ht="13.7" hidden="1" thickTop="1">
      <c r="A157" s="17"/>
      <c r="B157" s="18"/>
      <c r="C157" s="19"/>
      <c r="D157" s="19"/>
      <c r="E157" s="20"/>
      <c r="F157" s="21">
        <v>41782</v>
      </c>
      <c r="G157" s="22" t="s">
        <v>29</v>
      </c>
      <c r="H157" s="21">
        <v>41783</v>
      </c>
      <c r="I157" s="22" t="s">
        <v>30</v>
      </c>
      <c r="J157" s="23"/>
      <c r="K157" s="19"/>
      <c r="L157" s="19"/>
      <c r="M157" s="23"/>
      <c r="N157" s="23"/>
      <c r="O157" s="203"/>
    </row>
    <row r="158" spans="1:15" ht="13.7" hidden="1" thickTop="1">
      <c r="A158" s="24" t="s">
        <v>31</v>
      </c>
      <c r="B158" s="18"/>
      <c r="C158" s="25"/>
      <c r="D158" s="19"/>
      <c r="E158" s="26"/>
      <c r="F158" s="21">
        <v>41782</v>
      </c>
      <c r="G158" s="28" t="s">
        <v>32</v>
      </c>
      <c r="H158" s="21">
        <v>41783</v>
      </c>
      <c r="I158" s="28" t="s">
        <v>32</v>
      </c>
      <c r="J158" s="25"/>
      <c r="K158" s="25"/>
      <c r="L158" s="25"/>
      <c r="M158" s="23"/>
      <c r="N158" s="29"/>
      <c r="O158" s="204"/>
    </row>
    <row r="159" spans="1:15" ht="13.7" hidden="1" thickTop="1">
      <c r="A159" s="24"/>
      <c r="B159" s="30"/>
      <c r="C159" s="25"/>
      <c r="D159" s="19"/>
      <c r="E159" s="26"/>
      <c r="F159" s="21">
        <v>41782</v>
      </c>
      <c r="G159" s="31" t="s">
        <v>33</v>
      </c>
      <c r="H159" s="21">
        <v>41783</v>
      </c>
      <c r="I159" s="31" t="s">
        <v>33</v>
      </c>
      <c r="J159" s="29"/>
      <c r="K159" s="25"/>
      <c r="L159" s="25"/>
      <c r="M159" s="23"/>
      <c r="N159" s="29"/>
      <c r="O159" s="204"/>
    </row>
    <row r="160" spans="1:15" ht="13.7" hidden="1" thickTop="1">
      <c r="A160" s="32" t="s">
        <v>161</v>
      </c>
      <c r="B160" s="33" t="s">
        <v>35</v>
      </c>
      <c r="C160" s="34"/>
      <c r="D160" s="34">
        <v>50</v>
      </c>
      <c r="E160" s="33"/>
      <c r="F160" s="21">
        <v>41782</v>
      </c>
      <c r="G160" s="33" t="s">
        <v>32</v>
      </c>
      <c r="H160" s="21">
        <v>41783</v>
      </c>
      <c r="I160" s="33" t="s">
        <v>32</v>
      </c>
      <c r="J160" s="25"/>
      <c r="K160" s="25"/>
      <c r="L160" s="25"/>
      <c r="M160" s="29"/>
      <c r="N160" s="25"/>
      <c r="O160" s="205"/>
    </row>
    <row r="161" spans="1:15" ht="13.7" hidden="1" thickTop="1">
      <c r="A161" s="35" t="s">
        <v>162</v>
      </c>
      <c r="B161" s="36">
        <v>330017627</v>
      </c>
      <c r="C161" s="36" t="s">
        <v>45</v>
      </c>
      <c r="D161" s="43">
        <v>33</v>
      </c>
      <c r="E161" s="37"/>
      <c r="F161" s="21">
        <v>41782</v>
      </c>
      <c r="G161" s="37" t="s">
        <v>29</v>
      </c>
      <c r="H161" s="38">
        <v>41785</v>
      </c>
      <c r="I161" s="37" t="s">
        <v>32</v>
      </c>
      <c r="J161" s="29"/>
      <c r="K161" s="29"/>
      <c r="L161" s="29"/>
      <c r="M161" s="29"/>
      <c r="N161" s="29"/>
      <c r="O161" s="205"/>
    </row>
    <row r="162" spans="1:15" ht="13.7" hidden="1" thickTop="1">
      <c r="A162" s="35" t="s">
        <v>163</v>
      </c>
      <c r="B162" s="36" t="s">
        <v>40</v>
      </c>
      <c r="C162" s="36" t="s">
        <v>41</v>
      </c>
      <c r="D162" s="43">
        <v>27</v>
      </c>
      <c r="E162" s="37"/>
      <c r="F162" s="21">
        <v>41782</v>
      </c>
      <c r="G162" s="37" t="s">
        <v>29</v>
      </c>
      <c r="H162" s="38">
        <v>41785</v>
      </c>
      <c r="I162" s="37" t="s">
        <v>32</v>
      </c>
      <c r="J162" s="29"/>
      <c r="K162" s="29"/>
      <c r="L162" s="29"/>
      <c r="M162" s="29"/>
      <c r="N162" s="29"/>
      <c r="O162" s="205"/>
    </row>
    <row r="163" spans="1:15" ht="13.7" hidden="1" thickTop="1">
      <c r="A163" s="35" t="s">
        <v>164</v>
      </c>
      <c r="B163" s="36" t="s">
        <v>165</v>
      </c>
      <c r="C163" s="36" t="s">
        <v>85</v>
      </c>
      <c r="D163" s="43">
        <v>7</v>
      </c>
      <c r="E163" s="52" t="s">
        <v>166</v>
      </c>
      <c r="F163" s="21">
        <v>41782</v>
      </c>
      <c r="G163" s="37" t="s">
        <v>29</v>
      </c>
      <c r="H163" s="38">
        <v>41785</v>
      </c>
      <c r="I163" s="37" t="s">
        <v>32</v>
      </c>
      <c r="J163" s="29"/>
      <c r="K163" s="29"/>
      <c r="L163" s="29"/>
      <c r="M163" s="29"/>
      <c r="N163" s="29"/>
      <c r="O163" s="205"/>
    </row>
    <row r="164" spans="1:15" ht="14.4" hidden="1" thickTop="1" thickBot="1">
      <c r="A164" s="39" t="s">
        <v>167</v>
      </c>
      <c r="B164" s="40"/>
      <c r="C164" s="40"/>
      <c r="D164" s="40">
        <v>45</v>
      </c>
      <c r="E164" s="41" t="s">
        <v>36</v>
      </c>
      <c r="F164" s="21">
        <v>41782</v>
      </c>
      <c r="G164" s="40" t="s">
        <v>37</v>
      </c>
      <c r="H164" s="41">
        <v>41783</v>
      </c>
      <c r="I164" s="41" t="s">
        <v>32</v>
      </c>
      <c r="J164" s="42"/>
      <c r="K164" s="42"/>
      <c r="L164" s="42"/>
      <c r="M164" s="42"/>
      <c r="N164" s="42"/>
      <c r="O164" s="206"/>
    </row>
    <row r="165" spans="1:15" ht="13.7" hidden="1" thickTop="1">
      <c r="A165" s="17"/>
      <c r="B165" s="18"/>
      <c r="C165" s="19"/>
      <c r="D165" s="19"/>
      <c r="E165" s="20"/>
      <c r="F165" s="21">
        <v>41783</v>
      </c>
      <c r="G165" s="22" t="s">
        <v>29</v>
      </c>
      <c r="H165" s="21">
        <v>41785</v>
      </c>
      <c r="I165" s="22" t="s">
        <v>30</v>
      </c>
      <c r="J165" s="23"/>
      <c r="K165" s="19"/>
      <c r="L165" s="19"/>
      <c r="M165" s="23"/>
      <c r="N165" s="23"/>
      <c r="O165" s="203"/>
    </row>
    <row r="166" spans="1:15" ht="13.7" hidden="1" thickTop="1">
      <c r="A166" s="24" t="s">
        <v>31</v>
      </c>
      <c r="B166" s="18"/>
      <c r="C166" s="25"/>
      <c r="D166" s="19"/>
      <c r="E166" s="26"/>
      <c r="F166" s="21">
        <v>41783</v>
      </c>
      <c r="G166" s="28" t="s">
        <v>32</v>
      </c>
      <c r="H166" s="21">
        <v>41785</v>
      </c>
      <c r="I166" s="28" t="s">
        <v>32</v>
      </c>
      <c r="J166" s="25"/>
      <c r="K166" s="25"/>
      <c r="L166" s="25"/>
      <c r="M166" s="23"/>
      <c r="N166" s="29"/>
      <c r="O166" s="204"/>
    </row>
    <row r="167" spans="1:15" ht="13.7" hidden="1" thickTop="1">
      <c r="A167" s="24"/>
      <c r="B167" s="30"/>
      <c r="C167" s="25"/>
      <c r="D167" s="19"/>
      <c r="E167" s="26"/>
      <c r="F167" s="21">
        <v>41783</v>
      </c>
      <c r="G167" s="31" t="s">
        <v>33</v>
      </c>
      <c r="H167" s="21">
        <v>41785</v>
      </c>
      <c r="I167" s="31" t="s">
        <v>33</v>
      </c>
      <c r="J167" s="29"/>
      <c r="K167" s="25"/>
      <c r="L167" s="25"/>
      <c r="M167" s="23"/>
      <c r="N167" s="29"/>
      <c r="O167" s="204"/>
    </row>
    <row r="168" spans="1:15" ht="13.7" hidden="1" thickTop="1">
      <c r="A168" s="32"/>
      <c r="B168" s="33" t="s">
        <v>35</v>
      </c>
      <c r="C168" s="34"/>
      <c r="D168" s="34"/>
      <c r="E168" s="33"/>
      <c r="F168" s="21">
        <v>41783</v>
      </c>
      <c r="G168" s="33" t="s">
        <v>32</v>
      </c>
      <c r="H168" s="21">
        <v>41785</v>
      </c>
      <c r="I168" s="33" t="s">
        <v>32</v>
      </c>
      <c r="J168" s="25"/>
      <c r="K168" s="25"/>
      <c r="L168" s="25"/>
      <c r="M168" s="29"/>
      <c r="N168" s="25"/>
      <c r="O168" s="205"/>
    </row>
    <row r="169" spans="1:15" ht="13.7" hidden="1" thickTop="1">
      <c r="A169" s="35" t="s">
        <v>168</v>
      </c>
      <c r="B169" s="36">
        <v>330017627</v>
      </c>
      <c r="C169" s="36" t="s">
        <v>45</v>
      </c>
      <c r="D169" s="43">
        <v>11</v>
      </c>
      <c r="E169" s="37"/>
      <c r="F169" s="21">
        <v>41783</v>
      </c>
      <c r="G169" s="37" t="s">
        <v>29</v>
      </c>
      <c r="H169" s="38">
        <v>41786</v>
      </c>
      <c r="I169" s="37" t="s">
        <v>32</v>
      </c>
      <c r="J169" s="29"/>
      <c r="K169" s="29"/>
      <c r="L169" s="29"/>
      <c r="M169" s="29"/>
      <c r="N169" s="29"/>
      <c r="O169" s="205"/>
    </row>
    <row r="170" spans="1:15" ht="13.7" hidden="1" thickTop="1">
      <c r="A170" s="35" t="s">
        <v>169</v>
      </c>
      <c r="B170" s="36" t="s">
        <v>40</v>
      </c>
      <c r="C170" s="36" t="s">
        <v>41</v>
      </c>
      <c r="D170" s="43">
        <v>36</v>
      </c>
      <c r="E170" s="37"/>
      <c r="F170" s="21">
        <v>41783</v>
      </c>
      <c r="G170" s="37" t="s">
        <v>29</v>
      </c>
      <c r="H170" s="38">
        <v>41786</v>
      </c>
      <c r="I170" s="37" t="s">
        <v>32</v>
      </c>
      <c r="J170" s="29"/>
      <c r="K170" s="29"/>
      <c r="L170" s="29"/>
      <c r="M170" s="29"/>
      <c r="N170" s="29"/>
      <c r="O170" s="205"/>
    </row>
    <row r="171" spans="1:15" ht="13.7" hidden="1" thickTop="1">
      <c r="A171" s="35" t="s">
        <v>170</v>
      </c>
      <c r="B171" s="36" t="s">
        <v>99</v>
      </c>
      <c r="C171" s="36" t="s">
        <v>48</v>
      </c>
      <c r="D171" s="43">
        <v>18</v>
      </c>
      <c r="E171" s="37"/>
      <c r="F171" s="21">
        <v>41783</v>
      </c>
      <c r="G171" s="37" t="s">
        <v>29</v>
      </c>
      <c r="H171" s="38">
        <v>41786</v>
      </c>
      <c r="I171" s="37" t="s">
        <v>32</v>
      </c>
      <c r="J171" s="29"/>
      <c r="K171" s="29"/>
      <c r="L171" s="29"/>
      <c r="M171" s="29"/>
      <c r="N171" s="29"/>
      <c r="O171" s="205"/>
    </row>
    <row r="172" spans="1:15" ht="13.7" hidden="1" thickTop="1">
      <c r="A172" s="35"/>
      <c r="B172" s="36"/>
      <c r="C172" s="36"/>
      <c r="D172" s="36"/>
      <c r="E172" s="37"/>
      <c r="F172" s="21">
        <v>41783</v>
      </c>
      <c r="G172" s="37" t="s">
        <v>29</v>
      </c>
      <c r="H172" s="38">
        <v>41786</v>
      </c>
      <c r="I172" s="37" t="s">
        <v>32</v>
      </c>
      <c r="J172" s="29"/>
      <c r="K172" s="29"/>
      <c r="L172" s="29"/>
      <c r="M172" s="29"/>
      <c r="N172" s="29"/>
      <c r="O172" s="205"/>
    </row>
    <row r="173" spans="1:15" ht="14.4" hidden="1" thickTop="1" thickBot="1">
      <c r="A173" s="39" t="s">
        <v>171</v>
      </c>
      <c r="B173" s="40"/>
      <c r="C173" s="40"/>
      <c r="D173" s="40">
        <v>41</v>
      </c>
      <c r="E173" s="41" t="s">
        <v>36</v>
      </c>
      <c r="F173" s="21">
        <v>41783</v>
      </c>
      <c r="G173" s="40" t="s">
        <v>37</v>
      </c>
      <c r="H173" s="41">
        <v>41785</v>
      </c>
      <c r="I173" s="41" t="s">
        <v>32</v>
      </c>
      <c r="J173" s="42"/>
      <c r="K173" s="42"/>
      <c r="L173" s="42"/>
      <c r="M173" s="42"/>
      <c r="N173" s="42"/>
      <c r="O173" s="206"/>
    </row>
    <row r="174" spans="1:15" ht="13.7" hidden="1" thickTop="1">
      <c r="A174" s="17"/>
      <c r="B174" s="18"/>
      <c r="C174" s="19"/>
      <c r="D174" s="19"/>
      <c r="E174" s="20"/>
      <c r="F174" s="21">
        <v>41785</v>
      </c>
      <c r="G174" s="22" t="s">
        <v>29</v>
      </c>
      <c r="H174" s="21">
        <v>41786</v>
      </c>
      <c r="I174" s="22" t="s">
        <v>30</v>
      </c>
      <c r="J174" s="23"/>
      <c r="K174" s="19"/>
      <c r="L174" s="19"/>
      <c r="M174" s="23"/>
      <c r="N174" s="23"/>
      <c r="O174" s="203"/>
    </row>
    <row r="175" spans="1:15" ht="13.7" hidden="1" thickTop="1">
      <c r="A175" s="24" t="s">
        <v>31</v>
      </c>
      <c r="B175" s="18"/>
      <c r="C175" s="25"/>
      <c r="D175" s="19"/>
      <c r="E175" s="26"/>
      <c r="F175" s="21">
        <v>41785</v>
      </c>
      <c r="G175" s="28" t="s">
        <v>32</v>
      </c>
      <c r="H175" s="21">
        <v>41786</v>
      </c>
      <c r="I175" s="28" t="s">
        <v>32</v>
      </c>
      <c r="J175" s="25"/>
      <c r="K175" s="25"/>
      <c r="L175" s="25"/>
      <c r="M175" s="23"/>
      <c r="N175" s="29"/>
      <c r="O175" s="204"/>
    </row>
    <row r="176" spans="1:15" ht="13.7" hidden="1" thickTop="1">
      <c r="A176" s="24"/>
      <c r="B176" s="30"/>
      <c r="C176" s="25"/>
      <c r="D176" s="19"/>
      <c r="E176" s="26"/>
      <c r="F176" s="21">
        <v>41785</v>
      </c>
      <c r="G176" s="31" t="s">
        <v>33</v>
      </c>
      <c r="H176" s="21">
        <v>41786</v>
      </c>
      <c r="I176" s="31" t="s">
        <v>33</v>
      </c>
      <c r="J176" s="29"/>
      <c r="K176" s="25"/>
      <c r="L176" s="25"/>
      <c r="M176" s="23"/>
      <c r="N176" s="29"/>
      <c r="O176" s="204"/>
    </row>
    <row r="177" spans="1:15" ht="13.7" hidden="1" thickTop="1">
      <c r="A177" s="32" t="s">
        <v>172</v>
      </c>
      <c r="B177" s="33" t="s">
        <v>35</v>
      </c>
      <c r="C177" s="34"/>
      <c r="D177" s="34">
        <v>49</v>
      </c>
      <c r="E177" s="33"/>
      <c r="F177" s="21">
        <v>41785</v>
      </c>
      <c r="G177" s="33" t="s">
        <v>32</v>
      </c>
      <c r="H177" s="21">
        <v>41786</v>
      </c>
      <c r="I177" s="33" t="s">
        <v>32</v>
      </c>
      <c r="J177" s="25"/>
      <c r="K177" s="25"/>
      <c r="L177" s="25"/>
      <c r="M177" s="29"/>
      <c r="N177" s="25"/>
      <c r="O177" s="205"/>
    </row>
    <row r="178" spans="1:15" ht="13.7" hidden="1" thickTop="1">
      <c r="A178" s="35" t="s">
        <v>173</v>
      </c>
      <c r="B178" s="36" t="s">
        <v>60</v>
      </c>
      <c r="C178" s="36" t="s">
        <v>61</v>
      </c>
      <c r="D178" s="43">
        <v>13</v>
      </c>
      <c r="E178" s="37"/>
      <c r="F178" s="21">
        <v>41785</v>
      </c>
      <c r="G178" s="37" t="s">
        <v>29</v>
      </c>
      <c r="H178" s="38">
        <v>41787</v>
      </c>
      <c r="I178" s="37" t="s">
        <v>32</v>
      </c>
      <c r="J178" s="29"/>
      <c r="K178" s="29"/>
      <c r="L178" s="29"/>
      <c r="M178" s="29"/>
      <c r="N178" s="29"/>
      <c r="O178" s="205"/>
    </row>
    <row r="179" spans="1:15" ht="13.7" hidden="1" thickTop="1">
      <c r="A179" s="35" t="s">
        <v>174</v>
      </c>
      <c r="B179" s="36" t="s">
        <v>50</v>
      </c>
      <c r="C179" s="36" t="s">
        <v>51</v>
      </c>
      <c r="D179" s="43">
        <v>2</v>
      </c>
      <c r="E179" s="37"/>
      <c r="F179" s="21">
        <v>41785</v>
      </c>
      <c r="G179" s="37" t="s">
        <v>29</v>
      </c>
      <c r="H179" s="38">
        <v>41787</v>
      </c>
      <c r="I179" s="37" t="s">
        <v>32</v>
      </c>
      <c r="J179" s="29"/>
      <c r="K179" s="29"/>
      <c r="L179" s="29"/>
      <c r="M179" s="29"/>
      <c r="N179" s="29"/>
      <c r="O179" s="205"/>
    </row>
    <row r="180" spans="1:15" ht="13.7" hidden="1" thickTop="1">
      <c r="A180" s="35" t="s">
        <v>175</v>
      </c>
      <c r="B180" s="36">
        <v>330077323</v>
      </c>
      <c r="C180" s="36" t="s">
        <v>176</v>
      </c>
      <c r="D180" s="43">
        <v>27</v>
      </c>
      <c r="E180" s="52" t="s">
        <v>106</v>
      </c>
      <c r="F180" s="21">
        <v>41785</v>
      </c>
      <c r="G180" s="37" t="s">
        <v>29</v>
      </c>
      <c r="H180" s="38">
        <v>41787</v>
      </c>
      <c r="I180" s="37" t="s">
        <v>32</v>
      </c>
      <c r="J180" s="29"/>
      <c r="K180" s="29"/>
      <c r="L180" s="29"/>
      <c r="M180" s="29"/>
      <c r="N180" s="29"/>
      <c r="O180" s="205"/>
    </row>
    <row r="181" spans="1:15" ht="13.7" hidden="1" thickTop="1">
      <c r="A181" s="35" t="s">
        <v>177</v>
      </c>
      <c r="B181" s="36">
        <v>330017627</v>
      </c>
      <c r="C181" s="36" t="s">
        <v>45</v>
      </c>
      <c r="D181" s="43">
        <v>11</v>
      </c>
      <c r="E181" s="37"/>
      <c r="F181" s="21">
        <v>41785</v>
      </c>
      <c r="G181" s="37" t="s">
        <v>29</v>
      </c>
      <c r="H181" s="38">
        <v>41787</v>
      </c>
      <c r="I181" s="37" t="s">
        <v>32</v>
      </c>
      <c r="J181" s="29"/>
      <c r="K181" s="29"/>
      <c r="L181" s="29"/>
      <c r="M181" s="29"/>
      <c r="N181" s="29"/>
      <c r="O181" s="205"/>
    </row>
    <row r="182" spans="1:15" ht="13.7" hidden="1" thickTop="1">
      <c r="A182" s="35" t="s">
        <v>178</v>
      </c>
      <c r="B182" s="36" t="s">
        <v>84</v>
      </c>
      <c r="C182" s="36" t="s">
        <v>85</v>
      </c>
      <c r="D182" s="36">
        <v>10</v>
      </c>
      <c r="E182" s="37"/>
      <c r="F182" s="21">
        <v>41785</v>
      </c>
      <c r="G182" s="37" t="s">
        <v>29</v>
      </c>
      <c r="H182" s="38">
        <v>41787</v>
      </c>
      <c r="I182" s="37" t="s">
        <v>32</v>
      </c>
      <c r="J182" s="29"/>
      <c r="K182" s="29"/>
      <c r="L182" s="29"/>
      <c r="M182" s="29"/>
      <c r="N182" s="29"/>
      <c r="O182" s="205"/>
    </row>
    <row r="183" spans="1:15" ht="14.4" hidden="1" thickTop="1" thickBot="1">
      <c r="A183" s="39" t="s">
        <v>179</v>
      </c>
      <c r="B183" s="40"/>
      <c r="C183" s="40"/>
      <c r="D183" s="40">
        <v>40</v>
      </c>
      <c r="E183" s="41" t="s">
        <v>36</v>
      </c>
      <c r="F183" s="21">
        <v>41785</v>
      </c>
      <c r="G183" s="40" t="s">
        <v>37</v>
      </c>
      <c r="H183" s="41">
        <v>41786</v>
      </c>
      <c r="I183" s="41" t="s">
        <v>32</v>
      </c>
      <c r="J183" s="42"/>
      <c r="K183" s="42"/>
      <c r="L183" s="42"/>
      <c r="M183" s="42"/>
      <c r="N183" s="42"/>
      <c r="O183" s="206"/>
    </row>
    <row r="184" spans="1:15" ht="13.7" hidden="1" thickTop="1">
      <c r="A184" s="17"/>
      <c r="B184" s="18"/>
      <c r="C184" s="19"/>
      <c r="D184" s="19"/>
      <c r="E184" s="20"/>
      <c r="F184" s="21">
        <v>41786</v>
      </c>
      <c r="G184" s="22" t="s">
        <v>29</v>
      </c>
      <c r="H184" s="21">
        <v>41787</v>
      </c>
      <c r="I184" s="22" t="s">
        <v>30</v>
      </c>
      <c r="J184" s="23"/>
      <c r="K184" s="19"/>
      <c r="L184" s="19"/>
      <c r="M184" s="23"/>
      <c r="N184" s="23"/>
      <c r="O184" s="203"/>
    </row>
    <row r="185" spans="1:15" ht="13.7" hidden="1" thickTop="1">
      <c r="A185" s="24" t="s">
        <v>31</v>
      </c>
      <c r="B185" s="18"/>
      <c r="C185" s="25"/>
      <c r="D185" s="19"/>
      <c r="E185" s="26"/>
      <c r="F185" s="21">
        <v>41786</v>
      </c>
      <c r="G185" s="28" t="s">
        <v>32</v>
      </c>
      <c r="H185" s="21">
        <v>41787</v>
      </c>
      <c r="I185" s="28" t="s">
        <v>32</v>
      </c>
      <c r="J185" s="25"/>
      <c r="K185" s="25"/>
      <c r="L185" s="25"/>
      <c r="M185" s="23"/>
      <c r="N185" s="29"/>
      <c r="O185" s="204"/>
    </row>
    <row r="186" spans="1:15" ht="13.7" hidden="1" thickTop="1">
      <c r="A186" s="24"/>
      <c r="B186" s="30"/>
      <c r="C186" s="25"/>
      <c r="D186" s="19"/>
      <c r="E186" s="26"/>
      <c r="F186" s="21">
        <v>41786</v>
      </c>
      <c r="G186" s="31" t="s">
        <v>33</v>
      </c>
      <c r="H186" s="21">
        <v>41787</v>
      </c>
      <c r="I186" s="31" t="s">
        <v>33</v>
      </c>
      <c r="J186" s="29"/>
      <c r="K186" s="25"/>
      <c r="L186" s="25"/>
      <c r="M186" s="23"/>
      <c r="N186" s="29"/>
      <c r="O186" s="204"/>
    </row>
    <row r="187" spans="1:15" ht="13.7" hidden="1" thickTop="1">
      <c r="A187" s="32" t="s">
        <v>180</v>
      </c>
      <c r="B187" s="33" t="s">
        <v>35</v>
      </c>
      <c r="C187" s="34"/>
      <c r="D187" s="34">
        <v>51</v>
      </c>
      <c r="E187" s="33"/>
      <c r="F187" s="21">
        <v>41786</v>
      </c>
      <c r="G187" s="33" t="s">
        <v>32</v>
      </c>
      <c r="H187" s="21">
        <v>41787</v>
      </c>
      <c r="I187" s="33" t="s">
        <v>32</v>
      </c>
      <c r="J187" s="25"/>
      <c r="K187" s="25"/>
      <c r="L187" s="25"/>
      <c r="M187" s="29"/>
      <c r="N187" s="25"/>
      <c r="O187" s="205"/>
    </row>
    <row r="188" spans="1:15" ht="13.7" hidden="1" thickTop="1">
      <c r="A188" s="35" t="s">
        <v>181</v>
      </c>
      <c r="B188" s="36">
        <v>330017627</v>
      </c>
      <c r="C188" s="36" t="s">
        <v>45</v>
      </c>
      <c r="D188" s="43">
        <v>22</v>
      </c>
      <c r="E188" s="37"/>
      <c r="F188" s="21">
        <v>41786</v>
      </c>
      <c r="G188" s="37" t="s">
        <v>29</v>
      </c>
      <c r="H188" s="38">
        <v>41788</v>
      </c>
      <c r="I188" s="37" t="s">
        <v>32</v>
      </c>
      <c r="J188" s="29"/>
      <c r="K188" s="29"/>
      <c r="L188" s="29"/>
      <c r="M188" s="29"/>
      <c r="N188" s="29"/>
      <c r="O188" s="205"/>
    </row>
    <row r="189" spans="1:15" ht="13.7" hidden="1" thickTop="1">
      <c r="A189" s="35" t="s">
        <v>182</v>
      </c>
      <c r="B189" s="36">
        <v>330080417</v>
      </c>
      <c r="C189" s="36" t="s">
        <v>183</v>
      </c>
      <c r="D189" s="43">
        <v>18</v>
      </c>
      <c r="E189" s="37"/>
      <c r="F189" s="21">
        <v>41786</v>
      </c>
      <c r="G189" s="37" t="s">
        <v>29</v>
      </c>
      <c r="H189" s="38">
        <v>41788</v>
      </c>
      <c r="I189" s="37" t="s">
        <v>32</v>
      </c>
      <c r="J189" s="29"/>
      <c r="K189" s="29"/>
      <c r="L189" s="29"/>
      <c r="M189" s="29"/>
      <c r="N189" s="29"/>
      <c r="O189" s="205"/>
    </row>
    <row r="190" spans="1:15" ht="13.7" hidden="1" thickTop="1">
      <c r="A190" s="35" t="s">
        <v>184</v>
      </c>
      <c r="B190" s="36">
        <v>330005232</v>
      </c>
      <c r="C190" s="36" t="s">
        <v>74</v>
      </c>
      <c r="D190" s="43">
        <v>1</v>
      </c>
      <c r="E190" s="31" t="s">
        <v>185</v>
      </c>
      <c r="F190" s="21">
        <v>41786</v>
      </c>
      <c r="G190" s="37" t="s">
        <v>29</v>
      </c>
      <c r="H190" s="38">
        <v>41788</v>
      </c>
      <c r="I190" s="37" t="s">
        <v>32</v>
      </c>
      <c r="J190" s="29"/>
      <c r="K190" s="29"/>
      <c r="L190" s="29"/>
      <c r="M190" s="29"/>
      <c r="N190" s="29"/>
      <c r="O190" s="205"/>
    </row>
    <row r="191" spans="1:15" ht="13.7" hidden="1" thickTop="1">
      <c r="A191" s="35" t="s">
        <v>186</v>
      </c>
      <c r="B191" s="36">
        <v>330005232</v>
      </c>
      <c r="C191" s="36" t="s">
        <v>74</v>
      </c>
      <c r="D191" s="43">
        <v>8</v>
      </c>
      <c r="E191" s="31" t="s">
        <v>185</v>
      </c>
      <c r="F191" s="21">
        <v>41786</v>
      </c>
      <c r="G191" s="37" t="s">
        <v>29</v>
      </c>
      <c r="H191" s="38">
        <v>41788</v>
      </c>
      <c r="I191" s="37" t="s">
        <v>32</v>
      </c>
      <c r="J191" s="29"/>
      <c r="K191" s="29"/>
      <c r="L191" s="29"/>
      <c r="M191" s="29"/>
      <c r="N191" s="29"/>
      <c r="O191" s="205"/>
    </row>
    <row r="192" spans="1:15" ht="13.7" hidden="1" thickTop="1">
      <c r="A192" s="35" t="s">
        <v>187</v>
      </c>
      <c r="B192" s="36">
        <v>330017627</v>
      </c>
      <c r="C192" s="36" t="s">
        <v>45</v>
      </c>
      <c r="D192" s="43">
        <v>7</v>
      </c>
      <c r="E192" s="31" t="s">
        <v>185</v>
      </c>
      <c r="F192" s="21">
        <v>41786</v>
      </c>
      <c r="G192" s="37" t="s">
        <v>29</v>
      </c>
      <c r="H192" s="38">
        <v>41788</v>
      </c>
      <c r="I192" s="37" t="s">
        <v>32</v>
      </c>
      <c r="J192" s="29"/>
      <c r="K192" s="29"/>
      <c r="L192" s="29"/>
      <c r="M192" s="29"/>
      <c r="N192" s="29"/>
      <c r="O192" s="205"/>
    </row>
    <row r="193" spans="1:15" ht="13.7" hidden="1" thickTop="1">
      <c r="A193" s="35" t="s">
        <v>188</v>
      </c>
      <c r="B193" s="36" t="s">
        <v>99</v>
      </c>
      <c r="C193" s="36" t="s">
        <v>48</v>
      </c>
      <c r="D193" s="43">
        <v>17</v>
      </c>
      <c r="E193" s="31" t="s">
        <v>185</v>
      </c>
      <c r="F193" s="21">
        <v>41786</v>
      </c>
      <c r="G193" s="37" t="s">
        <v>29</v>
      </c>
      <c r="H193" s="38">
        <v>41788</v>
      </c>
      <c r="I193" s="37" t="s">
        <v>32</v>
      </c>
      <c r="J193" s="29"/>
      <c r="K193" s="29"/>
      <c r="L193" s="29"/>
      <c r="M193" s="29"/>
      <c r="N193" s="29"/>
      <c r="O193" s="205"/>
    </row>
    <row r="194" spans="1:15" ht="13.7" hidden="1" thickTop="1">
      <c r="A194" s="35" t="s">
        <v>189</v>
      </c>
      <c r="B194" s="36" t="s">
        <v>50</v>
      </c>
      <c r="C194" s="36" t="s">
        <v>51</v>
      </c>
      <c r="D194" s="36">
        <v>1</v>
      </c>
      <c r="E194" s="37"/>
      <c r="F194" s="21">
        <v>41786</v>
      </c>
      <c r="G194" s="37" t="s">
        <v>29</v>
      </c>
      <c r="H194" s="38">
        <v>41788</v>
      </c>
      <c r="I194" s="37" t="s">
        <v>32</v>
      </c>
      <c r="J194" s="29"/>
      <c r="K194" s="29"/>
      <c r="L194" s="29"/>
      <c r="M194" s="29"/>
      <c r="N194" s="29"/>
      <c r="O194" s="205"/>
    </row>
    <row r="195" spans="1:15" ht="14.4" hidden="1" thickTop="1" thickBot="1">
      <c r="A195" s="39" t="s">
        <v>190</v>
      </c>
      <c r="B195" s="40"/>
      <c r="C195" s="40"/>
      <c r="D195" s="40">
        <v>47</v>
      </c>
      <c r="E195" s="41" t="s">
        <v>36</v>
      </c>
      <c r="F195" s="21">
        <v>41786</v>
      </c>
      <c r="G195" s="40" t="s">
        <v>37</v>
      </c>
      <c r="H195" s="41">
        <v>41787</v>
      </c>
      <c r="I195" s="41" t="s">
        <v>32</v>
      </c>
      <c r="J195" s="42"/>
      <c r="K195" s="42"/>
      <c r="L195" s="42"/>
      <c r="M195" s="42"/>
      <c r="N195" s="42"/>
      <c r="O195" s="206"/>
    </row>
    <row r="196" spans="1:15" ht="13.7" hidden="1" thickTop="1">
      <c r="A196" s="17"/>
      <c r="B196" s="18"/>
      <c r="C196" s="19"/>
      <c r="D196" s="19"/>
      <c r="E196" s="20"/>
      <c r="F196" s="21">
        <v>41787</v>
      </c>
      <c r="G196" s="22" t="s">
        <v>29</v>
      </c>
      <c r="H196" s="21">
        <v>41788</v>
      </c>
      <c r="I196" s="22" t="s">
        <v>30</v>
      </c>
      <c r="J196" s="23"/>
      <c r="K196" s="19"/>
      <c r="L196" s="19"/>
      <c r="M196" s="23"/>
      <c r="N196" s="23"/>
      <c r="O196" s="203"/>
    </row>
    <row r="197" spans="1:15" ht="13.7" hidden="1" thickTop="1">
      <c r="A197" s="24" t="s">
        <v>31</v>
      </c>
      <c r="B197" s="18"/>
      <c r="C197" s="25"/>
      <c r="D197" s="19"/>
      <c r="E197" s="26"/>
      <c r="F197" s="21">
        <v>41787</v>
      </c>
      <c r="G197" s="28" t="s">
        <v>32</v>
      </c>
      <c r="H197" s="21">
        <v>41788</v>
      </c>
      <c r="I197" s="28" t="s">
        <v>32</v>
      </c>
      <c r="J197" s="25"/>
      <c r="K197" s="25"/>
      <c r="L197" s="25"/>
      <c r="M197" s="23"/>
      <c r="N197" s="29"/>
      <c r="O197" s="204"/>
    </row>
    <row r="198" spans="1:15" ht="13.7" hidden="1" thickTop="1">
      <c r="A198" s="24"/>
      <c r="B198" s="30"/>
      <c r="C198" s="25"/>
      <c r="D198" s="19"/>
      <c r="E198" s="26"/>
      <c r="F198" s="21">
        <v>41787</v>
      </c>
      <c r="G198" s="31" t="s">
        <v>33</v>
      </c>
      <c r="H198" s="21">
        <v>41788</v>
      </c>
      <c r="I198" s="31" t="s">
        <v>33</v>
      </c>
      <c r="J198" s="29"/>
      <c r="K198" s="25"/>
      <c r="L198" s="25"/>
      <c r="M198" s="23"/>
      <c r="N198" s="29"/>
      <c r="O198" s="204"/>
    </row>
    <row r="199" spans="1:15" ht="13.7" hidden="1" thickTop="1">
      <c r="A199" s="32" t="s">
        <v>191</v>
      </c>
      <c r="B199" s="33" t="s">
        <v>35</v>
      </c>
      <c r="C199" s="34"/>
      <c r="D199" s="34">
        <v>50</v>
      </c>
      <c r="E199" s="33"/>
      <c r="F199" s="21">
        <v>41787</v>
      </c>
      <c r="G199" s="33" t="s">
        <v>32</v>
      </c>
      <c r="H199" s="21">
        <v>41788</v>
      </c>
      <c r="I199" s="33" t="s">
        <v>32</v>
      </c>
      <c r="J199" s="25"/>
      <c r="K199" s="25"/>
      <c r="L199" s="25"/>
      <c r="M199" s="29"/>
      <c r="N199" s="25"/>
      <c r="O199" s="205"/>
    </row>
    <row r="200" spans="1:15" ht="13.7" hidden="1" thickTop="1">
      <c r="A200" s="35" t="s">
        <v>192</v>
      </c>
      <c r="B200" s="36">
        <v>330017627</v>
      </c>
      <c r="C200" s="36" t="s">
        <v>45</v>
      </c>
      <c r="D200" s="43">
        <v>22</v>
      </c>
      <c r="E200" s="37"/>
      <c r="F200" s="21">
        <v>41787</v>
      </c>
      <c r="G200" s="37" t="s">
        <v>29</v>
      </c>
      <c r="H200" s="38">
        <v>41789</v>
      </c>
      <c r="I200" s="37" t="s">
        <v>32</v>
      </c>
      <c r="J200" s="29"/>
      <c r="K200" s="29"/>
      <c r="L200" s="29"/>
      <c r="M200" s="29"/>
      <c r="N200" s="29"/>
      <c r="O200" s="205"/>
    </row>
    <row r="201" spans="1:15" ht="13.7" hidden="1" thickTop="1">
      <c r="A201" s="35" t="s">
        <v>193</v>
      </c>
      <c r="B201" s="36">
        <v>330080417</v>
      </c>
      <c r="C201" s="36" t="s">
        <v>183</v>
      </c>
      <c r="D201" s="43">
        <v>27</v>
      </c>
      <c r="E201" s="37"/>
      <c r="F201" s="21">
        <v>41787</v>
      </c>
      <c r="G201" s="37" t="s">
        <v>29</v>
      </c>
      <c r="H201" s="38">
        <v>41789</v>
      </c>
      <c r="I201" s="37" t="s">
        <v>32</v>
      </c>
      <c r="J201" s="29"/>
      <c r="K201" s="29"/>
      <c r="L201" s="29"/>
      <c r="M201" s="29"/>
      <c r="N201" s="29"/>
      <c r="O201" s="205"/>
    </row>
    <row r="202" spans="1:15" ht="13.7" hidden="1" thickTop="1">
      <c r="A202" s="35" t="s">
        <v>194</v>
      </c>
      <c r="B202" s="36" t="s">
        <v>60</v>
      </c>
      <c r="C202" s="36" t="s">
        <v>61</v>
      </c>
      <c r="D202" s="43">
        <v>1</v>
      </c>
      <c r="E202" s="37"/>
      <c r="F202" s="21">
        <v>41787</v>
      </c>
      <c r="G202" s="37" t="s">
        <v>29</v>
      </c>
      <c r="H202" s="38">
        <v>41789</v>
      </c>
      <c r="I202" s="37" t="s">
        <v>32</v>
      </c>
      <c r="J202" s="29"/>
      <c r="K202" s="29"/>
      <c r="L202" s="29"/>
      <c r="M202" s="29"/>
      <c r="N202" s="29"/>
      <c r="O202" s="205"/>
    </row>
    <row r="203" spans="1:15" ht="13.7" hidden="1" thickTop="1">
      <c r="A203" s="35"/>
      <c r="B203" s="36"/>
      <c r="C203" s="36"/>
      <c r="D203" s="36"/>
      <c r="E203" s="37"/>
      <c r="F203" s="21">
        <v>41787</v>
      </c>
      <c r="G203" s="37" t="s">
        <v>29</v>
      </c>
      <c r="H203" s="38">
        <v>41789</v>
      </c>
      <c r="I203" s="37" t="s">
        <v>32</v>
      </c>
      <c r="J203" s="29"/>
      <c r="K203" s="29"/>
      <c r="L203" s="29"/>
      <c r="M203" s="29"/>
      <c r="N203" s="29"/>
      <c r="O203" s="205"/>
    </row>
    <row r="204" spans="1:15" ht="14.4" hidden="1" thickTop="1" thickBot="1">
      <c r="A204" s="39" t="s">
        <v>195</v>
      </c>
      <c r="B204" s="40"/>
      <c r="C204" s="40"/>
      <c r="D204" s="40">
        <v>28</v>
      </c>
      <c r="E204" s="41" t="s">
        <v>36</v>
      </c>
      <c r="F204" s="21">
        <v>41787</v>
      </c>
      <c r="G204" s="40" t="s">
        <v>37</v>
      </c>
      <c r="H204" s="41">
        <v>41788</v>
      </c>
      <c r="I204" s="41" t="s">
        <v>32</v>
      </c>
      <c r="J204" s="42"/>
      <c r="K204" s="42"/>
      <c r="L204" s="42"/>
      <c r="M204" s="42"/>
      <c r="N204" s="42"/>
      <c r="O204" s="206"/>
    </row>
    <row r="205" spans="1:15" ht="13.7" hidden="1" thickTop="1">
      <c r="A205" s="17"/>
      <c r="B205" s="18"/>
      <c r="C205" s="19"/>
      <c r="D205" s="19"/>
      <c r="E205" s="20"/>
      <c r="F205" s="21">
        <v>41788</v>
      </c>
      <c r="G205" s="22" t="s">
        <v>29</v>
      </c>
      <c r="H205" s="21">
        <v>41789</v>
      </c>
      <c r="I205" s="22" t="s">
        <v>30</v>
      </c>
      <c r="J205" s="23"/>
      <c r="K205" s="19"/>
      <c r="L205" s="19"/>
      <c r="M205" s="23"/>
      <c r="N205" s="23"/>
      <c r="O205" s="203"/>
    </row>
    <row r="206" spans="1:15" ht="13.7" hidden="1" thickTop="1">
      <c r="A206" s="24" t="s">
        <v>31</v>
      </c>
      <c r="B206" s="18"/>
      <c r="C206" s="25"/>
      <c r="D206" s="19"/>
      <c r="E206" s="26"/>
      <c r="F206" s="21">
        <v>41788</v>
      </c>
      <c r="G206" s="28" t="s">
        <v>32</v>
      </c>
      <c r="H206" s="21">
        <v>41789</v>
      </c>
      <c r="I206" s="28" t="s">
        <v>32</v>
      </c>
      <c r="J206" s="25"/>
      <c r="K206" s="25"/>
      <c r="L206" s="25"/>
      <c r="M206" s="23"/>
      <c r="N206" s="29"/>
      <c r="O206" s="204"/>
    </row>
    <row r="207" spans="1:15" ht="13.7" hidden="1" thickTop="1">
      <c r="A207" s="24"/>
      <c r="B207" s="30"/>
      <c r="C207" s="25"/>
      <c r="D207" s="19"/>
      <c r="E207" s="26"/>
      <c r="F207" s="21">
        <v>41788</v>
      </c>
      <c r="G207" s="31" t="s">
        <v>33</v>
      </c>
      <c r="H207" s="21">
        <v>41789</v>
      </c>
      <c r="I207" s="31" t="s">
        <v>33</v>
      </c>
      <c r="J207" s="29"/>
      <c r="K207" s="25"/>
      <c r="L207" s="25"/>
      <c r="M207" s="23"/>
      <c r="N207" s="29"/>
      <c r="O207" s="204"/>
    </row>
    <row r="208" spans="1:15" ht="13.7" hidden="1" thickTop="1">
      <c r="A208" s="32" t="s">
        <v>196</v>
      </c>
      <c r="B208" s="33" t="s">
        <v>35</v>
      </c>
      <c r="C208" s="34"/>
      <c r="D208" s="34">
        <v>51</v>
      </c>
      <c r="E208" s="33"/>
      <c r="F208" s="21">
        <v>41788</v>
      </c>
      <c r="G208" s="33" t="s">
        <v>32</v>
      </c>
      <c r="H208" s="21">
        <v>41789</v>
      </c>
      <c r="I208" s="33" t="s">
        <v>32</v>
      </c>
      <c r="J208" s="25"/>
      <c r="K208" s="25"/>
      <c r="L208" s="25"/>
      <c r="M208" s="29"/>
      <c r="N208" s="25"/>
      <c r="O208" s="205"/>
    </row>
    <row r="209" spans="1:15" ht="13.7" hidden="1" thickTop="1">
      <c r="A209" s="35" t="s">
        <v>197</v>
      </c>
      <c r="B209" s="36">
        <v>330017627</v>
      </c>
      <c r="C209" s="36" t="s">
        <v>45</v>
      </c>
      <c r="D209" s="43">
        <v>11</v>
      </c>
      <c r="E209" s="37"/>
      <c r="F209" s="21">
        <v>41788</v>
      </c>
      <c r="G209" s="37" t="s">
        <v>29</v>
      </c>
      <c r="H209" s="38">
        <v>41790</v>
      </c>
      <c r="I209" s="37" t="s">
        <v>32</v>
      </c>
      <c r="J209" s="29"/>
      <c r="K209" s="29"/>
      <c r="L209" s="29"/>
      <c r="M209" s="29"/>
      <c r="N209" s="29"/>
      <c r="O209" s="205"/>
    </row>
    <row r="210" spans="1:15" ht="13.7" hidden="1" thickTop="1">
      <c r="A210" s="35" t="s">
        <v>198</v>
      </c>
      <c r="B210" s="36" t="s">
        <v>199</v>
      </c>
      <c r="C210" s="36" t="s">
        <v>200</v>
      </c>
      <c r="D210" s="43">
        <v>36</v>
      </c>
      <c r="E210" s="37"/>
      <c r="F210" s="21">
        <v>41788</v>
      </c>
      <c r="G210" s="37" t="s">
        <v>29</v>
      </c>
      <c r="H210" s="38">
        <v>41790</v>
      </c>
      <c r="I210" s="37" t="s">
        <v>32</v>
      </c>
      <c r="J210" s="29"/>
      <c r="K210" s="29"/>
      <c r="L210" s="29"/>
      <c r="M210" s="29"/>
      <c r="N210" s="29"/>
      <c r="O210" s="205"/>
    </row>
    <row r="211" spans="1:15" ht="13.7" hidden="1" thickTop="1">
      <c r="A211" s="35" t="s">
        <v>201</v>
      </c>
      <c r="B211" s="36">
        <v>330005232</v>
      </c>
      <c r="C211" s="36" t="s">
        <v>74</v>
      </c>
      <c r="D211" s="36">
        <v>6</v>
      </c>
      <c r="E211" s="37"/>
      <c r="F211" s="21">
        <v>41788</v>
      </c>
      <c r="G211" s="37" t="s">
        <v>29</v>
      </c>
      <c r="H211" s="38">
        <v>41790</v>
      </c>
      <c r="I211" s="37" t="s">
        <v>32</v>
      </c>
      <c r="J211" s="29"/>
      <c r="K211" s="29"/>
      <c r="L211" s="29"/>
      <c r="M211" s="29"/>
      <c r="N211" s="29"/>
      <c r="O211" s="205"/>
    </row>
    <row r="212" spans="1:15" ht="14.4" hidden="1" thickTop="1" thickBot="1">
      <c r="A212" s="39" t="s">
        <v>202</v>
      </c>
      <c r="B212" s="40"/>
      <c r="C212" s="40"/>
      <c r="D212" s="40">
        <v>31</v>
      </c>
      <c r="E212" s="41" t="s">
        <v>36</v>
      </c>
      <c r="F212" s="21">
        <v>41788</v>
      </c>
      <c r="G212" s="40" t="s">
        <v>37</v>
      </c>
      <c r="H212" s="41">
        <v>41789</v>
      </c>
      <c r="I212" s="41" t="s">
        <v>32</v>
      </c>
      <c r="J212" s="42"/>
      <c r="K212" s="42"/>
      <c r="L212" s="42"/>
      <c r="M212" s="42"/>
      <c r="N212" s="42"/>
      <c r="O212" s="206"/>
    </row>
    <row r="213" spans="1:15" ht="13.7" hidden="1" thickTop="1">
      <c r="A213" s="17"/>
      <c r="B213" s="18"/>
      <c r="C213" s="19"/>
      <c r="D213" s="19"/>
      <c r="E213" s="20"/>
      <c r="F213" s="21">
        <v>41789</v>
      </c>
      <c r="G213" s="22" t="s">
        <v>29</v>
      </c>
      <c r="H213" s="21">
        <v>41790</v>
      </c>
      <c r="I213" s="22" t="s">
        <v>30</v>
      </c>
      <c r="J213" s="23"/>
      <c r="K213" s="19"/>
      <c r="L213" s="19"/>
      <c r="M213" s="23"/>
      <c r="N213" s="23"/>
      <c r="O213" s="203"/>
    </row>
    <row r="214" spans="1:15" ht="13.7" hidden="1" thickTop="1">
      <c r="A214" s="24" t="s">
        <v>31</v>
      </c>
      <c r="B214" s="18"/>
      <c r="C214" s="25"/>
      <c r="D214" s="19"/>
      <c r="E214" s="26"/>
      <c r="F214" s="21">
        <v>41789</v>
      </c>
      <c r="G214" s="28" t="s">
        <v>32</v>
      </c>
      <c r="H214" s="21">
        <v>41790</v>
      </c>
      <c r="I214" s="28" t="s">
        <v>32</v>
      </c>
      <c r="J214" s="25"/>
      <c r="K214" s="25"/>
      <c r="L214" s="25"/>
      <c r="M214" s="23"/>
      <c r="N214" s="29"/>
      <c r="O214" s="204"/>
    </row>
    <row r="215" spans="1:15" ht="13.7" hidden="1" thickTop="1">
      <c r="A215" s="24"/>
      <c r="B215" s="30"/>
      <c r="C215" s="25"/>
      <c r="D215" s="19"/>
      <c r="E215" s="26"/>
      <c r="F215" s="21">
        <v>41789</v>
      </c>
      <c r="G215" s="31" t="s">
        <v>33</v>
      </c>
      <c r="H215" s="21">
        <v>41790</v>
      </c>
      <c r="I215" s="31" t="s">
        <v>33</v>
      </c>
      <c r="J215" s="29"/>
      <c r="K215" s="25"/>
      <c r="L215" s="25"/>
      <c r="M215" s="23"/>
      <c r="N215" s="29"/>
      <c r="O215" s="204"/>
    </row>
    <row r="216" spans="1:15" ht="13.7" hidden="1" thickTop="1">
      <c r="A216" s="32" t="s">
        <v>203</v>
      </c>
      <c r="B216" s="33" t="s">
        <v>35</v>
      </c>
      <c r="C216" s="34"/>
      <c r="D216" s="34">
        <v>50</v>
      </c>
      <c r="E216" s="33"/>
      <c r="F216" s="21">
        <v>41789</v>
      </c>
      <c r="G216" s="33" t="s">
        <v>32</v>
      </c>
      <c r="H216" s="21">
        <v>41790</v>
      </c>
      <c r="I216" s="33" t="s">
        <v>32</v>
      </c>
      <c r="J216" s="25"/>
      <c r="K216" s="25"/>
      <c r="L216" s="25"/>
      <c r="M216" s="29"/>
      <c r="N216" s="25"/>
      <c r="O216" s="205"/>
    </row>
    <row r="217" spans="1:15" ht="13.7" hidden="1" thickTop="1">
      <c r="A217" s="35" t="s">
        <v>204</v>
      </c>
      <c r="B217" s="36" t="s">
        <v>199</v>
      </c>
      <c r="C217" s="36" t="s">
        <v>205</v>
      </c>
      <c r="D217" s="43">
        <v>36</v>
      </c>
      <c r="E217" s="37"/>
      <c r="F217" s="21">
        <v>41789</v>
      </c>
      <c r="G217" s="37" t="s">
        <v>29</v>
      </c>
      <c r="H217" s="38">
        <v>41793</v>
      </c>
      <c r="I217" s="37" t="s">
        <v>32</v>
      </c>
      <c r="J217" s="29"/>
      <c r="K217" s="29"/>
      <c r="L217" s="29"/>
      <c r="M217" s="29"/>
      <c r="N217" s="29"/>
      <c r="O217" s="205"/>
    </row>
    <row r="218" spans="1:15" ht="13.7" hidden="1" thickTop="1">
      <c r="A218" s="35" t="s">
        <v>206</v>
      </c>
      <c r="B218" s="36" t="s">
        <v>50</v>
      </c>
      <c r="C218" s="36" t="s">
        <v>51</v>
      </c>
      <c r="D218" s="43">
        <v>2</v>
      </c>
      <c r="E218" s="37"/>
      <c r="F218" s="21">
        <v>41789</v>
      </c>
      <c r="G218" s="37" t="s">
        <v>29</v>
      </c>
      <c r="H218" s="38">
        <v>41793</v>
      </c>
      <c r="I218" s="37" t="s">
        <v>32</v>
      </c>
      <c r="J218" s="29"/>
      <c r="K218" s="29"/>
      <c r="L218" s="29"/>
      <c r="M218" s="29"/>
      <c r="N218" s="29"/>
      <c r="O218" s="205"/>
    </row>
    <row r="219" spans="1:15" ht="13.7" hidden="1" thickTop="1">
      <c r="A219" s="35"/>
      <c r="B219" s="36"/>
      <c r="C219" s="36"/>
      <c r="D219" s="36"/>
      <c r="E219" s="37"/>
      <c r="F219" s="21">
        <v>41789</v>
      </c>
      <c r="G219" s="37" t="s">
        <v>29</v>
      </c>
      <c r="H219" s="38">
        <v>41793</v>
      </c>
      <c r="I219" s="37" t="s">
        <v>32</v>
      </c>
      <c r="J219" s="29"/>
      <c r="K219" s="29"/>
      <c r="L219" s="29"/>
      <c r="M219" s="29"/>
      <c r="N219" s="29"/>
      <c r="O219" s="205"/>
    </row>
    <row r="220" spans="1:15" ht="14.4" hidden="1" thickTop="1" thickBot="1">
      <c r="A220" s="39" t="s">
        <v>207</v>
      </c>
      <c r="B220" s="40"/>
      <c r="C220" s="40"/>
      <c r="D220" s="40">
        <v>32</v>
      </c>
      <c r="E220" s="41" t="s">
        <v>36</v>
      </c>
      <c r="F220" s="21">
        <v>41789</v>
      </c>
      <c r="G220" s="40" t="s">
        <v>37</v>
      </c>
      <c r="H220" s="41">
        <v>41790</v>
      </c>
      <c r="I220" s="41" t="s">
        <v>32</v>
      </c>
      <c r="J220" s="42"/>
      <c r="K220" s="42"/>
      <c r="L220" s="42"/>
      <c r="M220" s="42"/>
      <c r="N220" s="42"/>
      <c r="O220" s="206"/>
    </row>
    <row r="221" spans="1:15" ht="13.7" hidden="1" thickTop="1">
      <c r="A221" s="17"/>
      <c r="B221" s="18"/>
      <c r="C221" s="19"/>
      <c r="D221" s="19"/>
      <c r="E221" s="20"/>
      <c r="F221" s="21">
        <v>41790</v>
      </c>
      <c r="G221" s="22" t="s">
        <v>29</v>
      </c>
      <c r="H221" s="21">
        <v>41793</v>
      </c>
      <c r="I221" s="22" t="s">
        <v>30</v>
      </c>
      <c r="J221" s="23"/>
      <c r="K221" s="19"/>
      <c r="L221" s="19"/>
      <c r="M221" s="23"/>
      <c r="N221" s="23"/>
      <c r="O221" s="203"/>
    </row>
    <row r="222" spans="1:15" ht="13.7" hidden="1" thickTop="1">
      <c r="A222" s="24" t="s">
        <v>31</v>
      </c>
      <c r="B222" s="18"/>
      <c r="C222" s="25"/>
      <c r="D222" s="19"/>
      <c r="E222" s="26"/>
      <c r="F222" s="21">
        <v>41790</v>
      </c>
      <c r="G222" s="28" t="s">
        <v>32</v>
      </c>
      <c r="H222" s="21">
        <v>41793</v>
      </c>
      <c r="I222" s="28" t="s">
        <v>32</v>
      </c>
      <c r="J222" s="25"/>
      <c r="K222" s="25"/>
      <c r="L222" s="25"/>
      <c r="M222" s="23"/>
      <c r="N222" s="29"/>
      <c r="O222" s="204"/>
    </row>
    <row r="223" spans="1:15" ht="13.7" hidden="1" thickTop="1">
      <c r="A223" s="24"/>
      <c r="B223" s="30"/>
      <c r="C223" s="25"/>
      <c r="D223" s="19"/>
      <c r="E223" s="26"/>
      <c r="F223" s="21">
        <v>41790</v>
      </c>
      <c r="G223" s="31" t="s">
        <v>33</v>
      </c>
      <c r="H223" s="21">
        <v>41793</v>
      </c>
      <c r="I223" s="31" t="s">
        <v>33</v>
      </c>
      <c r="J223" s="29"/>
      <c r="K223" s="25"/>
      <c r="L223" s="25"/>
      <c r="M223" s="23"/>
      <c r="N223" s="29"/>
      <c r="O223" s="204"/>
    </row>
    <row r="224" spans="1:15" ht="13.7" hidden="1" thickTop="1">
      <c r="A224" s="32"/>
      <c r="B224" s="33" t="s">
        <v>35</v>
      </c>
      <c r="C224" s="34"/>
      <c r="D224" s="34"/>
      <c r="E224" s="33"/>
      <c r="F224" s="21">
        <v>41790</v>
      </c>
      <c r="G224" s="33" t="s">
        <v>32</v>
      </c>
      <c r="H224" s="21">
        <v>41793</v>
      </c>
      <c r="I224" s="33" t="s">
        <v>32</v>
      </c>
      <c r="J224" s="25"/>
      <c r="K224" s="25"/>
      <c r="L224" s="25"/>
      <c r="M224" s="29"/>
      <c r="N224" s="25"/>
      <c r="O224" s="205"/>
    </row>
    <row r="225" spans="1:15" ht="13.7" hidden="1" thickTop="1">
      <c r="A225" s="35" t="s">
        <v>208</v>
      </c>
      <c r="B225" s="36" t="s">
        <v>199</v>
      </c>
      <c r="C225" s="36" t="s">
        <v>205</v>
      </c>
      <c r="D225" s="43">
        <v>45</v>
      </c>
      <c r="E225" s="37"/>
      <c r="F225" s="21">
        <v>41790</v>
      </c>
      <c r="G225" s="37" t="s">
        <v>29</v>
      </c>
      <c r="H225" s="38">
        <v>41794</v>
      </c>
      <c r="I225" s="37" t="s">
        <v>32</v>
      </c>
      <c r="J225" s="29"/>
      <c r="K225" s="29"/>
      <c r="L225" s="29"/>
      <c r="M225" s="29"/>
      <c r="N225" s="29"/>
      <c r="O225" s="205"/>
    </row>
    <row r="226" spans="1:15" ht="13.7" hidden="1" thickTop="1">
      <c r="A226" s="35" t="s">
        <v>209</v>
      </c>
      <c r="B226" s="36">
        <v>330017627</v>
      </c>
      <c r="C226" s="36" t="s">
        <v>45</v>
      </c>
      <c r="D226" s="43">
        <v>11</v>
      </c>
      <c r="E226" s="37"/>
      <c r="F226" s="21">
        <v>41790</v>
      </c>
      <c r="G226" s="37" t="s">
        <v>29</v>
      </c>
      <c r="H226" s="38">
        <v>41794</v>
      </c>
      <c r="I226" s="37" t="s">
        <v>32</v>
      </c>
      <c r="J226" s="29"/>
      <c r="K226" s="29"/>
      <c r="L226" s="29"/>
      <c r="M226" s="29"/>
      <c r="N226" s="29"/>
      <c r="O226" s="205"/>
    </row>
    <row r="227" spans="1:15" ht="13.7" hidden="1" thickTop="1">
      <c r="A227" s="35" t="s">
        <v>210</v>
      </c>
      <c r="B227" s="36" t="s">
        <v>50</v>
      </c>
      <c r="C227" s="36" t="s">
        <v>51</v>
      </c>
      <c r="D227" s="43">
        <v>4</v>
      </c>
      <c r="E227" s="37"/>
      <c r="F227" s="21">
        <v>41790</v>
      </c>
      <c r="G227" s="37" t="s">
        <v>29</v>
      </c>
      <c r="H227" s="38">
        <v>41794</v>
      </c>
      <c r="I227" s="37" t="s">
        <v>32</v>
      </c>
      <c r="J227" s="29"/>
      <c r="K227" s="29"/>
      <c r="L227" s="29"/>
      <c r="M227" s="29"/>
      <c r="N227" s="29"/>
      <c r="O227" s="205"/>
    </row>
    <row r="228" spans="1:15" ht="13.7" hidden="1" thickTop="1">
      <c r="A228" s="35"/>
      <c r="B228" s="36"/>
      <c r="C228" s="36"/>
      <c r="D228" s="36"/>
      <c r="E228" s="37"/>
      <c r="F228" s="21">
        <v>41790</v>
      </c>
      <c r="G228" s="37" t="s">
        <v>29</v>
      </c>
      <c r="H228" s="38">
        <v>41794</v>
      </c>
      <c r="I228" s="37" t="s">
        <v>32</v>
      </c>
      <c r="J228" s="29"/>
      <c r="K228" s="29"/>
      <c r="L228" s="29"/>
      <c r="M228" s="29"/>
      <c r="N228" s="29"/>
      <c r="O228" s="205"/>
    </row>
    <row r="229" spans="1:15" ht="14.4" hidden="1" thickTop="1" thickBot="1">
      <c r="A229" s="39" t="s">
        <v>211</v>
      </c>
      <c r="B229" s="40"/>
      <c r="C229" s="40"/>
      <c r="D229" s="40">
        <v>27</v>
      </c>
      <c r="E229" s="41" t="s">
        <v>36</v>
      </c>
      <c r="F229" s="21">
        <v>41790</v>
      </c>
      <c r="G229" s="40" t="s">
        <v>37</v>
      </c>
      <c r="H229" s="41">
        <v>41793</v>
      </c>
      <c r="I229" s="41" t="s">
        <v>32</v>
      </c>
      <c r="J229" s="42"/>
      <c r="K229" s="42"/>
      <c r="L229" s="42"/>
      <c r="M229" s="42"/>
      <c r="N229" s="42"/>
      <c r="O229" s="206"/>
    </row>
    <row r="230" spans="1:15" ht="13.7" hidden="1" thickTop="1">
      <c r="A230" s="17"/>
      <c r="B230" s="18"/>
      <c r="C230" s="19"/>
      <c r="D230" s="19"/>
      <c r="E230" s="20"/>
      <c r="F230" s="21">
        <v>41793</v>
      </c>
      <c r="G230" s="22" t="s">
        <v>29</v>
      </c>
      <c r="H230" s="21">
        <v>41794</v>
      </c>
      <c r="I230" s="22" t="s">
        <v>30</v>
      </c>
      <c r="J230" s="23"/>
      <c r="K230" s="19"/>
      <c r="L230" s="19"/>
      <c r="M230" s="23"/>
      <c r="N230" s="23"/>
      <c r="O230" s="203"/>
    </row>
    <row r="231" spans="1:15" ht="13.7" hidden="1" thickTop="1">
      <c r="A231" s="24" t="s">
        <v>31</v>
      </c>
      <c r="B231" s="18"/>
      <c r="C231" s="25"/>
      <c r="D231" s="19"/>
      <c r="E231" s="26"/>
      <c r="F231" s="21">
        <v>41793</v>
      </c>
      <c r="G231" s="28" t="s">
        <v>32</v>
      </c>
      <c r="H231" s="21">
        <v>41794</v>
      </c>
      <c r="I231" s="28" t="s">
        <v>32</v>
      </c>
      <c r="J231" s="25"/>
      <c r="K231" s="25"/>
      <c r="L231" s="25"/>
      <c r="M231" s="23"/>
      <c r="N231" s="29"/>
      <c r="O231" s="204"/>
    </row>
    <row r="232" spans="1:15" ht="13.7" hidden="1" thickTop="1">
      <c r="A232" s="24"/>
      <c r="B232" s="30"/>
      <c r="C232" s="25"/>
      <c r="D232" s="19"/>
      <c r="E232" s="26"/>
      <c r="F232" s="21">
        <v>41793</v>
      </c>
      <c r="G232" s="31" t="s">
        <v>33</v>
      </c>
      <c r="H232" s="21">
        <v>41794</v>
      </c>
      <c r="I232" s="31" t="s">
        <v>33</v>
      </c>
      <c r="J232" s="29"/>
      <c r="K232" s="25"/>
      <c r="L232" s="25"/>
      <c r="M232" s="23"/>
      <c r="N232" s="29"/>
      <c r="O232" s="204"/>
    </row>
    <row r="233" spans="1:15" ht="13.7" hidden="1" thickTop="1">
      <c r="A233" s="32" t="s">
        <v>212</v>
      </c>
      <c r="B233" s="33" t="s">
        <v>35</v>
      </c>
      <c r="C233" s="34"/>
      <c r="D233" s="34">
        <v>30</v>
      </c>
      <c r="E233" s="33"/>
      <c r="F233" s="21">
        <v>41793</v>
      </c>
      <c r="G233" s="33" t="s">
        <v>32</v>
      </c>
      <c r="H233" s="21">
        <v>41794</v>
      </c>
      <c r="I233" s="33" t="s">
        <v>32</v>
      </c>
      <c r="J233" s="25"/>
      <c r="K233" s="25"/>
      <c r="L233" s="25"/>
      <c r="M233" s="29"/>
      <c r="N233" s="25"/>
      <c r="O233" s="205"/>
    </row>
    <row r="234" spans="1:15" ht="13.7" hidden="1" thickTop="1">
      <c r="A234" s="35" t="s">
        <v>213</v>
      </c>
      <c r="B234" s="36">
        <v>330077323</v>
      </c>
      <c r="C234" s="36" t="s">
        <v>176</v>
      </c>
      <c r="D234" s="43">
        <v>18</v>
      </c>
      <c r="E234" s="37"/>
      <c r="F234" s="21">
        <v>41793</v>
      </c>
      <c r="G234" s="37" t="s">
        <v>29</v>
      </c>
      <c r="H234" s="38">
        <v>41795</v>
      </c>
      <c r="I234" s="37" t="s">
        <v>32</v>
      </c>
      <c r="J234" s="29"/>
      <c r="K234" s="29"/>
      <c r="L234" s="29"/>
      <c r="M234" s="29"/>
      <c r="N234" s="29"/>
      <c r="O234" s="205"/>
    </row>
    <row r="235" spans="1:15" ht="13.7" hidden="1" thickTop="1">
      <c r="A235" s="35" t="s">
        <v>214</v>
      </c>
      <c r="B235" s="36">
        <v>330017627</v>
      </c>
      <c r="C235" s="36" t="s">
        <v>45</v>
      </c>
      <c r="D235" s="43">
        <v>22</v>
      </c>
      <c r="E235" s="37"/>
      <c r="F235" s="21">
        <v>41793</v>
      </c>
      <c r="G235" s="37" t="s">
        <v>29</v>
      </c>
      <c r="H235" s="38">
        <v>41795</v>
      </c>
      <c r="I235" s="37" t="s">
        <v>32</v>
      </c>
      <c r="J235" s="29"/>
      <c r="K235" s="29"/>
      <c r="L235" s="29"/>
      <c r="M235" s="29"/>
      <c r="N235" s="29"/>
      <c r="O235" s="205"/>
    </row>
    <row r="236" spans="1:15" ht="14.4" hidden="1" thickTop="1" thickBot="1">
      <c r="A236" s="39" t="s">
        <v>215</v>
      </c>
      <c r="B236" s="40"/>
      <c r="C236" s="40"/>
      <c r="D236" s="40">
        <v>40</v>
      </c>
      <c r="E236" s="41" t="s">
        <v>36</v>
      </c>
      <c r="F236" s="21">
        <v>41793</v>
      </c>
      <c r="G236" s="40" t="s">
        <v>37</v>
      </c>
      <c r="H236" s="41">
        <v>41794</v>
      </c>
      <c r="I236" s="41" t="s">
        <v>32</v>
      </c>
      <c r="J236" s="42"/>
      <c r="K236" s="42"/>
      <c r="L236" s="42"/>
      <c r="M236" s="42"/>
      <c r="N236" s="42"/>
      <c r="O236" s="206"/>
    </row>
    <row r="237" spans="1:15" ht="13.7" hidden="1" thickTop="1">
      <c r="A237" s="17"/>
      <c r="B237" s="18"/>
      <c r="C237" s="19"/>
      <c r="D237" s="19"/>
      <c r="E237" s="20"/>
      <c r="F237" s="21">
        <v>41794</v>
      </c>
      <c r="G237" s="22" t="s">
        <v>29</v>
      </c>
      <c r="H237" s="21">
        <v>41795</v>
      </c>
      <c r="I237" s="22" t="s">
        <v>30</v>
      </c>
      <c r="J237" s="23"/>
      <c r="K237" s="19"/>
      <c r="L237" s="19"/>
      <c r="M237" s="23"/>
      <c r="N237" s="23"/>
      <c r="O237" s="203"/>
    </row>
    <row r="238" spans="1:15" ht="13.7" hidden="1" thickTop="1">
      <c r="A238" s="24" t="s">
        <v>31</v>
      </c>
      <c r="B238" s="18"/>
      <c r="C238" s="25"/>
      <c r="D238" s="19"/>
      <c r="E238" s="26"/>
      <c r="F238" s="21">
        <v>41794</v>
      </c>
      <c r="G238" s="28" t="s">
        <v>32</v>
      </c>
      <c r="H238" s="21">
        <v>41795</v>
      </c>
      <c r="I238" s="28" t="s">
        <v>32</v>
      </c>
      <c r="J238" s="25"/>
      <c r="K238" s="25"/>
      <c r="L238" s="25"/>
      <c r="M238" s="23"/>
      <c r="N238" s="29"/>
      <c r="O238" s="204"/>
    </row>
    <row r="239" spans="1:15" ht="13.7" hidden="1" thickTop="1">
      <c r="A239" s="24"/>
      <c r="B239" s="30"/>
      <c r="C239" s="25"/>
      <c r="D239" s="19"/>
      <c r="E239" s="26"/>
      <c r="F239" s="21">
        <v>41794</v>
      </c>
      <c r="G239" s="31" t="s">
        <v>33</v>
      </c>
      <c r="H239" s="21">
        <v>41795</v>
      </c>
      <c r="I239" s="31" t="s">
        <v>33</v>
      </c>
      <c r="J239" s="29"/>
      <c r="K239" s="25"/>
      <c r="L239" s="25"/>
      <c r="M239" s="23"/>
      <c r="N239" s="29"/>
      <c r="O239" s="204"/>
    </row>
    <row r="240" spans="1:15" ht="13.7" hidden="1" thickTop="1">
      <c r="A240" s="32" t="s">
        <v>216</v>
      </c>
      <c r="B240" s="33" t="s">
        <v>35</v>
      </c>
      <c r="C240" s="34"/>
      <c r="D240" s="34">
        <v>51</v>
      </c>
      <c r="E240" s="33"/>
      <c r="F240" s="21">
        <v>41794</v>
      </c>
      <c r="G240" s="33" t="s">
        <v>32</v>
      </c>
      <c r="H240" s="21">
        <v>41795</v>
      </c>
      <c r="I240" s="33" t="s">
        <v>32</v>
      </c>
      <c r="J240" s="25"/>
      <c r="K240" s="25"/>
      <c r="L240" s="25"/>
      <c r="M240" s="29"/>
      <c r="N240" s="25"/>
      <c r="O240" s="205"/>
    </row>
    <row r="241" spans="1:15" ht="13.7" hidden="1" thickTop="1">
      <c r="A241" s="35" t="s">
        <v>217</v>
      </c>
      <c r="B241" s="36">
        <v>330077323</v>
      </c>
      <c r="C241" s="36" t="s">
        <v>176</v>
      </c>
      <c r="D241" s="43">
        <v>36</v>
      </c>
      <c r="E241" s="37"/>
      <c r="F241" s="21">
        <v>41794</v>
      </c>
      <c r="G241" s="37" t="s">
        <v>29</v>
      </c>
      <c r="H241" s="38">
        <v>41796</v>
      </c>
      <c r="I241" s="37" t="s">
        <v>32</v>
      </c>
      <c r="J241" s="29"/>
      <c r="K241" s="29"/>
      <c r="L241" s="29"/>
      <c r="M241" s="29"/>
      <c r="N241" s="29"/>
      <c r="O241" s="205"/>
    </row>
    <row r="242" spans="1:15" ht="13.7" hidden="1" thickTop="1">
      <c r="A242" s="35" t="s">
        <v>218</v>
      </c>
      <c r="B242" s="36">
        <v>330017627</v>
      </c>
      <c r="C242" s="36" t="s">
        <v>45</v>
      </c>
      <c r="D242" s="43">
        <v>11</v>
      </c>
      <c r="E242" s="37"/>
      <c r="F242" s="21">
        <v>41794</v>
      </c>
      <c r="G242" s="37" t="s">
        <v>29</v>
      </c>
      <c r="H242" s="38">
        <v>41796</v>
      </c>
      <c r="I242" s="37" t="s">
        <v>32</v>
      </c>
      <c r="J242" s="29"/>
      <c r="K242" s="29"/>
      <c r="L242" s="29"/>
      <c r="M242" s="29"/>
      <c r="N242" s="29"/>
      <c r="O242" s="205"/>
    </row>
    <row r="243" spans="1:15" ht="14.4" hidden="1" thickTop="1" thickBot="1">
      <c r="A243" s="39" t="s">
        <v>219</v>
      </c>
      <c r="B243" s="40"/>
      <c r="C243" s="40"/>
      <c r="D243" s="40">
        <v>40</v>
      </c>
      <c r="E243" s="41" t="s">
        <v>36</v>
      </c>
      <c r="F243" s="21">
        <v>41794</v>
      </c>
      <c r="G243" s="40" t="s">
        <v>37</v>
      </c>
      <c r="H243" s="41">
        <v>41795</v>
      </c>
      <c r="I243" s="41" t="s">
        <v>32</v>
      </c>
      <c r="J243" s="42"/>
      <c r="K243" s="42"/>
      <c r="L243" s="42"/>
      <c r="M243" s="42"/>
      <c r="N243" s="42"/>
      <c r="O243" s="206"/>
    </row>
    <row r="244" spans="1:15" ht="13.7" hidden="1" thickTop="1">
      <c r="A244" s="17"/>
      <c r="B244" s="18"/>
      <c r="C244" s="19"/>
      <c r="D244" s="19"/>
      <c r="E244" s="20"/>
      <c r="F244" s="21">
        <v>41795</v>
      </c>
      <c r="G244" s="22" t="s">
        <v>29</v>
      </c>
      <c r="H244" s="21">
        <v>41796</v>
      </c>
      <c r="I244" s="22" t="s">
        <v>30</v>
      </c>
      <c r="J244" s="23"/>
      <c r="K244" s="19"/>
      <c r="L244" s="19"/>
      <c r="M244" s="23"/>
      <c r="N244" s="23"/>
      <c r="O244" s="203"/>
    </row>
    <row r="245" spans="1:15" ht="13.7" hidden="1" thickTop="1">
      <c r="A245" s="24" t="s">
        <v>31</v>
      </c>
      <c r="B245" s="18"/>
      <c r="C245" s="25"/>
      <c r="D245" s="19"/>
      <c r="E245" s="26"/>
      <c r="F245" s="21">
        <v>41795</v>
      </c>
      <c r="G245" s="28" t="s">
        <v>32</v>
      </c>
      <c r="H245" s="21">
        <v>41796</v>
      </c>
      <c r="I245" s="28" t="s">
        <v>32</v>
      </c>
      <c r="J245" s="25"/>
      <c r="K245" s="25"/>
      <c r="L245" s="25"/>
      <c r="M245" s="23"/>
      <c r="N245" s="29"/>
      <c r="O245" s="204"/>
    </row>
    <row r="246" spans="1:15" ht="13.7" hidden="1" thickTop="1">
      <c r="A246" s="24"/>
      <c r="B246" s="30"/>
      <c r="C246" s="25"/>
      <c r="D246" s="19"/>
      <c r="E246" s="26"/>
      <c r="F246" s="21">
        <v>41795</v>
      </c>
      <c r="G246" s="31" t="s">
        <v>33</v>
      </c>
      <c r="H246" s="21">
        <v>41796</v>
      </c>
      <c r="I246" s="31" t="s">
        <v>33</v>
      </c>
      <c r="J246" s="29"/>
      <c r="K246" s="25"/>
      <c r="L246" s="25"/>
      <c r="M246" s="23"/>
      <c r="N246" s="29"/>
      <c r="O246" s="204"/>
    </row>
    <row r="247" spans="1:15" ht="13.7" hidden="1" thickTop="1">
      <c r="A247" s="32" t="s">
        <v>220</v>
      </c>
      <c r="B247" s="33" t="s">
        <v>35</v>
      </c>
      <c r="C247" s="34"/>
      <c r="D247" s="34">
        <v>49</v>
      </c>
      <c r="E247" s="33"/>
      <c r="F247" s="21">
        <v>41795</v>
      </c>
      <c r="G247" s="33" t="s">
        <v>32</v>
      </c>
      <c r="H247" s="21">
        <v>41796</v>
      </c>
      <c r="I247" s="33" t="s">
        <v>32</v>
      </c>
      <c r="J247" s="25"/>
      <c r="K247" s="25"/>
      <c r="L247" s="25"/>
      <c r="M247" s="29"/>
      <c r="N247" s="25"/>
      <c r="O247" s="205"/>
    </row>
    <row r="248" spans="1:15" ht="13.7" hidden="1" thickTop="1">
      <c r="A248" s="35" t="s">
        <v>221</v>
      </c>
      <c r="B248" s="36">
        <v>330077323</v>
      </c>
      <c r="C248" s="36" t="s">
        <v>176</v>
      </c>
      <c r="D248" s="43">
        <v>36</v>
      </c>
      <c r="E248" s="37"/>
      <c r="F248" s="21">
        <v>41795</v>
      </c>
      <c r="G248" s="37" t="s">
        <v>29</v>
      </c>
      <c r="H248" s="38">
        <v>41797</v>
      </c>
      <c r="I248" s="37" t="s">
        <v>32</v>
      </c>
      <c r="J248" s="29"/>
      <c r="K248" s="29"/>
      <c r="L248" s="29"/>
      <c r="M248" s="29"/>
      <c r="N248" s="29"/>
      <c r="O248" s="205"/>
    </row>
    <row r="249" spans="1:15" ht="13.7" hidden="1" thickTop="1">
      <c r="A249" s="35" t="s">
        <v>222</v>
      </c>
      <c r="B249" s="36">
        <v>330062679</v>
      </c>
      <c r="C249" s="36" t="s">
        <v>76</v>
      </c>
      <c r="D249" s="43">
        <v>5</v>
      </c>
      <c r="E249" s="37"/>
      <c r="F249" s="21">
        <v>41795</v>
      </c>
      <c r="G249" s="37" t="s">
        <v>29</v>
      </c>
      <c r="H249" s="38">
        <v>41797</v>
      </c>
      <c r="I249" s="37" t="s">
        <v>32</v>
      </c>
      <c r="J249" s="29"/>
      <c r="K249" s="29"/>
      <c r="L249" s="29"/>
      <c r="M249" s="29"/>
      <c r="N249" s="29"/>
      <c r="O249" s="205"/>
    </row>
    <row r="250" spans="1:15" ht="13.7" hidden="1" thickTop="1">
      <c r="A250" s="35" t="s">
        <v>223</v>
      </c>
      <c r="B250" s="36" t="s">
        <v>50</v>
      </c>
      <c r="C250" s="36" t="s">
        <v>51</v>
      </c>
      <c r="D250" s="43">
        <v>2</v>
      </c>
      <c r="E250" s="37"/>
      <c r="F250" s="21">
        <v>41795</v>
      </c>
      <c r="G250" s="37" t="s">
        <v>29</v>
      </c>
      <c r="H250" s="38">
        <v>41797</v>
      </c>
      <c r="I250" s="37" t="s">
        <v>32</v>
      </c>
      <c r="J250" s="29"/>
      <c r="K250" s="29"/>
      <c r="L250" s="29"/>
      <c r="M250" s="29"/>
      <c r="N250" s="29"/>
      <c r="O250" s="205"/>
    </row>
    <row r="251" spans="1:15" ht="14.4" hidden="1" thickTop="1" thickBot="1">
      <c r="A251" s="39" t="s">
        <v>224</v>
      </c>
      <c r="B251" s="40"/>
      <c r="C251" s="40"/>
      <c r="D251" s="40">
        <v>40</v>
      </c>
      <c r="E251" s="41" t="s">
        <v>36</v>
      </c>
      <c r="F251" s="21">
        <v>41795</v>
      </c>
      <c r="G251" s="40" t="s">
        <v>37</v>
      </c>
      <c r="H251" s="41">
        <v>41796</v>
      </c>
      <c r="I251" s="41" t="s">
        <v>32</v>
      </c>
      <c r="J251" s="42"/>
      <c r="K251" s="42"/>
      <c r="L251" s="42"/>
      <c r="M251" s="42"/>
      <c r="N251" s="42"/>
      <c r="O251" s="206"/>
    </row>
    <row r="252" spans="1:15" ht="13.7" hidden="1" thickTop="1">
      <c r="A252" s="17"/>
      <c r="B252" s="18"/>
      <c r="C252" s="19"/>
      <c r="D252" s="19"/>
      <c r="E252" s="20"/>
      <c r="F252" s="21">
        <v>41796</v>
      </c>
      <c r="G252" s="22" t="s">
        <v>29</v>
      </c>
      <c r="H252" s="21">
        <v>41797</v>
      </c>
      <c r="I252" s="22" t="s">
        <v>30</v>
      </c>
      <c r="J252" s="23"/>
      <c r="K252" s="19"/>
      <c r="L252" s="19"/>
      <c r="M252" s="23"/>
      <c r="N252" s="23"/>
      <c r="O252" s="203"/>
    </row>
    <row r="253" spans="1:15" ht="13.7" hidden="1" thickTop="1">
      <c r="A253" s="24" t="s">
        <v>31</v>
      </c>
      <c r="B253" s="18"/>
      <c r="C253" s="25"/>
      <c r="D253" s="19"/>
      <c r="E253" s="26"/>
      <c r="F253" s="21">
        <v>41796</v>
      </c>
      <c r="G253" s="28" t="s">
        <v>32</v>
      </c>
      <c r="H253" s="21">
        <v>41797</v>
      </c>
      <c r="I253" s="28" t="s">
        <v>32</v>
      </c>
      <c r="J253" s="25"/>
      <c r="K253" s="25"/>
      <c r="L253" s="25"/>
      <c r="M253" s="23"/>
      <c r="N253" s="29"/>
      <c r="O253" s="204"/>
    </row>
    <row r="254" spans="1:15" ht="13.7" hidden="1" thickTop="1">
      <c r="A254" s="24"/>
      <c r="B254" s="30"/>
      <c r="C254" s="25"/>
      <c r="D254" s="19"/>
      <c r="E254" s="26"/>
      <c r="F254" s="21">
        <v>41796</v>
      </c>
      <c r="G254" s="31" t="s">
        <v>33</v>
      </c>
      <c r="H254" s="21">
        <v>41797</v>
      </c>
      <c r="I254" s="31" t="s">
        <v>33</v>
      </c>
      <c r="J254" s="29"/>
      <c r="K254" s="25"/>
      <c r="L254" s="25"/>
      <c r="M254" s="23"/>
      <c r="N254" s="29"/>
      <c r="O254" s="204"/>
    </row>
    <row r="255" spans="1:15" ht="13.7" hidden="1" thickTop="1">
      <c r="A255" s="32" t="s">
        <v>225</v>
      </c>
      <c r="B255" s="33" t="s">
        <v>35</v>
      </c>
      <c r="C255" s="34"/>
      <c r="D255" s="34">
        <v>50</v>
      </c>
      <c r="E255" s="33"/>
      <c r="F255" s="21">
        <v>41796</v>
      </c>
      <c r="G255" s="33" t="s">
        <v>32</v>
      </c>
      <c r="H255" s="21">
        <v>41797</v>
      </c>
      <c r="I255" s="33" t="s">
        <v>32</v>
      </c>
      <c r="J255" s="25"/>
      <c r="K255" s="25"/>
      <c r="L255" s="25"/>
      <c r="M255" s="29"/>
      <c r="N255" s="25"/>
      <c r="O255" s="205"/>
    </row>
    <row r="256" spans="1:15" ht="13.7" hidden="1" thickTop="1">
      <c r="A256" s="35" t="s">
        <v>226</v>
      </c>
      <c r="B256" s="36">
        <v>330077323</v>
      </c>
      <c r="C256" s="36" t="s">
        <v>176</v>
      </c>
      <c r="D256" s="43">
        <v>36</v>
      </c>
      <c r="E256" s="37"/>
      <c r="F256" s="21">
        <v>41796</v>
      </c>
      <c r="G256" s="37" t="s">
        <v>29</v>
      </c>
      <c r="H256" s="38">
        <v>41798</v>
      </c>
      <c r="I256" s="37" t="s">
        <v>32</v>
      </c>
      <c r="J256" s="29"/>
      <c r="K256" s="29"/>
      <c r="L256" s="29"/>
      <c r="M256" s="29"/>
      <c r="N256" s="29"/>
      <c r="O256" s="205"/>
    </row>
    <row r="257" spans="1:15" ht="13.7" hidden="1" thickTop="1">
      <c r="A257" s="35" t="s">
        <v>227</v>
      </c>
      <c r="B257" s="36" t="s">
        <v>60</v>
      </c>
      <c r="C257" s="36" t="s">
        <v>61</v>
      </c>
      <c r="D257" s="43">
        <v>8</v>
      </c>
      <c r="E257" s="37"/>
      <c r="F257" s="21">
        <v>41796</v>
      </c>
      <c r="G257" s="37" t="s">
        <v>29</v>
      </c>
      <c r="H257" s="38">
        <v>41798</v>
      </c>
      <c r="I257" s="37" t="s">
        <v>32</v>
      </c>
      <c r="J257" s="29"/>
      <c r="K257" s="29"/>
      <c r="L257" s="29"/>
      <c r="M257" s="29"/>
      <c r="N257" s="29"/>
      <c r="O257" s="205"/>
    </row>
    <row r="258" spans="1:15" ht="14.4" hidden="1" thickTop="1" thickBot="1">
      <c r="A258" s="39" t="s">
        <v>228</v>
      </c>
      <c r="B258" s="40"/>
      <c r="C258" s="40"/>
      <c r="D258" s="40">
        <v>38</v>
      </c>
      <c r="E258" s="41" t="s">
        <v>36</v>
      </c>
      <c r="F258" s="21">
        <v>41796</v>
      </c>
      <c r="G258" s="40" t="s">
        <v>37</v>
      </c>
      <c r="H258" s="41">
        <v>41797</v>
      </c>
      <c r="I258" s="41" t="s">
        <v>32</v>
      </c>
      <c r="J258" s="42"/>
      <c r="K258" s="42"/>
      <c r="L258" s="42"/>
      <c r="M258" s="42"/>
      <c r="N258" s="42"/>
      <c r="O258" s="206"/>
    </row>
    <row r="259" spans="1:15" ht="13.7" hidden="1" thickTop="1">
      <c r="A259" s="17"/>
      <c r="B259" s="18"/>
      <c r="C259" s="19"/>
      <c r="D259" s="19"/>
      <c r="E259" s="20"/>
      <c r="F259" s="21">
        <v>41797</v>
      </c>
      <c r="G259" s="22" t="s">
        <v>29</v>
      </c>
      <c r="H259" s="21">
        <v>41798</v>
      </c>
      <c r="I259" s="22" t="s">
        <v>30</v>
      </c>
      <c r="J259" s="23"/>
      <c r="K259" s="19"/>
      <c r="L259" s="19"/>
      <c r="M259" s="23"/>
      <c r="N259" s="23"/>
      <c r="O259" s="203"/>
    </row>
    <row r="260" spans="1:15" ht="13.7" hidden="1" thickTop="1">
      <c r="A260" s="24" t="s">
        <v>31</v>
      </c>
      <c r="B260" s="18"/>
      <c r="C260" s="25"/>
      <c r="D260" s="19"/>
      <c r="E260" s="26"/>
      <c r="F260" s="21">
        <v>41797</v>
      </c>
      <c r="G260" s="28" t="s">
        <v>32</v>
      </c>
      <c r="H260" s="21">
        <v>41798</v>
      </c>
      <c r="I260" s="28" t="s">
        <v>32</v>
      </c>
      <c r="J260" s="25"/>
      <c r="K260" s="25"/>
      <c r="L260" s="25"/>
      <c r="M260" s="23"/>
      <c r="N260" s="29"/>
      <c r="O260" s="204"/>
    </row>
    <row r="261" spans="1:15" ht="13.7" hidden="1" thickTop="1">
      <c r="A261" s="24"/>
      <c r="B261" s="30"/>
      <c r="C261" s="25"/>
      <c r="D261" s="19"/>
      <c r="E261" s="26"/>
      <c r="F261" s="21">
        <v>41797</v>
      </c>
      <c r="G261" s="31" t="s">
        <v>33</v>
      </c>
      <c r="H261" s="21">
        <v>41798</v>
      </c>
      <c r="I261" s="31" t="s">
        <v>33</v>
      </c>
      <c r="J261" s="29"/>
      <c r="K261" s="25"/>
      <c r="L261" s="25"/>
      <c r="M261" s="23"/>
      <c r="N261" s="29"/>
      <c r="O261" s="204"/>
    </row>
    <row r="262" spans="1:15" ht="13.7" hidden="1" thickTop="1">
      <c r="A262" s="32"/>
      <c r="B262" s="33" t="s">
        <v>35</v>
      </c>
      <c r="C262" s="34"/>
      <c r="D262" s="34"/>
      <c r="E262" s="33"/>
      <c r="F262" s="21">
        <v>41797</v>
      </c>
      <c r="G262" s="33" t="s">
        <v>32</v>
      </c>
      <c r="H262" s="21">
        <v>41798</v>
      </c>
      <c r="I262" s="33" t="s">
        <v>32</v>
      </c>
      <c r="J262" s="25"/>
      <c r="K262" s="25"/>
      <c r="L262" s="25"/>
      <c r="M262" s="29"/>
      <c r="N262" s="25"/>
      <c r="O262" s="205"/>
    </row>
    <row r="263" spans="1:15" ht="13.7" hidden="1" thickTop="1">
      <c r="A263" s="35" t="s">
        <v>229</v>
      </c>
      <c r="B263" s="36">
        <v>330077323</v>
      </c>
      <c r="C263" s="36" t="s">
        <v>176</v>
      </c>
      <c r="D263" s="43">
        <v>27</v>
      </c>
      <c r="E263" s="37"/>
      <c r="F263" s="21">
        <v>41797</v>
      </c>
      <c r="G263" s="37" t="s">
        <v>29</v>
      </c>
      <c r="H263" s="38">
        <v>41799</v>
      </c>
      <c r="I263" s="37" t="s">
        <v>32</v>
      </c>
      <c r="J263" s="29"/>
      <c r="K263" s="29"/>
      <c r="L263" s="29"/>
      <c r="M263" s="29"/>
      <c r="N263" s="29"/>
      <c r="O263" s="205"/>
    </row>
    <row r="264" spans="1:15" ht="13.7" hidden="1" thickTop="1">
      <c r="A264" s="35" t="s">
        <v>230</v>
      </c>
      <c r="B264" s="36">
        <v>330017627</v>
      </c>
      <c r="C264" s="36" t="s">
        <v>45</v>
      </c>
      <c r="D264" s="43">
        <v>11</v>
      </c>
      <c r="E264" s="37"/>
      <c r="F264" s="21">
        <v>41797</v>
      </c>
      <c r="G264" s="37" t="s">
        <v>29</v>
      </c>
      <c r="H264" s="38">
        <v>41799</v>
      </c>
      <c r="I264" s="37" t="s">
        <v>32</v>
      </c>
      <c r="J264" s="29"/>
      <c r="K264" s="29"/>
      <c r="L264" s="29"/>
      <c r="M264" s="29"/>
      <c r="N264" s="29"/>
      <c r="O264" s="205"/>
    </row>
    <row r="265" spans="1:15" ht="13.7" hidden="1" thickTop="1">
      <c r="A265" s="35" t="s">
        <v>231</v>
      </c>
      <c r="B265" s="36">
        <v>330062679</v>
      </c>
      <c r="C265" s="36" t="s">
        <v>76</v>
      </c>
      <c r="D265" s="43">
        <v>10</v>
      </c>
      <c r="E265" s="37"/>
      <c r="F265" s="21">
        <v>41797</v>
      </c>
      <c r="G265" s="37" t="s">
        <v>29</v>
      </c>
      <c r="H265" s="38">
        <v>41799</v>
      </c>
      <c r="I265" s="37" t="s">
        <v>32</v>
      </c>
      <c r="J265" s="29"/>
      <c r="K265" s="29"/>
      <c r="L265" s="29"/>
      <c r="M265" s="29"/>
      <c r="N265" s="29"/>
      <c r="O265" s="205"/>
    </row>
    <row r="266" spans="1:15" ht="14.4" hidden="1" thickTop="1" thickBot="1">
      <c r="A266" s="39" t="s">
        <v>232</v>
      </c>
      <c r="B266" s="40"/>
      <c r="C266" s="40"/>
      <c r="D266" s="40">
        <v>25</v>
      </c>
      <c r="E266" s="41" t="s">
        <v>36</v>
      </c>
      <c r="F266" s="21">
        <v>41797</v>
      </c>
      <c r="G266" s="40" t="s">
        <v>37</v>
      </c>
      <c r="H266" s="41">
        <v>41798</v>
      </c>
      <c r="I266" s="41" t="s">
        <v>32</v>
      </c>
      <c r="J266" s="42"/>
      <c r="K266" s="42"/>
      <c r="L266" s="42"/>
      <c r="M266" s="42"/>
      <c r="N266" s="42"/>
      <c r="O266" s="206"/>
    </row>
    <row r="267" spans="1:15" ht="13.7" hidden="1" thickTop="1">
      <c r="A267" s="17"/>
      <c r="B267" s="18"/>
      <c r="C267" s="19"/>
      <c r="D267" s="19"/>
      <c r="E267" s="20"/>
      <c r="F267" s="21">
        <v>41798</v>
      </c>
      <c r="G267" s="22" t="s">
        <v>29</v>
      </c>
      <c r="H267" s="21">
        <v>41799</v>
      </c>
      <c r="I267" s="22" t="s">
        <v>30</v>
      </c>
      <c r="J267" s="23"/>
      <c r="K267" s="19"/>
      <c r="L267" s="19"/>
      <c r="M267" s="23"/>
      <c r="N267" s="23"/>
      <c r="O267" s="203"/>
    </row>
    <row r="268" spans="1:15" ht="13.7" hidden="1" thickTop="1">
      <c r="A268" s="24" t="s">
        <v>31</v>
      </c>
      <c r="B268" s="18"/>
      <c r="C268" s="25"/>
      <c r="D268" s="19"/>
      <c r="E268" s="26"/>
      <c r="F268" s="21">
        <v>41798</v>
      </c>
      <c r="G268" s="28" t="s">
        <v>32</v>
      </c>
      <c r="H268" s="21">
        <v>41799</v>
      </c>
      <c r="I268" s="28" t="s">
        <v>32</v>
      </c>
      <c r="J268" s="25"/>
      <c r="K268" s="25"/>
      <c r="L268" s="25"/>
      <c r="M268" s="23"/>
      <c r="N268" s="29"/>
      <c r="O268" s="204"/>
    </row>
    <row r="269" spans="1:15" ht="13.7" hidden="1" thickTop="1">
      <c r="A269" s="24"/>
      <c r="B269" s="30"/>
      <c r="C269" s="25"/>
      <c r="D269" s="19"/>
      <c r="E269" s="26"/>
      <c r="F269" s="21">
        <v>41798</v>
      </c>
      <c r="G269" s="31" t="s">
        <v>33</v>
      </c>
      <c r="H269" s="21">
        <v>41799</v>
      </c>
      <c r="I269" s="31" t="s">
        <v>33</v>
      </c>
      <c r="J269" s="29"/>
      <c r="K269" s="25"/>
      <c r="L269" s="25"/>
      <c r="M269" s="23"/>
      <c r="N269" s="29"/>
      <c r="O269" s="204"/>
    </row>
    <row r="270" spans="1:15" ht="13.7" hidden="1" thickTop="1">
      <c r="A270" s="32" t="s">
        <v>233</v>
      </c>
      <c r="B270" s="33" t="s">
        <v>35</v>
      </c>
      <c r="C270" s="34"/>
      <c r="D270" s="34">
        <v>50</v>
      </c>
      <c r="E270" s="33"/>
      <c r="F270" s="21">
        <v>41798</v>
      </c>
      <c r="G270" s="33" t="s">
        <v>32</v>
      </c>
      <c r="H270" s="21">
        <v>41799</v>
      </c>
      <c r="I270" s="33" t="s">
        <v>32</v>
      </c>
      <c r="J270" s="25"/>
      <c r="K270" s="25"/>
      <c r="L270" s="25"/>
      <c r="M270" s="29"/>
      <c r="N270" s="25"/>
      <c r="O270" s="205"/>
    </row>
    <row r="271" spans="1:15" ht="13.7" hidden="1" thickTop="1">
      <c r="A271" s="35" t="s">
        <v>234</v>
      </c>
      <c r="B271" s="36">
        <v>330077323</v>
      </c>
      <c r="C271" s="36" t="s">
        <v>176</v>
      </c>
      <c r="D271" s="43">
        <v>18</v>
      </c>
      <c r="E271" s="37"/>
      <c r="F271" s="21">
        <v>41798</v>
      </c>
      <c r="G271" s="37" t="s">
        <v>29</v>
      </c>
      <c r="H271" s="38">
        <v>41801</v>
      </c>
      <c r="I271" s="37" t="s">
        <v>32</v>
      </c>
      <c r="J271" s="29"/>
      <c r="K271" s="29"/>
      <c r="L271" s="29"/>
      <c r="M271" s="29"/>
      <c r="N271" s="29"/>
      <c r="O271" s="205"/>
    </row>
    <row r="272" spans="1:15" ht="13.7" hidden="1" thickTop="1">
      <c r="A272" s="35" t="s">
        <v>235</v>
      </c>
      <c r="B272" s="36">
        <v>330017627</v>
      </c>
      <c r="C272" s="36" t="s">
        <v>45</v>
      </c>
      <c r="D272" s="43">
        <v>11</v>
      </c>
      <c r="E272" s="37"/>
      <c r="F272" s="21">
        <v>41798</v>
      </c>
      <c r="G272" s="37" t="s">
        <v>29</v>
      </c>
      <c r="H272" s="38">
        <v>41801</v>
      </c>
      <c r="I272" s="37" t="s">
        <v>32</v>
      </c>
      <c r="J272" s="29"/>
      <c r="K272" s="29"/>
      <c r="L272" s="29"/>
      <c r="M272" s="29"/>
      <c r="N272" s="29"/>
      <c r="O272" s="205"/>
    </row>
    <row r="273" spans="1:15" ht="13.7" hidden="1" thickTop="1">
      <c r="A273" s="35" t="s">
        <v>236</v>
      </c>
      <c r="B273" s="36">
        <v>330062679</v>
      </c>
      <c r="C273" s="36" t="s">
        <v>76</v>
      </c>
      <c r="D273" s="43">
        <v>19</v>
      </c>
      <c r="E273" s="37"/>
      <c r="F273" s="21">
        <v>41798</v>
      </c>
      <c r="G273" s="37" t="s">
        <v>29</v>
      </c>
      <c r="H273" s="38">
        <v>41801</v>
      </c>
      <c r="I273" s="37" t="s">
        <v>32</v>
      </c>
      <c r="J273" s="29"/>
      <c r="K273" s="29"/>
      <c r="L273" s="29"/>
      <c r="M273" s="29"/>
      <c r="N273" s="29"/>
      <c r="O273" s="205"/>
    </row>
    <row r="274" spans="1:15" ht="14.4" hidden="1" thickTop="1" thickBot="1">
      <c r="A274" s="39" t="s">
        <v>237</v>
      </c>
      <c r="B274" s="40"/>
      <c r="C274" s="40"/>
      <c r="D274" s="40">
        <v>47</v>
      </c>
      <c r="E274" s="41" t="s">
        <v>36</v>
      </c>
      <c r="F274" s="21">
        <v>41798</v>
      </c>
      <c r="G274" s="40" t="s">
        <v>37</v>
      </c>
      <c r="H274" s="41">
        <v>41799</v>
      </c>
      <c r="I274" s="41" t="s">
        <v>32</v>
      </c>
      <c r="J274" s="42"/>
      <c r="K274" s="42"/>
      <c r="L274" s="42"/>
      <c r="M274" s="42"/>
      <c r="N274" s="42"/>
      <c r="O274" s="206"/>
    </row>
    <row r="275" spans="1:15" ht="13.7" hidden="1" thickTop="1">
      <c r="A275" s="17"/>
      <c r="B275" s="18"/>
      <c r="C275" s="19"/>
      <c r="D275" s="19"/>
      <c r="E275" s="20"/>
      <c r="F275" s="21">
        <v>41799</v>
      </c>
      <c r="G275" s="22" t="s">
        <v>29</v>
      </c>
      <c r="H275" s="21">
        <v>41801</v>
      </c>
      <c r="I275" s="22" t="s">
        <v>30</v>
      </c>
      <c r="J275" s="23"/>
      <c r="K275" s="19"/>
      <c r="L275" s="19"/>
      <c r="M275" s="23"/>
      <c r="N275" s="23"/>
      <c r="O275" s="203"/>
    </row>
    <row r="276" spans="1:15" ht="13.7" hidden="1" thickTop="1">
      <c r="A276" s="24" t="s">
        <v>31</v>
      </c>
      <c r="B276" s="18"/>
      <c r="C276" s="25"/>
      <c r="D276" s="19"/>
      <c r="E276" s="26"/>
      <c r="F276" s="21">
        <v>41799</v>
      </c>
      <c r="G276" s="28" t="s">
        <v>32</v>
      </c>
      <c r="H276" s="21">
        <v>41801</v>
      </c>
      <c r="I276" s="28" t="s">
        <v>32</v>
      </c>
      <c r="J276" s="25"/>
      <c r="K276" s="25"/>
      <c r="L276" s="25"/>
      <c r="M276" s="23"/>
      <c r="N276" s="29"/>
      <c r="O276" s="204"/>
    </row>
    <row r="277" spans="1:15" ht="13.7" hidden="1" thickTop="1">
      <c r="A277" s="24"/>
      <c r="B277" s="30"/>
      <c r="C277" s="25"/>
      <c r="D277" s="19"/>
      <c r="E277" s="26"/>
      <c r="F277" s="21">
        <v>41799</v>
      </c>
      <c r="G277" s="31" t="s">
        <v>33</v>
      </c>
      <c r="H277" s="21">
        <v>41801</v>
      </c>
      <c r="I277" s="31" t="s">
        <v>33</v>
      </c>
      <c r="J277" s="29"/>
      <c r="K277" s="25"/>
      <c r="L277" s="25"/>
      <c r="M277" s="23"/>
      <c r="N277" s="29"/>
      <c r="O277" s="204"/>
    </row>
    <row r="278" spans="1:15" ht="13.7" hidden="1" thickTop="1">
      <c r="A278" s="32" t="s">
        <v>238</v>
      </c>
      <c r="B278" s="33" t="s">
        <v>35</v>
      </c>
      <c r="C278" s="34"/>
      <c r="D278" s="34">
        <v>50</v>
      </c>
      <c r="E278" s="33"/>
      <c r="F278" s="21">
        <v>41799</v>
      </c>
      <c r="G278" s="33" t="s">
        <v>32</v>
      </c>
      <c r="H278" s="21">
        <v>41801</v>
      </c>
      <c r="I278" s="33" t="s">
        <v>32</v>
      </c>
      <c r="J278" s="25"/>
      <c r="K278" s="25"/>
      <c r="L278" s="25"/>
      <c r="M278" s="29"/>
      <c r="N278" s="25"/>
      <c r="O278" s="205"/>
    </row>
    <row r="279" spans="1:15" ht="13.7" hidden="1" thickTop="1">
      <c r="A279" s="35" t="s">
        <v>239</v>
      </c>
      <c r="B279" s="36">
        <v>330077323</v>
      </c>
      <c r="C279" s="36" t="s">
        <v>176</v>
      </c>
      <c r="D279" s="43">
        <v>18</v>
      </c>
      <c r="E279" s="37"/>
      <c r="F279" s="21">
        <v>41799</v>
      </c>
      <c r="G279" s="37" t="s">
        <v>29</v>
      </c>
      <c r="H279" s="38">
        <v>41802</v>
      </c>
      <c r="I279" s="37" t="s">
        <v>32</v>
      </c>
      <c r="J279" s="29"/>
      <c r="K279" s="29"/>
      <c r="L279" s="29"/>
      <c r="M279" s="29"/>
      <c r="N279" s="29"/>
      <c r="O279" s="205"/>
    </row>
    <row r="280" spans="1:15" ht="13.7" hidden="1" thickTop="1">
      <c r="A280" s="35" t="s">
        <v>240</v>
      </c>
      <c r="B280" s="36">
        <v>330017627</v>
      </c>
      <c r="C280" s="36" t="s">
        <v>45</v>
      </c>
      <c r="D280" s="43">
        <v>22</v>
      </c>
      <c r="E280" s="37"/>
      <c r="F280" s="21">
        <v>41799</v>
      </c>
      <c r="G280" s="37" t="s">
        <v>29</v>
      </c>
      <c r="H280" s="38">
        <v>41802</v>
      </c>
      <c r="I280" s="37" t="s">
        <v>32</v>
      </c>
      <c r="J280" s="29"/>
      <c r="K280" s="29"/>
      <c r="L280" s="29"/>
      <c r="M280" s="29"/>
      <c r="N280" s="29"/>
      <c r="O280" s="205"/>
    </row>
    <row r="281" spans="1:15" ht="13.7" hidden="1" thickTop="1">
      <c r="A281" s="35" t="s">
        <v>241</v>
      </c>
      <c r="B281" s="36" t="s">
        <v>60</v>
      </c>
      <c r="C281" s="36" t="s">
        <v>61</v>
      </c>
      <c r="D281" s="43">
        <v>3</v>
      </c>
      <c r="E281" s="37"/>
      <c r="F281" s="21">
        <v>41799</v>
      </c>
      <c r="G281" s="37" t="s">
        <v>29</v>
      </c>
      <c r="H281" s="38">
        <v>41802</v>
      </c>
      <c r="I281" s="37" t="s">
        <v>32</v>
      </c>
      <c r="J281" s="29"/>
      <c r="K281" s="29"/>
      <c r="L281" s="29"/>
      <c r="M281" s="29"/>
      <c r="N281" s="29"/>
      <c r="O281" s="205"/>
    </row>
    <row r="282" spans="1:15" ht="14.4" hidden="1" thickTop="1" thickBot="1">
      <c r="A282" s="39" t="s">
        <v>242</v>
      </c>
      <c r="B282" s="40"/>
      <c r="C282" s="40"/>
      <c r="D282" s="40">
        <v>40</v>
      </c>
      <c r="E282" s="41" t="s">
        <v>36</v>
      </c>
      <c r="F282" s="21">
        <v>41799</v>
      </c>
      <c r="G282" s="40" t="s">
        <v>37</v>
      </c>
      <c r="H282" s="41">
        <v>41801</v>
      </c>
      <c r="I282" s="41" t="s">
        <v>32</v>
      </c>
      <c r="J282" s="42"/>
      <c r="K282" s="42"/>
      <c r="L282" s="42"/>
      <c r="M282" s="42"/>
      <c r="N282" s="42"/>
      <c r="O282" s="206"/>
    </row>
    <row r="283" spans="1:15" ht="13.7" hidden="1" thickTop="1">
      <c r="A283" s="17"/>
      <c r="B283" s="18"/>
      <c r="C283" s="19"/>
      <c r="D283" s="19"/>
      <c r="E283" s="20"/>
      <c r="F283" s="21">
        <v>41801</v>
      </c>
      <c r="G283" s="22" t="s">
        <v>29</v>
      </c>
      <c r="H283" s="21">
        <v>41802</v>
      </c>
      <c r="I283" s="22" t="s">
        <v>30</v>
      </c>
      <c r="J283" s="23"/>
      <c r="K283" s="19"/>
      <c r="L283" s="19"/>
      <c r="M283" s="23"/>
      <c r="N283" s="23"/>
      <c r="O283" s="203"/>
    </row>
    <row r="284" spans="1:15" ht="13.7" hidden="1" thickTop="1">
      <c r="A284" s="24" t="s">
        <v>31</v>
      </c>
      <c r="B284" s="18"/>
      <c r="C284" s="25"/>
      <c r="D284" s="19"/>
      <c r="E284" s="26"/>
      <c r="F284" s="21">
        <v>41801</v>
      </c>
      <c r="G284" s="28" t="s">
        <v>32</v>
      </c>
      <c r="H284" s="21">
        <v>41802</v>
      </c>
      <c r="I284" s="28" t="s">
        <v>32</v>
      </c>
      <c r="J284" s="25"/>
      <c r="K284" s="25"/>
      <c r="L284" s="25"/>
      <c r="M284" s="23"/>
      <c r="N284" s="29"/>
      <c r="O284" s="204"/>
    </row>
    <row r="285" spans="1:15" ht="13.7" hidden="1" thickTop="1">
      <c r="A285" s="24"/>
      <c r="B285" s="30"/>
      <c r="C285" s="25"/>
      <c r="D285" s="19"/>
      <c r="E285" s="26"/>
      <c r="F285" s="21">
        <v>41801</v>
      </c>
      <c r="G285" s="31" t="s">
        <v>33</v>
      </c>
      <c r="H285" s="21">
        <v>41802</v>
      </c>
      <c r="I285" s="31" t="s">
        <v>33</v>
      </c>
      <c r="J285" s="29"/>
      <c r="K285" s="25"/>
      <c r="L285" s="25"/>
      <c r="M285" s="23"/>
      <c r="N285" s="29"/>
      <c r="O285" s="204"/>
    </row>
    <row r="286" spans="1:15" ht="13.7" hidden="1" thickTop="1">
      <c r="A286" s="32" t="s">
        <v>243</v>
      </c>
      <c r="B286" s="33" t="s">
        <v>35</v>
      </c>
      <c r="C286" s="34"/>
      <c r="D286" s="34">
        <v>51</v>
      </c>
      <c r="E286" s="33"/>
      <c r="F286" s="21">
        <v>41801</v>
      </c>
      <c r="G286" s="33" t="s">
        <v>32</v>
      </c>
      <c r="H286" s="21">
        <v>41802</v>
      </c>
      <c r="I286" s="33" t="s">
        <v>32</v>
      </c>
      <c r="J286" s="25"/>
      <c r="K286" s="25"/>
      <c r="L286" s="25"/>
      <c r="M286" s="29"/>
      <c r="N286" s="25"/>
      <c r="O286" s="205"/>
    </row>
    <row r="287" spans="1:15" ht="13.7" hidden="1" thickTop="1">
      <c r="A287" s="35" t="s">
        <v>244</v>
      </c>
      <c r="B287" s="36">
        <v>330077323</v>
      </c>
      <c r="C287" s="36" t="s">
        <v>176</v>
      </c>
      <c r="D287" s="43">
        <v>18</v>
      </c>
      <c r="E287" s="37"/>
      <c r="F287" s="21">
        <v>41801</v>
      </c>
      <c r="G287" s="37" t="s">
        <v>29</v>
      </c>
      <c r="H287" s="38">
        <v>41803</v>
      </c>
      <c r="I287" s="37" t="s">
        <v>32</v>
      </c>
      <c r="J287" s="29"/>
      <c r="K287" s="29"/>
      <c r="L287" s="29"/>
      <c r="M287" s="29"/>
      <c r="N287" s="29"/>
      <c r="O287" s="205"/>
    </row>
    <row r="288" spans="1:15" ht="13.7" hidden="1" thickTop="1">
      <c r="A288" s="35" t="s">
        <v>245</v>
      </c>
      <c r="B288" s="36">
        <v>330017627</v>
      </c>
      <c r="C288" s="36" t="s">
        <v>45</v>
      </c>
      <c r="D288" s="43">
        <v>22</v>
      </c>
      <c r="E288" s="37"/>
      <c r="F288" s="21">
        <v>41801</v>
      </c>
      <c r="G288" s="37" t="s">
        <v>29</v>
      </c>
      <c r="H288" s="38">
        <v>41803</v>
      </c>
      <c r="I288" s="37" t="s">
        <v>32</v>
      </c>
      <c r="J288" s="29"/>
      <c r="K288" s="29"/>
      <c r="L288" s="29"/>
      <c r="M288" s="29"/>
      <c r="N288" s="29"/>
      <c r="O288" s="205"/>
    </row>
    <row r="289" spans="1:15" ht="13.7" hidden="1" thickTop="1">
      <c r="A289" s="35" t="s">
        <v>246</v>
      </c>
      <c r="B289" s="36" t="s">
        <v>50</v>
      </c>
      <c r="C289" s="36" t="s">
        <v>51</v>
      </c>
      <c r="D289" s="43">
        <v>3</v>
      </c>
      <c r="E289" s="37"/>
      <c r="F289" s="21">
        <v>41801</v>
      </c>
      <c r="G289" s="37" t="s">
        <v>29</v>
      </c>
      <c r="H289" s="38">
        <v>41803</v>
      </c>
      <c r="I289" s="37" t="s">
        <v>32</v>
      </c>
      <c r="J289" s="29"/>
      <c r="K289" s="29"/>
      <c r="L289" s="29"/>
      <c r="M289" s="29"/>
      <c r="N289" s="29"/>
      <c r="O289" s="205"/>
    </row>
    <row r="290" spans="1:15" ht="14.4" hidden="1" thickTop="1" thickBot="1">
      <c r="A290" s="39" t="s">
        <v>247</v>
      </c>
      <c r="B290" s="40"/>
      <c r="C290" s="40"/>
      <c r="D290" s="40">
        <v>34</v>
      </c>
      <c r="E290" s="41" t="s">
        <v>36</v>
      </c>
      <c r="F290" s="21">
        <v>41801</v>
      </c>
      <c r="G290" s="40" t="s">
        <v>37</v>
      </c>
      <c r="H290" s="41">
        <v>41802</v>
      </c>
      <c r="I290" s="41" t="s">
        <v>32</v>
      </c>
      <c r="J290" s="42"/>
      <c r="K290" s="42"/>
      <c r="L290" s="42"/>
      <c r="M290" s="42"/>
      <c r="N290" s="42"/>
      <c r="O290" s="206"/>
    </row>
    <row r="291" spans="1:15" ht="13.7" hidden="1" thickTop="1">
      <c r="A291" s="17"/>
      <c r="B291" s="18"/>
      <c r="C291" s="19"/>
      <c r="D291" s="19"/>
      <c r="E291" s="20"/>
      <c r="F291" s="21">
        <v>41802</v>
      </c>
      <c r="G291" s="22" t="s">
        <v>29</v>
      </c>
      <c r="H291" s="21">
        <v>41803</v>
      </c>
      <c r="I291" s="22" t="s">
        <v>30</v>
      </c>
      <c r="J291" s="23"/>
      <c r="K291" s="19"/>
      <c r="L291" s="19"/>
      <c r="M291" s="23"/>
      <c r="N291" s="23"/>
      <c r="O291" s="203"/>
    </row>
    <row r="292" spans="1:15" ht="13.7" hidden="1" thickTop="1">
      <c r="A292" s="24" t="s">
        <v>31</v>
      </c>
      <c r="B292" s="18"/>
      <c r="C292" s="25"/>
      <c r="D292" s="19"/>
      <c r="E292" s="26"/>
      <c r="F292" s="21">
        <v>41802</v>
      </c>
      <c r="G292" s="28" t="s">
        <v>32</v>
      </c>
      <c r="H292" s="21">
        <v>41803</v>
      </c>
      <c r="I292" s="28" t="s">
        <v>32</v>
      </c>
      <c r="J292" s="25"/>
      <c r="K292" s="25"/>
      <c r="L292" s="25"/>
      <c r="M292" s="23"/>
      <c r="N292" s="29"/>
      <c r="O292" s="204"/>
    </row>
    <row r="293" spans="1:15" ht="13.7" hidden="1" thickTop="1">
      <c r="A293" s="24"/>
      <c r="B293" s="30"/>
      <c r="C293" s="25"/>
      <c r="D293" s="19"/>
      <c r="E293" s="26"/>
      <c r="F293" s="21">
        <v>41802</v>
      </c>
      <c r="G293" s="31" t="s">
        <v>33</v>
      </c>
      <c r="H293" s="21">
        <v>41803</v>
      </c>
      <c r="I293" s="31" t="s">
        <v>33</v>
      </c>
      <c r="J293" s="29"/>
      <c r="K293" s="25"/>
      <c r="L293" s="25"/>
      <c r="M293" s="23"/>
      <c r="N293" s="29"/>
      <c r="O293" s="204"/>
    </row>
    <row r="294" spans="1:15" ht="13.7" hidden="1" thickTop="1">
      <c r="A294" s="32"/>
      <c r="B294" s="33" t="s">
        <v>35</v>
      </c>
      <c r="C294" s="34"/>
      <c r="D294" s="34"/>
      <c r="E294" s="33"/>
      <c r="F294" s="21">
        <v>41802</v>
      </c>
      <c r="G294" s="33" t="s">
        <v>32</v>
      </c>
      <c r="H294" s="21">
        <v>41803</v>
      </c>
      <c r="I294" s="33" t="s">
        <v>32</v>
      </c>
      <c r="J294" s="25"/>
      <c r="K294" s="25"/>
      <c r="L294" s="25"/>
      <c r="M294" s="29"/>
      <c r="N294" s="25"/>
      <c r="O294" s="205"/>
    </row>
    <row r="295" spans="1:15" ht="13.7" hidden="1" thickTop="1">
      <c r="A295" s="35" t="s">
        <v>248</v>
      </c>
      <c r="B295" s="36">
        <v>330077323</v>
      </c>
      <c r="C295" s="36" t="s">
        <v>176</v>
      </c>
      <c r="D295" s="43">
        <v>27</v>
      </c>
      <c r="E295" s="37"/>
      <c r="F295" s="21">
        <v>41802</v>
      </c>
      <c r="G295" s="37" t="s">
        <v>29</v>
      </c>
      <c r="H295" s="38">
        <v>41806</v>
      </c>
      <c r="I295" s="37" t="s">
        <v>32</v>
      </c>
      <c r="J295" s="29"/>
      <c r="K295" s="29"/>
      <c r="L295" s="29"/>
      <c r="M295" s="29"/>
      <c r="N295" s="29"/>
      <c r="O295" s="205"/>
    </row>
    <row r="296" spans="1:15" ht="13.7" hidden="1" thickTop="1">
      <c r="A296" s="35" t="s">
        <v>249</v>
      </c>
      <c r="B296" s="36">
        <v>330017627</v>
      </c>
      <c r="C296" s="36" t="s">
        <v>45</v>
      </c>
      <c r="D296" s="43">
        <v>22</v>
      </c>
      <c r="E296" s="37"/>
      <c r="F296" s="21">
        <v>41802</v>
      </c>
      <c r="G296" s="37" t="s">
        <v>29</v>
      </c>
      <c r="H296" s="38">
        <v>41806</v>
      </c>
      <c r="I296" s="37" t="s">
        <v>32</v>
      </c>
      <c r="J296" s="29"/>
      <c r="K296" s="29"/>
      <c r="L296" s="29"/>
      <c r="M296" s="29"/>
      <c r="N296" s="29"/>
      <c r="O296" s="205"/>
    </row>
    <row r="297" spans="1:15" ht="13.7" hidden="1" thickTop="1">
      <c r="A297" s="35" t="s">
        <v>250</v>
      </c>
      <c r="B297" s="36" t="s">
        <v>50</v>
      </c>
      <c r="C297" s="36" t="s">
        <v>51</v>
      </c>
      <c r="D297" s="43">
        <v>1</v>
      </c>
      <c r="E297" s="37"/>
      <c r="F297" s="21">
        <v>41802</v>
      </c>
      <c r="G297" s="37" t="s">
        <v>29</v>
      </c>
      <c r="H297" s="38">
        <v>41806</v>
      </c>
      <c r="I297" s="37" t="s">
        <v>32</v>
      </c>
      <c r="J297" s="29"/>
      <c r="K297" s="29"/>
      <c r="L297" s="29"/>
      <c r="M297" s="29"/>
      <c r="N297" s="29"/>
      <c r="O297" s="205"/>
    </row>
    <row r="298" spans="1:15" ht="14.4" hidden="1" thickTop="1" thickBot="1">
      <c r="A298" s="39" t="s">
        <v>251</v>
      </c>
      <c r="B298" s="40"/>
      <c r="C298" s="40"/>
      <c r="D298" s="40">
        <v>29</v>
      </c>
      <c r="E298" s="41" t="s">
        <v>36</v>
      </c>
      <c r="F298" s="21">
        <v>41802</v>
      </c>
      <c r="G298" s="40" t="s">
        <v>37</v>
      </c>
      <c r="H298" s="41">
        <v>41803</v>
      </c>
      <c r="I298" s="41" t="s">
        <v>32</v>
      </c>
      <c r="J298" s="42"/>
      <c r="K298" s="42"/>
      <c r="L298" s="42"/>
      <c r="M298" s="42"/>
      <c r="N298" s="42"/>
      <c r="O298" s="206"/>
    </row>
    <row r="299" spans="1:15" ht="13.7" hidden="1" thickTop="1">
      <c r="A299" s="17"/>
      <c r="B299" s="18"/>
      <c r="C299" s="19"/>
      <c r="D299" s="19"/>
      <c r="E299" s="20"/>
      <c r="F299" s="21">
        <v>41803</v>
      </c>
      <c r="G299" s="22" t="s">
        <v>29</v>
      </c>
      <c r="H299" s="21">
        <v>41806</v>
      </c>
      <c r="I299" s="22" t="s">
        <v>30</v>
      </c>
      <c r="J299" s="23"/>
      <c r="K299" s="19"/>
      <c r="L299" s="19"/>
      <c r="M299" s="23"/>
      <c r="N299" s="23"/>
      <c r="O299" s="203"/>
    </row>
    <row r="300" spans="1:15" ht="13.7" hidden="1" thickTop="1">
      <c r="A300" s="24" t="s">
        <v>31</v>
      </c>
      <c r="B300" s="18"/>
      <c r="C300" s="25"/>
      <c r="D300" s="19"/>
      <c r="E300" s="26"/>
      <c r="F300" s="21">
        <v>41803</v>
      </c>
      <c r="G300" s="28" t="s">
        <v>32</v>
      </c>
      <c r="H300" s="21">
        <v>41806</v>
      </c>
      <c r="I300" s="28" t="s">
        <v>32</v>
      </c>
      <c r="J300" s="25"/>
      <c r="K300" s="25"/>
      <c r="L300" s="25"/>
      <c r="M300" s="23"/>
      <c r="N300" s="29"/>
      <c r="O300" s="204"/>
    </row>
    <row r="301" spans="1:15" ht="13.7" hidden="1" thickTop="1">
      <c r="A301" s="24"/>
      <c r="B301" s="30"/>
      <c r="C301" s="25"/>
      <c r="D301" s="19"/>
      <c r="E301" s="26"/>
      <c r="F301" s="21">
        <v>41803</v>
      </c>
      <c r="G301" s="31" t="s">
        <v>33</v>
      </c>
      <c r="H301" s="21">
        <v>41806</v>
      </c>
      <c r="I301" s="31" t="s">
        <v>33</v>
      </c>
      <c r="J301" s="29"/>
      <c r="K301" s="25"/>
      <c r="L301" s="25"/>
      <c r="M301" s="23"/>
      <c r="N301" s="29"/>
      <c r="O301" s="204"/>
    </row>
    <row r="302" spans="1:15" ht="13.7" hidden="1" thickTop="1">
      <c r="A302" s="32"/>
      <c r="B302" s="33" t="s">
        <v>35</v>
      </c>
      <c r="C302" s="34"/>
      <c r="D302" s="34"/>
      <c r="E302" s="33"/>
      <c r="F302" s="21">
        <v>41803</v>
      </c>
      <c r="G302" s="33" t="s">
        <v>32</v>
      </c>
      <c r="H302" s="21">
        <v>41806</v>
      </c>
      <c r="I302" s="33" t="s">
        <v>32</v>
      </c>
      <c r="J302" s="25"/>
      <c r="K302" s="25"/>
      <c r="L302" s="25"/>
      <c r="M302" s="29"/>
      <c r="N302" s="25"/>
      <c r="O302" s="205"/>
    </row>
    <row r="303" spans="1:15" ht="13.7" hidden="1" thickTop="1">
      <c r="A303" s="35" t="s">
        <v>252</v>
      </c>
      <c r="B303" s="36">
        <v>330005232</v>
      </c>
      <c r="C303" s="36" t="s">
        <v>74</v>
      </c>
      <c r="D303" s="43">
        <v>10</v>
      </c>
      <c r="E303" s="31" t="s">
        <v>253</v>
      </c>
      <c r="F303" s="21">
        <v>41803</v>
      </c>
      <c r="G303" s="37" t="s">
        <v>29</v>
      </c>
      <c r="H303" s="38">
        <v>41807</v>
      </c>
      <c r="I303" s="37" t="s">
        <v>32</v>
      </c>
      <c r="J303" s="29"/>
      <c r="K303" s="29"/>
      <c r="L303" s="29"/>
      <c r="M303" s="29"/>
      <c r="N303" s="29"/>
      <c r="O303" s="205"/>
    </row>
    <row r="304" spans="1:15" ht="13.7" hidden="1" thickTop="1">
      <c r="A304" s="35" t="s">
        <v>254</v>
      </c>
      <c r="B304" s="36">
        <v>330017627</v>
      </c>
      <c r="C304" s="36" t="s">
        <v>45</v>
      </c>
      <c r="D304" s="43">
        <v>33</v>
      </c>
      <c r="E304" s="37"/>
      <c r="F304" s="21">
        <v>41803</v>
      </c>
      <c r="G304" s="37" t="s">
        <v>29</v>
      </c>
      <c r="H304" s="38">
        <v>41807</v>
      </c>
      <c r="I304" s="37" t="s">
        <v>32</v>
      </c>
      <c r="J304" s="29"/>
      <c r="K304" s="29"/>
      <c r="L304" s="29"/>
      <c r="M304" s="29"/>
      <c r="N304" s="29"/>
      <c r="O304" s="205"/>
    </row>
    <row r="305" spans="1:15" ht="13.7" hidden="1" thickTop="1">
      <c r="A305" s="35" t="s">
        <v>255</v>
      </c>
      <c r="B305" s="36" t="s">
        <v>256</v>
      </c>
      <c r="C305" s="36" t="s">
        <v>257</v>
      </c>
      <c r="D305" s="43">
        <v>2</v>
      </c>
      <c r="E305" s="37"/>
      <c r="F305" s="21">
        <v>41803</v>
      </c>
      <c r="G305" s="37" t="s">
        <v>29</v>
      </c>
      <c r="H305" s="38">
        <v>41807</v>
      </c>
      <c r="I305" s="37" t="s">
        <v>32</v>
      </c>
      <c r="J305" s="29"/>
      <c r="K305" s="29"/>
      <c r="L305" s="29"/>
      <c r="M305" s="29"/>
      <c r="N305" s="29"/>
      <c r="O305" s="205"/>
    </row>
    <row r="306" spans="1:15" ht="14.4" hidden="1" thickTop="1" thickBot="1">
      <c r="A306" s="39"/>
      <c r="B306" s="40"/>
      <c r="C306" s="40"/>
      <c r="D306" s="40"/>
      <c r="E306" s="41" t="s">
        <v>36</v>
      </c>
      <c r="F306" s="21">
        <v>41803</v>
      </c>
      <c r="G306" s="40" t="s">
        <v>37</v>
      </c>
      <c r="H306" s="41">
        <v>41806</v>
      </c>
      <c r="I306" s="41" t="s">
        <v>32</v>
      </c>
      <c r="J306" s="42"/>
      <c r="K306" s="42"/>
      <c r="L306" s="42"/>
      <c r="M306" s="42"/>
      <c r="N306" s="42"/>
      <c r="O306" s="206"/>
    </row>
    <row r="307" spans="1:15" ht="13.7" hidden="1" thickTop="1">
      <c r="A307" s="17"/>
      <c r="B307" s="18"/>
      <c r="C307" s="19"/>
      <c r="D307" s="19"/>
      <c r="E307" s="20"/>
      <c r="F307" s="21">
        <v>41806</v>
      </c>
      <c r="G307" s="22" t="s">
        <v>29</v>
      </c>
      <c r="H307" s="21">
        <v>41807</v>
      </c>
      <c r="I307" s="22" t="s">
        <v>30</v>
      </c>
      <c r="J307" s="23"/>
      <c r="K307" s="19"/>
      <c r="L307" s="19"/>
      <c r="M307" s="23"/>
      <c r="N307" s="23"/>
      <c r="O307" s="203"/>
    </row>
    <row r="308" spans="1:15" ht="13.7" hidden="1" thickTop="1">
      <c r="A308" s="24" t="s">
        <v>31</v>
      </c>
      <c r="B308" s="18"/>
      <c r="C308" s="25"/>
      <c r="D308" s="19"/>
      <c r="E308" s="26"/>
      <c r="F308" s="21">
        <v>41806</v>
      </c>
      <c r="G308" s="28" t="s">
        <v>32</v>
      </c>
      <c r="H308" s="21">
        <v>41807</v>
      </c>
      <c r="I308" s="28" t="s">
        <v>32</v>
      </c>
      <c r="J308" s="25"/>
      <c r="K308" s="25"/>
      <c r="L308" s="25"/>
      <c r="M308" s="23"/>
      <c r="N308" s="29"/>
      <c r="O308" s="204"/>
    </row>
    <row r="309" spans="1:15" ht="13.7" hidden="1" thickTop="1">
      <c r="A309" s="24"/>
      <c r="B309" s="30"/>
      <c r="C309" s="25"/>
      <c r="D309" s="19"/>
      <c r="E309" s="26"/>
      <c r="F309" s="21">
        <v>41806</v>
      </c>
      <c r="G309" s="31" t="s">
        <v>33</v>
      </c>
      <c r="H309" s="21">
        <v>41807</v>
      </c>
      <c r="I309" s="31" t="s">
        <v>33</v>
      </c>
      <c r="J309" s="29"/>
      <c r="K309" s="25"/>
      <c r="L309" s="25"/>
      <c r="M309" s="23"/>
      <c r="N309" s="29"/>
      <c r="O309" s="204"/>
    </row>
    <row r="310" spans="1:15" ht="13.7" hidden="1" thickTop="1">
      <c r="A310" s="32" t="s">
        <v>258</v>
      </c>
      <c r="B310" s="33" t="s">
        <v>35</v>
      </c>
      <c r="C310" s="34"/>
      <c r="D310" s="34">
        <v>49</v>
      </c>
      <c r="E310" s="33"/>
      <c r="F310" s="21">
        <v>41806</v>
      </c>
      <c r="G310" s="33" t="s">
        <v>32</v>
      </c>
      <c r="H310" s="21">
        <v>41807</v>
      </c>
      <c r="I310" s="33" t="s">
        <v>32</v>
      </c>
      <c r="J310" s="25"/>
      <c r="K310" s="25"/>
      <c r="L310" s="25"/>
      <c r="M310" s="29"/>
      <c r="N310" s="25"/>
      <c r="O310" s="205"/>
    </row>
    <row r="311" spans="1:15" ht="13.7" hidden="1" thickTop="1">
      <c r="A311" s="35" t="s">
        <v>259</v>
      </c>
      <c r="B311" s="36" t="s">
        <v>60</v>
      </c>
      <c r="C311" s="36" t="s">
        <v>61</v>
      </c>
      <c r="D311" s="43">
        <v>2</v>
      </c>
      <c r="E311" s="37"/>
      <c r="F311" s="21">
        <v>41806</v>
      </c>
      <c r="G311" s="37" t="s">
        <v>29</v>
      </c>
      <c r="H311" s="38">
        <v>41808</v>
      </c>
      <c r="I311" s="37" t="s">
        <v>32</v>
      </c>
      <c r="J311" s="29"/>
      <c r="K311" s="29"/>
      <c r="L311" s="29"/>
      <c r="M311" s="29"/>
      <c r="N311" s="29"/>
      <c r="O311" s="205"/>
    </row>
    <row r="312" spans="1:15" ht="13.7" hidden="1" thickTop="1">
      <c r="A312" s="35" t="s">
        <v>260</v>
      </c>
      <c r="B312" s="36" t="s">
        <v>50</v>
      </c>
      <c r="C312" s="36" t="s">
        <v>51</v>
      </c>
      <c r="D312" s="43">
        <v>2</v>
      </c>
      <c r="E312" s="37"/>
      <c r="F312" s="21">
        <v>41806</v>
      </c>
      <c r="G312" s="37" t="s">
        <v>29</v>
      </c>
      <c r="H312" s="38">
        <v>41808</v>
      </c>
      <c r="I312" s="37" t="s">
        <v>32</v>
      </c>
      <c r="J312" s="29"/>
      <c r="K312" s="29"/>
      <c r="L312" s="29"/>
      <c r="M312" s="29"/>
      <c r="N312" s="29"/>
      <c r="O312" s="205"/>
    </row>
    <row r="313" spans="1:15" ht="13.7" hidden="1" thickTop="1">
      <c r="A313" s="35" t="s">
        <v>261</v>
      </c>
      <c r="B313" s="36">
        <v>330017627</v>
      </c>
      <c r="C313" s="36" t="s">
        <v>45</v>
      </c>
      <c r="D313" s="43">
        <v>22</v>
      </c>
      <c r="E313" s="37"/>
      <c r="F313" s="21">
        <v>41806</v>
      </c>
      <c r="G313" s="37" t="s">
        <v>29</v>
      </c>
      <c r="H313" s="38">
        <v>41808</v>
      </c>
      <c r="I313" s="37" t="s">
        <v>32</v>
      </c>
      <c r="J313" s="29"/>
      <c r="K313" s="29"/>
      <c r="L313" s="29"/>
      <c r="M313" s="29"/>
      <c r="N313" s="29"/>
      <c r="O313" s="205"/>
    </row>
    <row r="314" spans="1:15" ht="13.7" hidden="1" thickTop="1">
      <c r="A314" s="35" t="s">
        <v>262</v>
      </c>
      <c r="B314" s="36" t="s">
        <v>263</v>
      </c>
      <c r="C314" s="36" t="s">
        <v>264</v>
      </c>
      <c r="D314" s="43">
        <v>3</v>
      </c>
      <c r="E314" s="37"/>
      <c r="F314" s="21">
        <v>41806</v>
      </c>
      <c r="G314" s="37" t="s">
        <v>29</v>
      </c>
      <c r="H314" s="38">
        <v>41808</v>
      </c>
      <c r="I314" s="37" t="s">
        <v>32</v>
      </c>
      <c r="J314" s="29"/>
      <c r="K314" s="29"/>
      <c r="L314" s="29"/>
      <c r="M314" s="29"/>
      <c r="N314" s="29"/>
      <c r="O314" s="205"/>
    </row>
    <row r="315" spans="1:15" ht="13.7" hidden="1" thickTop="1">
      <c r="A315" s="35" t="s">
        <v>265</v>
      </c>
      <c r="B315" s="36">
        <v>330077323</v>
      </c>
      <c r="C315" s="36" t="s">
        <v>176</v>
      </c>
      <c r="D315" s="43">
        <v>18</v>
      </c>
      <c r="E315" s="37"/>
      <c r="F315" s="21">
        <v>41806</v>
      </c>
      <c r="G315" s="37" t="s">
        <v>29</v>
      </c>
      <c r="H315" s="38">
        <v>41808</v>
      </c>
      <c r="I315" s="37" t="s">
        <v>32</v>
      </c>
      <c r="J315" s="29"/>
      <c r="K315" s="29"/>
      <c r="L315" s="29"/>
      <c r="M315" s="29"/>
      <c r="N315" s="29"/>
      <c r="O315" s="205"/>
    </row>
    <row r="316" spans="1:15" ht="14.4" hidden="1" thickTop="1" thickBot="1">
      <c r="A316" s="39" t="s">
        <v>266</v>
      </c>
      <c r="B316" s="40"/>
      <c r="C316" s="40"/>
      <c r="D316" s="40">
        <v>30</v>
      </c>
      <c r="E316" s="41" t="s">
        <v>36</v>
      </c>
      <c r="F316" s="21">
        <v>41806</v>
      </c>
      <c r="G316" s="40" t="s">
        <v>37</v>
      </c>
      <c r="H316" s="41">
        <v>41807</v>
      </c>
      <c r="I316" s="41" t="s">
        <v>32</v>
      </c>
      <c r="J316" s="42"/>
      <c r="K316" s="42"/>
      <c r="L316" s="42"/>
      <c r="M316" s="42"/>
      <c r="N316" s="42"/>
      <c r="O316" s="206"/>
    </row>
    <row r="317" spans="1:15" ht="13.7" hidden="1" thickTop="1">
      <c r="A317" s="17"/>
      <c r="B317" s="18"/>
      <c r="C317" s="19"/>
      <c r="D317" s="19"/>
      <c r="E317" s="20"/>
      <c r="F317" s="21">
        <v>41807</v>
      </c>
      <c r="G317" s="22" t="s">
        <v>29</v>
      </c>
      <c r="H317" s="21">
        <v>41808</v>
      </c>
      <c r="I317" s="22" t="s">
        <v>30</v>
      </c>
      <c r="J317" s="23"/>
      <c r="K317" s="19"/>
      <c r="L317" s="19"/>
      <c r="M317" s="23"/>
      <c r="N317" s="23"/>
      <c r="O317" s="203"/>
    </row>
    <row r="318" spans="1:15" ht="13.7" hidden="1" thickTop="1">
      <c r="A318" s="24" t="s">
        <v>31</v>
      </c>
      <c r="B318" s="18"/>
      <c r="C318" s="25"/>
      <c r="D318" s="19"/>
      <c r="E318" s="26"/>
      <c r="F318" s="21">
        <v>41807</v>
      </c>
      <c r="G318" s="28" t="s">
        <v>32</v>
      </c>
      <c r="H318" s="21">
        <v>41808</v>
      </c>
      <c r="I318" s="28" t="s">
        <v>32</v>
      </c>
      <c r="J318" s="25"/>
      <c r="K318" s="25"/>
      <c r="L318" s="25"/>
      <c r="M318" s="23"/>
      <c r="N318" s="29"/>
      <c r="O318" s="204"/>
    </row>
    <row r="319" spans="1:15" ht="13.7" hidden="1" thickTop="1">
      <c r="A319" s="24"/>
      <c r="B319" s="30"/>
      <c r="C319" s="25"/>
      <c r="D319" s="19"/>
      <c r="E319" s="26"/>
      <c r="F319" s="21">
        <v>41807</v>
      </c>
      <c r="G319" s="31" t="s">
        <v>33</v>
      </c>
      <c r="H319" s="21">
        <v>41808</v>
      </c>
      <c r="I319" s="31" t="s">
        <v>33</v>
      </c>
      <c r="J319" s="29"/>
      <c r="K319" s="25"/>
      <c r="L319" s="25"/>
      <c r="M319" s="23"/>
      <c r="N319" s="29"/>
      <c r="O319" s="204"/>
    </row>
    <row r="320" spans="1:15" ht="13.7" hidden="1" thickTop="1">
      <c r="A320" s="32" t="s">
        <v>267</v>
      </c>
      <c r="B320" s="33" t="s">
        <v>35</v>
      </c>
      <c r="C320" s="34"/>
      <c r="D320" s="34">
        <v>47</v>
      </c>
      <c r="E320" s="33"/>
      <c r="F320" s="21">
        <v>41807</v>
      </c>
      <c r="G320" s="33" t="s">
        <v>32</v>
      </c>
      <c r="H320" s="21">
        <v>41808</v>
      </c>
      <c r="I320" s="33" t="s">
        <v>32</v>
      </c>
      <c r="J320" s="25"/>
      <c r="K320" s="25"/>
      <c r="L320" s="25"/>
      <c r="M320" s="29"/>
      <c r="N320" s="25"/>
      <c r="O320" s="205"/>
    </row>
    <row r="321" spans="1:15" ht="13.7" hidden="1" thickTop="1">
      <c r="A321" s="35" t="s">
        <v>268</v>
      </c>
      <c r="B321" s="36" t="s">
        <v>60</v>
      </c>
      <c r="C321" s="36" t="s">
        <v>61</v>
      </c>
      <c r="D321" s="43">
        <v>5</v>
      </c>
      <c r="E321" s="37"/>
      <c r="F321" s="21">
        <v>41807</v>
      </c>
      <c r="G321" s="37" t="s">
        <v>29</v>
      </c>
      <c r="H321" s="38">
        <v>41809</v>
      </c>
      <c r="I321" s="37" t="s">
        <v>32</v>
      </c>
      <c r="J321" s="29"/>
      <c r="K321" s="29"/>
      <c r="L321" s="29"/>
      <c r="M321" s="29"/>
      <c r="N321" s="29"/>
      <c r="O321" s="205"/>
    </row>
    <row r="322" spans="1:15" ht="13.7" hidden="1" thickTop="1">
      <c r="A322" s="35" t="s">
        <v>269</v>
      </c>
      <c r="B322" s="36">
        <v>330077323</v>
      </c>
      <c r="C322" s="36" t="s">
        <v>176</v>
      </c>
      <c r="D322" s="43">
        <v>45</v>
      </c>
      <c r="E322" s="37"/>
      <c r="F322" s="21">
        <v>41807</v>
      </c>
      <c r="G322" s="37" t="s">
        <v>29</v>
      </c>
      <c r="H322" s="38">
        <v>41809</v>
      </c>
      <c r="I322" s="37" t="s">
        <v>32</v>
      </c>
      <c r="J322" s="29"/>
      <c r="K322" s="29"/>
      <c r="L322" s="29"/>
      <c r="M322" s="29"/>
      <c r="N322" s="29"/>
      <c r="O322" s="205"/>
    </row>
    <row r="323" spans="1:15" ht="14.4" hidden="1" thickTop="1" thickBot="1">
      <c r="A323" s="39" t="s">
        <v>270</v>
      </c>
      <c r="B323" s="40"/>
      <c r="C323" s="40"/>
      <c r="D323" s="40">
        <v>28</v>
      </c>
      <c r="E323" s="41" t="s">
        <v>36</v>
      </c>
      <c r="F323" s="21">
        <v>41807</v>
      </c>
      <c r="G323" s="40" t="s">
        <v>37</v>
      </c>
      <c r="H323" s="41">
        <v>41808</v>
      </c>
      <c r="I323" s="41" t="s">
        <v>32</v>
      </c>
      <c r="J323" s="42"/>
      <c r="K323" s="42"/>
      <c r="L323" s="42"/>
      <c r="M323" s="42"/>
      <c r="N323" s="42"/>
      <c r="O323" s="206"/>
    </row>
    <row r="324" spans="1:15" ht="13.7" hidden="1" thickTop="1">
      <c r="A324" s="17"/>
      <c r="B324" s="18"/>
      <c r="C324" s="19"/>
      <c r="D324" s="19"/>
      <c r="E324" s="20"/>
      <c r="F324" s="21">
        <v>41808</v>
      </c>
      <c r="G324" s="22" t="s">
        <v>29</v>
      </c>
      <c r="H324" s="21">
        <v>41809</v>
      </c>
      <c r="I324" s="22" t="s">
        <v>30</v>
      </c>
      <c r="J324" s="23"/>
      <c r="K324" s="19"/>
      <c r="L324" s="19"/>
      <c r="M324" s="23"/>
      <c r="N324" s="23"/>
      <c r="O324" s="203"/>
    </row>
    <row r="325" spans="1:15" ht="13.7" hidden="1" thickTop="1">
      <c r="A325" s="24" t="s">
        <v>31</v>
      </c>
      <c r="B325" s="18"/>
      <c r="C325" s="25"/>
      <c r="D325" s="19"/>
      <c r="E325" s="26"/>
      <c r="F325" s="21">
        <v>41808</v>
      </c>
      <c r="G325" s="28" t="s">
        <v>32</v>
      </c>
      <c r="H325" s="21">
        <v>41809</v>
      </c>
      <c r="I325" s="28" t="s">
        <v>32</v>
      </c>
      <c r="J325" s="25"/>
      <c r="K325" s="25"/>
      <c r="L325" s="25"/>
      <c r="M325" s="23"/>
      <c r="N325" s="29"/>
      <c r="O325" s="204"/>
    </row>
    <row r="326" spans="1:15" ht="13.7" hidden="1" thickTop="1">
      <c r="A326" s="24"/>
      <c r="B326" s="30"/>
      <c r="C326" s="25"/>
      <c r="D326" s="19"/>
      <c r="E326" s="26"/>
      <c r="F326" s="21">
        <v>41808</v>
      </c>
      <c r="G326" s="31" t="s">
        <v>33</v>
      </c>
      <c r="H326" s="21">
        <v>41809</v>
      </c>
      <c r="I326" s="31" t="s">
        <v>33</v>
      </c>
      <c r="J326" s="29"/>
      <c r="K326" s="25"/>
      <c r="L326" s="25"/>
      <c r="M326" s="23"/>
      <c r="N326" s="29"/>
      <c r="O326" s="204"/>
    </row>
    <row r="327" spans="1:15" ht="13.7" hidden="1" thickTop="1">
      <c r="A327" s="32" t="s">
        <v>271</v>
      </c>
      <c r="B327" s="33" t="s">
        <v>35</v>
      </c>
      <c r="C327" s="34"/>
      <c r="D327" s="34">
        <v>50</v>
      </c>
      <c r="E327" s="33"/>
      <c r="F327" s="21">
        <v>41808</v>
      </c>
      <c r="G327" s="33" t="s">
        <v>32</v>
      </c>
      <c r="H327" s="21">
        <v>41809</v>
      </c>
      <c r="I327" s="33" t="s">
        <v>32</v>
      </c>
      <c r="J327" s="25"/>
      <c r="K327" s="25"/>
      <c r="L327" s="25"/>
      <c r="M327" s="29"/>
      <c r="N327" s="25"/>
      <c r="O327" s="205"/>
    </row>
    <row r="328" spans="1:15" ht="13.7" hidden="1" thickTop="1">
      <c r="A328" s="35" t="s">
        <v>272</v>
      </c>
      <c r="B328" s="36">
        <v>330005232</v>
      </c>
      <c r="C328" s="36" t="s">
        <v>74</v>
      </c>
      <c r="D328" s="43">
        <v>4</v>
      </c>
      <c r="E328" s="31" t="s">
        <v>273</v>
      </c>
      <c r="F328" s="21">
        <v>41808</v>
      </c>
      <c r="G328" s="37" t="s">
        <v>29</v>
      </c>
      <c r="H328" s="38">
        <v>41810</v>
      </c>
      <c r="I328" s="37" t="s">
        <v>32</v>
      </c>
      <c r="J328" s="29"/>
      <c r="K328" s="29"/>
      <c r="L328" s="29"/>
      <c r="M328" s="29"/>
      <c r="N328" s="29"/>
      <c r="O328" s="205"/>
    </row>
    <row r="329" spans="1:15" ht="13.7" hidden="1" thickTop="1">
      <c r="A329" s="35" t="s">
        <v>274</v>
      </c>
      <c r="B329" s="36">
        <v>330077323</v>
      </c>
      <c r="C329" s="36" t="s">
        <v>176</v>
      </c>
      <c r="D329" s="43">
        <v>27</v>
      </c>
      <c r="E329" s="37"/>
      <c r="F329" s="21">
        <v>41808</v>
      </c>
      <c r="G329" s="37" t="s">
        <v>29</v>
      </c>
      <c r="H329" s="38">
        <v>41810</v>
      </c>
      <c r="I329" s="37" t="s">
        <v>32</v>
      </c>
      <c r="J329" s="29"/>
      <c r="K329" s="29"/>
      <c r="L329" s="29"/>
      <c r="M329" s="29"/>
      <c r="N329" s="29"/>
      <c r="O329" s="205"/>
    </row>
    <row r="330" spans="1:15" ht="13.7" hidden="1" thickTop="1">
      <c r="A330" s="35" t="s">
        <v>275</v>
      </c>
      <c r="B330" s="36">
        <v>330017627</v>
      </c>
      <c r="C330" s="36" t="s">
        <v>45</v>
      </c>
      <c r="D330" s="43">
        <v>22</v>
      </c>
      <c r="E330" s="37"/>
      <c r="F330" s="21">
        <v>41808</v>
      </c>
      <c r="G330" s="37" t="s">
        <v>29</v>
      </c>
      <c r="H330" s="38">
        <v>41810</v>
      </c>
      <c r="I330" s="37" t="s">
        <v>32</v>
      </c>
      <c r="J330" s="29"/>
      <c r="K330" s="29"/>
      <c r="L330" s="29"/>
      <c r="M330" s="29"/>
      <c r="N330" s="29"/>
      <c r="O330" s="205"/>
    </row>
    <row r="331" spans="1:15" ht="14.4" hidden="1" thickTop="1" thickBot="1">
      <c r="A331" s="39" t="s">
        <v>276</v>
      </c>
      <c r="B331" s="40"/>
      <c r="C331" s="40"/>
      <c r="D331" s="40">
        <v>42</v>
      </c>
      <c r="E331" s="41" t="s">
        <v>36</v>
      </c>
      <c r="F331" s="21">
        <v>41808</v>
      </c>
      <c r="G331" s="40" t="s">
        <v>37</v>
      </c>
      <c r="H331" s="41">
        <v>41809</v>
      </c>
      <c r="I331" s="41" t="s">
        <v>32</v>
      </c>
      <c r="J331" s="42"/>
      <c r="K331" s="42"/>
      <c r="L331" s="42"/>
      <c r="M331" s="42"/>
      <c r="N331" s="42"/>
      <c r="O331" s="206"/>
    </row>
    <row r="332" spans="1:15" ht="13.7" hidden="1" thickTop="1">
      <c r="A332" s="17"/>
      <c r="B332" s="18"/>
      <c r="C332" s="19"/>
      <c r="D332" s="19"/>
      <c r="E332" s="20"/>
      <c r="F332" s="21">
        <v>41809</v>
      </c>
      <c r="G332" s="22" t="s">
        <v>29</v>
      </c>
      <c r="H332" s="21">
        <v>41810</v>
      </c>
      <c r="I332" s="22" t="s">
        <v>30</v>
      </c>
      <c r="J332" s="23"/>
      <c r="K332" s="19"/>
      <c r="L332" s="19"/>
      <c r="M332" s="23"/>
      <c r="N332" s="23"/>
      <c r="O332" s="203"/>
    </row>
    <row r="333" spans="1:15" ht="13.7" hidden="1" thickTop="1">
      <c r="A333" s="24" t="s">
        <v>31</v>
      </c>
      <c r="B333" s="18"/>
      <c r="C333" s="25"/>
      <c r="D333" s="19"/>
      <c r="E333" s="26"/>
      <c r="F333" s="21">
        <v>41809</v>
      </c>
      <c r="G333" s="28" t="s">
        <v>32</v>
      </c>
      <c r="H333" s="21">
        <v>41810</v>
      </c>
      <c r="I333" s="28" t="s">
        <v>32</v>
      </c>
      <c r="J333" s="25"/>
      <c r="K333" s="25"/>
      <c r="L333" s="25"/>
      <c r="M333" s="23"/>
      <c r="N333" s="29"/>
      <c r="O333" s="204"/>
    </row>
    <row r="334" spans="1:15" ht="13.7" hidden="1" thickTop="1">
      <c r="A334" s="24"/>
      <c r="B334" s="30"/>
      <c r="C334" s="25"/>
      <c r="D334" s="19"/>
      <c r="E334" s="26"/>
      <c r="F334" s="21">
        <v>41809</v>
      </c>
      <c r="G334" s="31" t="s">
        <v>33</v>
      </c>
      <c r="H334" s="21">
        <v>41810</v>
      </c>
      <c r="I334" s="31" t="s">
        <v>33</v>
      </c>
      <c r="J334" s="29"/>
      <c r="K334" s="25"/>
      <c r="L334" s="25"/>
      <c r="M334" s="23"/>
      <c r="N334" s="29"/>
      <c r="O334" s="204"/>
    </row>
    <row r="335" spans="1:15" ht="13.7" hidden="1" thickTop="1">
      <c r="A335" s="32" t="s">
        <v>277</v>
      </c>
      <c r="B335" s="33" t="s">
        <v>35</v>
      </c>
      <c r="C335" s="34"/>
      <c r="D335" s="34">
        <v>49</v>
      </c>
      <c r="E335" s="33"/>
      <c r="F335" s="21">
        <v>41809</v>
      </c>
      <c r="G335" s="33" t="s">
        <v>32</v>
      </c>
      <c r="H335" s="21">
        <v>41810</v>
      </c>
      <c r="I335" s="33" t="s">
        <v>32</v>
      </c>
      <c r="J335" s="25"/>
      <c r="K335" s="25"/>
      <c r="L335" s="25"/>
      <c r="M335" s="29"/>
      <c r="N335" s="25"/>
      <c r="O335" s="205"/>
    </row>
    <row r="336" spans="1:15" ht="13.7" hidden="1" thickTop="1">
      <c r="A336" s="35" t="s">
        <v>278</v>
      </c>
      <c r="B336" s="36" t="s">
        <v>60</v>
      </c>
      <c r="C336" s="36" t="s">
        <v>61</v>
      </c>
      <c r="D336" s="43">
        <v>2</v>
      </c>
      <c r="E336" s="37"/>
      <c r="F336" s="21">
        <v>41809</v>
      </c>
      <c r="G336" s="37" t="s">
        <v>29</v>
      </c>
      <c r="H336" s="38">
        <v>41813</v>
      </c>
      <c r="I336" s="37" t="s">
        <v>32</v>
      </c>
      <c r="J336" s="29"/>
      <c r="K336" s="29"/>
      <c r="L336" s="29"/>
      <c r="M336" s="29"/>
      <c r="N336" s="29"/>
      <c r="O336" s="205"/>
    </row>
    <row r="337" spans="1:15" ht="13.7" hidden="1" thickTop="1">
      <c r="A337" s="35" t="s">
        <v>279</v>
      </c>
      <c r="B337" s="36">
        <v>330077323</v>
      </c>
      <c r="C337" s="36" t="s">
        <v>176</v>
      </c>
      <c r="D337" s="43">
        <v>27</v>
      </c>
      <c r="E337" s="37"/>
      <c r="F337" s="21">
        <v>41809</v>
      </c>
      <c r="G337" s="37" t="s">
        <v>29</v>
      </c>
      <c r="H337" s="38">
        <v>41813</v>
      </c>
      <c r="I337" s="37" t="s">
        <v>32</v>
      </c>
      <c r="J337" s="29"/>
      <c r="K337" s="29"/>
      <c r="L337" s="29"/>
      <c r="M337" s="29"/>
      <c r="N337" s="29"/>
      <c r="O337" s="205"/>
    </row>
    <row r="338" spans="1:15" ht="13.7" hidden="1" thickTop="1">
      <c r="A338" s="35" t="s">
        <v>280</v>
      </c>
      <c r="B338" s="36">
        <v>330017627</v>
      </c>
      <c r="C338" s="36" t="s">
        <v>45</v>
      </c>
      <c r="D338" s="43">
        <v>22</v>
      </c>
      <c r="E338" s="37"/>
      <c r="F338" s="21">
        <v>41809</v>
      </c>
      <c r="G338" s="37" t="s">
        <v>29</v>
      </c>
      <c r="H338" s="38">
        <v>41813</v>
      </c>
      <c r="I338" s="37" t="s">
        <v>32</v>
      </c>
      <c r="J338" s="29"/>
      <c r="K338" s="29"/>
      <c r="L338" s="29"/>
      <c r="M338" s="29"/>
      <c r="N338" s="29"/>
      <c r="O338" s="205"/>
    </row>
    <row r="339" spans="1:15" ht="14.4" hidden="1" thickTop="1" thickBot="1">
      <c r="A339" s="39" t="s">
        <v>281</v>
      </c>
      <c r="B339" s="40"/>
      <c r="C339" s="40"/>
      <c r="D339" s="40">
        <v>35</v>
      </c>
      <c r="E339" s="41" t="s">
        <v>36</v>
      </c>
      <c r="F339" s="21">
        <v>41809</v>
      </c>
      <c r="G339" s="40" t="s">
        <v>37</v>
      </c>
      <c r="H339" s="41">
        <v>41810</v>
      </c>
      <c r="I339" s="41" t="s">
        <v>32</v>
      </c>
      <c r="J339" s="42"/>
      <c r="K339" s="42"/>
      <c r="L339" s="42"/>
      <c r="M339" s="42"/>
      <c r="N339" s="42"/>
      <c r="O339" s="206"/>
    </row>
    <row r="340" spans="1:15" ht="13.7" hidden="1" thickTop="1">
      <c r="A340" s="17"/>
      <c r="B340" s="18"/>
      <c r="C340" s="19"/>
      <c r="D340" s="19"/>
      <c r="E340" s="20"/>
      <c r="F340" s="21">
        <v>41810</v>
      </c>
      <c r="G340" s="22" t="s">
        <v>29</v>
      </c>
      <c r="H340" s="21">
        <v>41811</v>
      </c>
      <c r="I340" s="22" t="s">
        <v>30</v>
      </c>
      <c r="J340" s="23"/>
      <c r="K340" s="19"/>
      <c r="L340" s="19"/>
      <c r="M340" s="23"/>
      <c r="N340" s="23"/>
      <c r="O340" s="203"/>
    </row>
    <row r="341" spans="1:15" ht="13.7" hidden="1" thickTop="1">
      <c r="A341" s="24" t="s">
        <v>31</v>
      </c>
      <c r="B341" s="18"/>
      <c r="C341" s="25"/>
      <c r="D341" s="19"/>
      <c r="E341" s="26"/>
      <c r="F341" s="21">
        <v>41810</v>
      </c>
      <c r="G341" s="28" t="s">
        <v>32</v>
      </c>
      <c r="H341" s="21">
        <v>41811</v>
      </c>
      <c r="I341" s="28" t="s">
        <v>32</v>
      </c>
      <c r="J341" s="25"/>
      <c r="K341" s="25"/>
      <c r="L341" s="25"/>
      <c r="M341" s="23"/>
      <c r="N341" s="29"/>
      <c r="O341" s="204"/>
    </row>
    <row r="342" spans="1:15" ht="13.7" hidden="1" thickTop="1">
      <c r="A342" s="24"/>
      <c r="B342" s="30"/>
      <c r="C342" s="25"/>
      <c r="D342" s="19"/>
      <c r="E342" s="26"/>
      <c r="F342" s="21">
        <v>41810</v>
      </c>
      <c r="G342" s="31" t="s">
        <v>33</v>
      </c>
      <c r="H342" s="21">
        <v>41811</v>
      </c>
      <c r="I342" s="31" t="s">
        <v>33</v>
      </c>
      <c r="J342" s="29"/>
      <c r="K342" s="25"/>
      <c r="L342" s="25"/>
      <c r="M342" s="23"/>
      <c r="N342" s="29"/>
      <c r="O342" s="204"/>
    </row>
    <row r="343" spans="1:15" ht="13.7" hidden="1" thickTop="1">
      <c r="A343" s="32" t="s">
        <v>282</v>
      </c>
      <c r="B343" s="33" t="s">
        <v>35</v>
      </c>
      <c r="C343" s="34"/>
      <c r="D343" s="34">
        <v>52</v>
      </c>
      <c r="E343" s="33"/>
      <c r="F343" s="21">
        <v>41810</v>
      </c>
      <c r="G343" s="33" t="s">
        <v>32</v>
      </c>
      <c r="H343" s="21">
        <v>41811</v>
      </c>
      <c r="I343" s="33" t="s">
        <v>32</v>
      </c>
      <c r="J343" s="25"/>
      <c r="K343" s="25"/>
      <c r="L343" s="25"/>
      <c r="M343" s="29"/>
      <c r="N343" s="25"/>
      <c r="O343" s="205"/>
    </row>
    <row r="344" spans="1:15" ht="13.7" hidden="1" thickTop="1">
      <c r="A344" s="35" t="s">
        <v>283</v>
      </c>
      <c r="B344" s="36">
        <v>330005223</v>
      </c>
      <c r="C344" s="36" t="s">
        <v>284</v>
      </c>
      <c r="D344" s="43">
        <v>40</v>
      </c>
      <c r="E344" s="37"/>
      <c r="F344" s="21">
        <v>41810</v>
      </c>
      <c r="G344" s="37" t="s">
        <v>29</v>
      </c>
      <c r="H344" s="38">
        <v>41814</v>
      </c>
      <c r="I344" s="37" t="s">
        <v>32</v>
      </c>
      <c r="J344" s="29"/>
      <c r="K344" s="29"/>
      <c r="L344" s="29"/>
      <c r="M344" s="29"/>
      <c r="N344" s="29"/>
      <c r="O344" s="205"/>
    </row>
    <row r="345" spans="1:15" ht="13.7" hidden="1" thickTop="1">
      <c r="A345" s="35" t="s">
        <v>285</v>
      </c>
      <c r="B345" s="36">
        <v>330005163</v>
      </c>
      <c r="C345" s="36" t="s">
        <v>286</v>
      </c>
      <c r="D345" s="43">
        <v>40</v>
      </c>
      <c r="E345" s="37"/>
      <c r="F345" s="21">
        <v>41810</v>
      </c>
      <c r="G345" s="37" t="s">
        <v>29</v>
      </c>
      <c r="H345" s="38">
        <v>41814</v>
      </c>
      <c r="I345" s="37" t="s">
        <v>32</v>
      </c>
      <c r="J345" s="29"/>
      <c r="K345" s="29"/>
      <c r="L345" s="29"/>
      <c r="M345" s="29"/>
      <c r="N345" s="29"/>
      <c r="O345" s="205"/>
    </row>
    <row r="346" spans="1:15" ht="13.7" hidden="1" thickTop="1">
      <c r="A346" s="35" t="s">
        <v>287</v>
      </c>
      <c r="B346" s="36">
        <v>330005089</v>
      </c>
      <c r="C346" s="36" t="s">
        <v>288</v>
      </c>
      <c r="D346" s="43">
        <v>55</v>
      </c>
      <c r="E346" s="37"/>
      <c r="F346" s="21">
        <v>41810</v>
      </c>
      <c r="G346" s="37" t="s">
        <v>29</v>
      </c>
      <c r="H346" s="38">
        <v>41814</v>
      </c>
      <c r="I346" s="37" t="s">
        <v>32</v>
      </c>
      <c r="J346" s="29"/>
      <c r="K346" s="29"/>
      <c r="L346" s="29"/>
      <c r="M346" s="29"/>
      <c r="N346" s="29"/>
      <c r="O346" s="205"/>
    </row>
    <row r="347" spans="1:15" ht="13.7" hidden="1" thickTop="1">
      <c r="A347" s="35" t="s">
        <v>289</v>
      </c>
      <c r="B347" s="36">
        <v>330005091</v>
      </c>
      <c r="C347" s="36" t="s">
        <v>290</v>
      </c>
      <c r="D347" s="43">
        <v>45</v>
      </c>
      <c r="E347" s="37"/>
      <c r="F347" s="21">
        <v>41810</v>
      </c>
      <c r="G347" s="37" t="s">
        <v>29</v>
      </c>
      <c r="H347" s="38">
        <v>41814</v>
      </c>
      <c r="I347" s="37" t="s">
        <v>32</v>
      </c>
      <c r="J347" s="29"/>
      <c r="K347" s="29"/>
      <c r="L347" s="29"/>
      <c r="M347" s="29"/>
      <c r="N347" s="29"/>
      <c r="O347" s="205"/>
    </row>
    <row r="348" spans="1:15" ht="13.7" hidden="1" thickTop="1">
      <c r="A348" s="45" t="s">
        <v>291</v>
      </c>
      <c r="B348" s="46" t="s">
        <v>292</v>
      </c>
      <c r="C348" s="46" t="s">
        <v>293</v>
      </c>
      <c r="D348" s="60">
        <v>2</v>
      </c>
      <c r="E348" s="55" t="s">
        <v>294</v>
      </c>
      <c r="F348" s="21">
        <v>41810</v>
      </c>
      <c r="G348" s="37" t="s">
        <v>29</v>
      </c>
      <c r="H348" s="38">
        <v>41814</v>
      </c>
      <c r="I348" s="37" t="s">
        <v>32</v>
      </c>
      <c r="J348" s="48"/>
      <c r="K348" s="48"/>
      <c r="L348" s="48"/>
      <c r="M348" s="48"/>
      <c r="N348" s="48"/>
      <c r="O348" s="207"/>
    </row>
    <row r="349" spans="1:15" ht="13.7" hidden="1" thickTop="1">
      <c r="A349" s="45" t="s">
        <v>295</v>
      </c>
      <c r="B349" s="46">
        <v>330080379</v>
      </c>
      <c r="C349" s="46" t="s">
        <v>296</v>
      </c>
      <c r="D349" s="60">
        <v>2</v>
      </c>
      <c r="E349" s="55" t="s">
        <v>294</v>
      </c>
      <c r="F349" s="21">
        <v>41810</v>
      </c>
      <c r="G349" s="37" t="s">
        <v>29</v>
      </c>
      <c r="H349" s="38">
        <v>41814</v>
      </c>
      <c r="I349" s="37" t="s">
        <v>32</v>
      </c>
      <c r="J349" s="48"/>
      <c r="K349" s="48"/>
      <c r="L349" s="48"/>
      <c r="M349" s="48"/>
      <c r="N349" s="48"/>
      <c r="O349" s="207"/>
    </row>
    <row r="350" spans="1:15" ht="14.4" hidden="1" thickTop="1" thickBot="1">
      <c r="A350" s="39" t="s">
        <v>297</v>
      </c>
      <c r="B350" s="40"/>
      <c r="C350" s="40"/>
      <c r="D350" s="40">
        <v>37</v>
      </c>
      <c r="E350" s="41" t="s">
        <v>36</v>
      </c>
      <c r="F350" s="21">
        <v>41810</v>
      </c>
      <c r="G350" s="40" t="s">
        <v>37</v>
      </c>
      <c r="H350" s="41">
        <v>41811</v>
      </c>
      <c r="I350" s="41" t="s">
        <v>32</v>
      </c>
      <c r="J350" s="42"/>
      <c r="K350" s="42"/>
      <c r="L350" s="42"/>
      <c r="M350" s="42"/>
      <c r="N350" s="42"/>
      <c r="O350" s="206"/>
    </row>
    <row r="351" spans="1:15" ht="13.7" hidden="1" thickTop="1">
      <c r="A351" s="17"/>
      <c r="B351" s="18"/>
      <c r="C351" s="19"/>
      <c r="D351" s="19"/>
      <c r="E351" s="20"/>
      <c r="F351" s="21">
        <v>41811</v>
      </c>
      <c r="G351" s="22" t="s">
        <v>29</v>
      </c>
      <c r="H351" s="21">
        <v>41813</v>
      </c>
      <c r="I351" s="22" t="s">
        <v>30</v>
      </c>
      <c r="J351" s="23"/>
      <c r="K351" s="19"/>
      <c r="L351" s="19"/>
      <c r="M351" s="23"/>
      <c r="N351" s="23"/>
      <c r="O351" s="203"/>
    </row>
    <row r="352" spans="1:15" ht="13.7" hidden="1" thickTop="1">
      <c r="A352" s="24" t="s">
        <v>31</v>
      </c>
      <c r="B352" s="18"/>
      <c r="C352" s="25"/>
      <c r="D352" s="19"/>
      <c r="E352" s="26"/>
      <c r="F352" s="21">
        <v>41811</v>
      </c>
      <c r="G352" s="28" t="s">
        <v>32</v>
      </c>
      <c r="H352" s="21">
        <v>41813</v>
      </c>
      <c r="I352" s="28" t="s">
        <v>32</v>
      </c>
      <c r="J352" s="25"/>
      <c r="K352" s="25"/>
      <c r="L352" s="25"/>
      <c r="M352" s="23"/>
      <c r="N352" s="29"/>
      <c r="O352" s="204"/>
    </row>
    <row r="353" spans="1:15" ht="13.7" hidden="1" thickTop="1">
      <c r="A353" s="24"/>
      <c r="B353" s="30"/>
      <c r="C353" s="25"/>
      <c r="D353" s="19"/>
      <c r="E353" s="26"/>
      <c r="F353" s="21">
        <v>41811</v>
      </c>
      <c r="G353" s="31" t="s">
        <v>33</v>
      </c>
      <c r="H353" s="21">
        <v>41813</v>
      </c>
      <c r="I353" s="31" t="s">
        <v>33</v>
      </c>
      <c r="J353" s="29"/>
      <c r="K353" s="25"/>
      <c r="L353" s="25"/>
      <c r="M353" s="23"/>
      <c r="N353" s="29"/>
      <c r="O353" s="204"/>
    </row>
    <row r="354" spans="1:15" ht="13.7" hidden="1" thickTop="1">
      <c r="A354" s="32"/>
      <c r="B354" s="33"/>
      <c r="C354" s="34"/>
      <c r="D354" s="34"/>
      <c r="E354" s="33"/>
      <c r="F354" s="21">
        <v>41811</v>
      </c>
      <c r="G354" s="33" t="s">
        <v>32</v>
      </c>
      <c r="H354" s="21">
        <v>41813</v>
      </c>
      <c r="I354" s="33" t="s">
        <v>32</v>
      </c>
      <c r="J354" s="25"/>
      <c r="K354" s="25"/>
      <c r="L354" s="25"/>
      <c r="M354" s="29"/>
      <c r="N354" s="25"/>
      <c r="O354" s="205"/>
    </row>
    <row r="355" spans="1:15" ht="13.7" hidden="1" thickTop="1">
      <c r="A355" s="35"/>
      <c r="B355" s="36"/>
      <c r="C355" s="36"/>
      <c r="D355" s="43"/>
      <c r="E355" s="37"/>
      <c r="F355" s="21">
        <v>41811</v>
      </c>
      <c r="G355" s="37" t="s">
        <v>29</v>
      </c>
      <c r="H355" s="38">
        <v>41814</v>
      </c>
      <c r="I355" s="37" t="s">
        <v>32</v>
      </c>
      <c r="J355" s="29"/>
      <c r="K355" s="29"/>
      <c r="L355" s="29"/>
      <c r="M355" s="29"/>
      <c r="N355" s="29"/>
      <c r="O355" s="205"/>
    </row>
    <row r="356" spans="1:15" ht="14.4" hidden="1" thickTop="1" thickBot="1">
      <c r="A356" s="39" t="s">
        <v>298</v>
      </c>
      <c r="B356" s="40"/>
      <c r="C356" s="40"/>
      <c r="D356" s="40">
        <v>38</v>
      </c>
      <c r="E356" s="41" t="s">
        <v>36</v>
      </c>
      <c r="F356" s="21">
        <v>41811</v>
      </c>
      <c r="G356" s="40" t="s">
        <v>37</v>
      </c>
      <c r="H356" s="41">
        <v>41813</v>
      </c>
      <c r="I356" s="41" t="s">
        <v>32</v>
      </c>
      <c r="J356" s="42"/>
      <c r="K356" s="42"/>
      <c r="L356" s="42"/>
      <c r="M356" s="42"/>
      <c r="N356" s="42"/>
      <c r="O356" s="206"/>
    </row>
    <row r="357" spans="1:15" ht="13.7" hidden="1" thickTop="1">
      <c r="A357" s="17"/>
      <c r="B357" s="18"/>
      <c r="C357" s="19"/>
      <c r="D357" s="19"/>
      <c r="E357" s="20"/>
      <c r="F357" s="21">
        <v>41813</v>
      </c>
      <c r="G357" s="22" t="s">
        <v>29</v>
      </c>
      <c r="H357" s="21">
        <v>41814</v>
      </c>
      <c r="I357" s="22" t="s">
        <v>30</v>
      </c>
      <c r="J357" s="23"/>
      <c r="K357" s="19"/>
      <c r="L357" s="19"/>
      <c r="M357" s="23"/>
      <c r="N357" s="23"/>
      <c r="O357" s="203"/>
    </row>
    <row r="358" spans="1:15" ht="13.7" hidden="1" thickTop="1">
      <c r="A358" s="24" t="s">
        <v>31</v>
      </c>
      <c r="B358" s="18"/>
      <c r="C358" s="25"/>
      <c r="D358" s="19"/>
      <c r="E358" s="26"/>
      <c r="F358" s="21">
        <v>41813</v>
      </c>
      <c r="G358" s="28" t="s">
        <v>32</v>
      </c>
      <c r="H358" s="21">
        <v>41814</v>
      </c>
      <c r="I358" s="28" t="s">
        <v>32</v>
      </c>
      <c r="J358" s="25"/>
      <c r="K358" s="25"/>
      <c r="L358" s="25"/>
      <c r="M358" s="23"/>
      <c r="N358" s="29"/>
      <c r="O358" s="204"/>
    </row>
    <row r="359" spans="1:15" ht="13.7" hidden="1" thickTop="1">
      <c r="A359" s="24"/>
      <c r="B359" s="30"/>
      <c r="C359" s="25"/>
      <c r="D359" s="19"/>
      <c r="E359" s="26"/>
      <c r="F359" s="21">
        <v>41813</v>
      </c>
      <c r="G359" s="31" t="s">
        <v>33</v>
      </c>
      <c r="H359" s="21">
        <v>41814</v>
      </c>
      <c r="I359" s="31" t="s">
        <v>33</v>
      </c>
      <c r="J359" s="29"/>
      <c r="K359" s="25"/>
      <c r="L359" s="25"/>
      <c r="M359" s="23"/>
      <c r="N359" s="29"/>
      <c r="O359" s="204"/>
    </row>
    <row r="360" spans="1:15" ht="13.7" hidden="1" thickTop="1">
      <c r="A360" s="32" t="s">
        <v>299</v>
      </c>
      <c r="B360" s="33" t="s">
        <v>35</v>
      </c>
      <c r="C360" s="34"/>
      <c r="D360" s="34">
        <v>49</v>
      </c>
      <c r="E360" s="33"/>
      <c r="F360" s="21">
        <v>41813</v>
      </c>
      <c r="G360" s="33" t="s">
        <v>32</v>
      </c>
      <c r="H360" s="21">
        <v>41814</v>
      </c>
      <c r="I360" s="33" t="s">
        <v>32</v>
      </c>
      <c r="J360" s="25"/>
      <c r="K360" s="25"/>
      <c r="L360" s="25"/>
      <c r="M360" s="29"/>
      <c r="N360" s="25"/>
      <c r="O360" s="205"/>
    </row>
    <row r="361" spans="1:15" ht="13.7" hidden="1" thickTop="1">
      <c r="A361" s="35" t="s">
        <v>300</v>
      </c>
      <c r="B361" s="36">
        <v>330077323</v>
      </c>
      <c r="C361" s="36" t="s">
        <v>176</v>
      </c>
      <c r="D361" s="43">
        <v>27</v>
      </c>
      <c r="E361" s="37"/>
      <c r="F361" s="21">
        <v>41813</v>
      </c>
      <c r="G361" s="37" t="s">
        <v>29</v>
      </c>
      <c r="H361" s="38">
        <v>41815</v>
      </c>
      <c r="I361" s="37" t="s">
        <v>32</v>
      </c>
      <c r="J361" s="29"/>
      <c r="K361" s="29"/>
      <c r="L361" s="29"/>
      <c r="M361" s="29"/>
      <c r="N361" s="29"/>
      <c r="O361" s="205"/>
    </row>
    <row r="362" spans="1:15" ht="13.7" hidden="1" thickTop="1">
      <c r="A362" s="35" t="s">
        <v>301</v>
      </c>
      <c r="B362" s="36">
        <v>330017627</v>
      </c>
      <c r="C362" s="36" t="s">
        <v>45</v>
      </c>
      <c r="D362" s="43">
        <v>22</v>
      </c>
      <c r="E362" s="37"/>
      <c r="F362" s="21">
        <v>41813</v>
      </c>
      <c r="G362" s="37" t="s">
        <v>29</v>
      </c>
      <c r="H362" s="38">
        <v>41815</v>
      </c>
      <c r="I362" s="37" t="s">
        <v>32</v>
      </c>
      <c r="J362" s="29"/>
      <c r="K362" s="29"/>
      <c r="L362" s="29"/>
      <c r="M362" s="29"/>
      <c r="N362" s="29"/>
      <c r="O362" s="205"/>
    </row>
    <row r="363" spans="1:15" ht="14.4" hidden="1" thickTop="1" thickBot="1">
      <c r="A363" s="39" t="s">
        <v>302</v>
      </c>
      <c r="B363" s="40"/>
      <c r="C363" s="40"/>
      <c r="D363" s="40">
        <v>43</v>
      </c>
      <c r="E363" s="41" t="s">
        <v>36</v>
      </c>
      <c r="F363" s="21">
        <v>41813</v>
      </c>
      <c r="G363" s="40" t="s">
        <v>37</v>
      </c>
      <c r="H363" s="41">
        <v>41814</v>
      </c>
      <c r="I363" s="41" t="s">
        <v>32</v>
      </c>
      <c r="J363" s="42"/>
      <c r="K363" s="42"/>
      <c r="L363" s="42"/>
      <c r="M363" s="42"/>
      <c r="N363" s="42"/>
      <c r="O363" s="206"/>
    </row>
    <row r="364" spans="1:15" ht="13.7" hidden="1" thickTop="1">
      <c r="A364" s="17"/>
      <c r="B364" s="18"/>
      <c r="C364" s="19"/>
      <c r="D364" s="19"/>
      <c r="E364" s="20"/>
      <c r="F364" s="21">
        <v>41814</v>
      </c>
      <c r="G364" s="22" t="s">
        <v>29</v>
      </c>
      <c r="H364" s="21">
        <v>41815</v>
      </c>
      <c r="I364" s="22" t="s">
        <v>30</v>
      </c>
      <c r="J364" s="23"/>
      <c r="K364" s="19"/>
      <c r="L364" s="19"/>
      <c r="M364" s="23"/>
      <c r="N364" s="23"/>
      <c r="O364" s="203"/>
    </row>
    <row r="365" spans="1:15" ht="13.7" hidden="1" thickTop="1">
      <c r="A365" s="24" t="s">
        <v>31</v>
      </c>
      <c r="B365" s="18"/>
      <c r="C365" s="25"/>
      <c r="D365" s="19"/>
      <c r="E365" s="26"/>
      <c r="F365" s="21">
        <v>41814</v>
      </c>
      <c r="G365" s="28" t="s">
        <v>32</v>
      </c>
      <c r="H365" s="21">
        <v>41815</v>
      </c>
      <c r="I365" s="28" t="s">
        <v>32</v>
      </c>
      <c r="J365" s="25"/>
      <c r="K365" s="25"/>
      <c r="L365" s="25"/>
      <c r="M365" s="23"/>
      <c r="N365" s="29"/>
      <c r="O365" s="204"/>
    </row>
    <row r="366" spans="1:15" ht="13.7" hidden="1" thickTop="1">
      <c r="A366" s="24"/>
      <c r="B366" s="30"/>
      <c r="C366" s="25"/>
      <c r="D366" s="19"/>
      <c r="E366" s="26"/>
      <c r="F366" s="21">
        <v>41814</v>
      </c>
      <c r="G366" s="31" t="s">
        <v>33</v>
      </c>
      <c r="H366" s="21">
        <v>41815</v>
      </c>
      <c r="I366" s="31" t="s">
        <v>33</v>
      </c>
      <c r="J366" s="29"/>
      <c r="K366" s="25"/>
      <c r="L366" s="25"/>
      <c r="M366" s="23"/>
      <c r="N366" s="29"/>
      <c r="O366" s="204"/>
    </row>
    <row r="367" spans="1:15" ht="13.7" hidden="1" thickTop="1">
      <c r="A367" s="32" t="s">
        <v>303</v>
      </c>
      <c r="B367" s="33" t="s">
        <v>35</v>
      </c>
      <c r="C367" s="34"/>
      <c r="D367" s="34">
        <v>50</v>
      </c>
      <c r="E367" s="33"/>
      <c r="F367" s="21">
        <v>41814</v>
      </c>
      <c r="G367" s="33" t="s">
        <v>32</v>
      </c>
      <c r="H367" s="21">
        <v>41815</v>
      </c>
      <c r="I367" s="33" t="s">
        <v>32</v>
      </c>
      <c r="J367" s="25"/>
      <c r="K367" s="25"/>
      <c r="L367" s="25"/>
      <c r="M367" s="29"/>
      <c r="N367" s="25"/>
      <c r="O367" s="205"/>
    </row>
    <row r="368" spans="1:15" ht="13.7" hidden="1" thickTop="1">
      <c r="A368" s="35" t="s">
        <v>304</v>
      </c>
      <c r="B368" s="36" t="s">
        <v>50</v>
      </c>
      <c r="C368" s="36" t="s">
        <v>51</v>
      </c>
      <c r="D368" s="43">
        <v>2</v>
      </c>
      <c r="E368" s="37"/>
      <c r="F368" s="21">
        <v>41814</v>
      </c>
      <c r="G368" s="37" t="s">
        <v>29</v>
      </c>
      <c r="H368" s="38">
        <v>41816</v>
      </c>
      <c r="I368" s="37" t="s">
        <v>32</v>
      </c>
      <c r="J368" s="29"/>
      <c r="K368" s="29"/>
      <c r="L368" s="29"/>
      <c r="M368" s="29"/>
      <c r="N368" s="29"/>
      <c r="O368" s="205"/>
    </row>
    <row r="369" spans="1:15" ht="13.7" hidden="1" thickTop="1">
      <c r="A369" s="35" t="s">
        <v>305</v>
      </c>
      <c r="B369" s="36">
        <v>330077323</v>
      </c>
      <c r="C369" s="36" t="s">
        <v>176</v>
      </c>
      <c r="D369" s="43">
        <v>36</v>
      </c>
      <c r="E369" s="37"/>
      <c r="F369" s="21">
        <v>41814</v>
      </c>
      <c r="G369" s="37" t="s">
        <v>29</v>
      </c>
      <c r="H369" s="38">
        <v>41816</v>
      </c>
      <c r="I369" s="37" t="s">
        <v>32</v>
      </c>
      <c r="J369" s="29"/>
      <c r="K369" s="29"/>
      <c r="L369" s="29"/>
      <c r="M369" s="29"/>
      <c r="N369" s="29"/>
      <c r="O369" s="205"/>
    </row>
    <row r="370" spans="1:15" ht="13.7" hidden="1" thickTop="1">
      <c r="A370" s="35" t="s">
        <v>306</v>
      </c>
      <c r="B370" s="36">
        <v>330017627</v>
      </c>
      <c r="C370" s="36" t="s">
        <v>45</v>
      </c>
      <c r="D370" s="43">
        <v>11</v>
      </c>
      <c r="E370" s="37"/>
      <c r="F370" s="21">
        <v>41814</v>
      </c>
      <c r="G370" s="37" t="s">
        <v>29</v>
      </c>
      <c r="H370" s="38">
        <v>41816</v>
      </c>
      <c r="I370" s="37" t="s">
        <v>32</v>
      </c>
      <c r="J370" s="29"/>
      <c r="K370" s="29"/>
      <c r="L370" s="29"/>
      <c r="M370" s="29"/>
      <c r="N370" s="29"/>
      <c r="O370" s="205"/>
    </row>
    <row r="371" spans="1:15" ht="14.4" hidden="1" thickTop="1" thickBot="1">
      <c r="A371" s="39" t="s">
        <v>307</v>
      </c>
      <c r="B371" s="40"/>
      <c r="C371" s="40"/>
      <c r="D371" s="40">
        <v>45</v>
      </c>
      <c r="E371" s="41" t="s">
        <v>36</v>
      </c>
      <c r="F371" s="21">
        <v>41814</v>
      </c>
      <c r="G371" s="40" t="s">
        <v>37</v>
      </c>
      <c r="H371" s="41">
        <v>41815</v>
      </c>
      <c r="I371" s="41" t="s">
        <v>32</v>
      </c>
      <c r="J371" s="42"/>
      <c r="K371" s="42"/>
      <c r="L371" s="42"/>
      <c r="M371" s="42"/>
      <c r="N371" s="42"/>
      <c r="O371" s="206"/>
    </row>
    <row r="372" spans="1:15" ht="13.7" hidden="1" thickTop="1">
      <c r="A372" s="17"/>
      <c r="B372" s="18"/>
      <c r="C372" s="19"/>
      <c r="D372" s="19"/>
      <c r="E372" s="20"/>
      <c r="F372" s="21">
        <v>41815</v>
      </c>
      <c r="G372" s="22" t="s">
        <v>29</v>
      </c>
      <c r="H372" s="21">
        <v>41816</v>
      </c>
      <c r="I372" s="22" t="s">
        <v>30</v>
      </c>
      <c r="J372" s="23"/>
      <c r="K372" s="19"/>
      <c r="L372" s="19"/>
      <c r="M372" s="23"/>
      <c r="N372" s="23"/>
      <c r="O372" s="203"/>
    </row>
    <row r="373" spans="1:15" ht="13.7" hidden="1" thickTop="1">
      <c r="A373" s="24" t="s">
        <v>31</v>
      </c>
      <c r="B373" s="18"/>
      <c r="C373" s="25"/>
      <c r="D373" s="19"/>
      <c r="E373" s="26"/>
      <c r="F373" s="21">
        <v>41815</v>
      </c>
      <c r="G373" s="28" t="s">
        <v>32</v>
      </c>
      <c r="H373" s="21">
        <v>41816</v>
      </c>
      <c r="I373" s="28" t="s">
        <v>32</v>
      </c>
      <c r="J373" s="25"/>
      <c r="K373" s="25"/>
      <c r="L373" s="25"/>
      <c r="M373" s="23"/>
      <c r="N373" s="29"/>
      <c r="O373" s="204"/>
    </row>
    <row r="374" spans="1:15" ht="13.7" hidden="1" thickTop="1">
      <c r="A374" s="24"/>
      <c r="B374" s="30"/>
      <c r="C374" s="25"/>
      <c r="D374" s="19"/>
      <c r="E374" s="26"/>
      <c r="F374" s="21">
        <v>41815</v>
      </c>
      <c r="G374" s="31" t="s">
        <v>33</v>
      </c>
      <c r="H374" s="21">
        <v>41816</v>
      </c>
      <c r="I374" s="31" t="s">
        <v>33</v>
      </c>
      <c r="J374" s="29"/>
      <c r="K374" s="25"/>
      <c r="L374" s="25"/>
      <c r="M374" s="23"/>
      <c r="N374" s="29"/>
      <c r="O374" s="204"/>
    </row>
    <row r="375" spans="1:15" ht="13.7" hidden="1" thickTop="1">
      <c r="A375" s="32" t="s">
        <v>308</v>
      </c>
      <c r="B375" s="33" t="s">
        <v>35</v>
      </c>
      <c r="C375" s="34"/>
      <c r="D375" s="34">
        <v>51</v>
      </c>
      <c r="E375" s="33"/>
      <c r="F375" s="21">
        <v>41815</v>
      </c>
      <c r="G375" s="33" t="s">
        <v>32</v>
      </c>
      <c r="H375" s="21">
        <v>41816</v>
      </c>
      <c r="I375" s="33" t="s">
        <v>32</v>
      </c>
      <c r="J375" s="25"/>
      <c r="K375" s="25"/>
      <c r="L375" s="25"/>
      <c r="M375" s="29"/>
      <c r="N375" s="25"/>
      <c r="O375" s="205"/>
    </row>
    <row r="376" spans="1:15" ht="13.7" hidden="1" thickTop="1">
      <c r="A376" s="35" t="s">
        <v>309</v>
      </c>
      <c r="B376" s="36">
        <v>330034766</v>
      </c>
      <c r="C376" s="36" t="s">
        <v>310</v>
      </c>
      <c r="D376" s="43">
        <v>1</v>
      </c>
      <c r="E376" s="37"/>
      <c r="F376" s="21">
        <v>41815</v>
      </c>
      <c r="G376" s="37" t="s">
        <v>29</v>
      </c>
      <c r="H376" s="38">
        <v>41817</v>
      </c>
      <c r="I376" s="37" t="s">
        <v>32</v>
      </c>
      <c r="J376" s="29"/>
      <c r="K376" s="29"/>
      <c r="L376" s="29"/>
      <c r="M376" s="29"/>
      <c r="N376" s="29"/>
      <c r="O376" s="205"/>
    </row>
    <row r="377" spans="1:15" ht="13.7" hidden="1" thickTop="1">
      <c r="A377" s="35" t="s">
        <v>311</v>
      </c>
      <c r="B377" s="36" t="s">
        <v>50</v>
      </c>
      <c r="C377" s="36" t="s">
        <v>51</v>
      </c>
      <c r="D377" s="43">
        <v>2</v>
      </c>
      <c r="E377" s="37"/>
      <c r="F377" s="21">
        <v>41815</v>
      </c>
      <c r="G377" s="37" t="s">
        <v>29</v>
      </c>
      <c r="H377" s="38">
        <v>41817</v>
      </c>
      <c r="I377" s="37" t="s">
        <v>32</v>
      </c>
      <c r="J377" s="29"/>
      <c r="K377" s="29"/>
      <c r="L377" s="29"/>
      <c r="M377" s="29"/>
      <c r="N377" s="29"/>
      <c r="O377" s="205"/>
    </row>
    <row r="378" spans="1:15" ht="13.7" hidden="1" thickTop="1">
      <c r="A378" s="35" t="s">
        <v>312</v>
      </c>
      <c r="B378" s="36">
        <v>330077323</v>
      </c>
      <c r="C378" s="36" t="s">
        <v>176</v>
      </c>
      <c r="D378" s="43">
        <v>45</v>
      </c>
      <c r="E378" s="37"/>
      <c r="F378" s="21">
        <v>41815</v>
      </c>
      <c r="G378" s="37" t="s">
        <v>29</v>
      </c>
      <c r="H378" s="38">
        <v>41817</v>
      </c>
      <c r="I378" s="37" t="s">
        <v>32</v>
      </c>
      <c r="J378" s="29"/>
      <c r="K378" s="29"/>
      <c r="L378" s="29"/>
      <c r="M378" s="29"/>
      <c r="N378" s="29"/>
      <c r="O378" s="205"/>
    </row>
    <row r="379" spans="1:15" ht="14.4" hidden="1" thickTop="1" thickBot="1">
      <c r="A379" s="39" t="s">
        <v>313</v>
      </c>
      <c r="B379" s="40"/>
      <c r="C379" s="40"/>
      <c r="D379" s="40">
        <v>35</v>
      </c>
      <c r="E379" s="41" t="s">
        <v>36</v>
      </c>
      <c r="F379" s="21">
        <v>41815</v>
      </c>
      <c r="G379" s="40" t="s">
        <v>37</v>
      </c>
      <c r="H379" s="41">
        <v>41816</v>
      </c>
      <c r="I379" s="41" t="s">
        <v>32</v>
      </c>
      <c r="J379" s="42"/>
      <c r="K379" s="42"/>
      <c r="L379" s="42"/>
      <c r="M379" s="42"/>
      <c r="N379" s="42"/>
      <c r="O379" s="206"/>
    </row>
    <row r="380" spans="1:15" ht="13.7" hidden="1" thickTop="1">
      <c r="A380" s="17"/>
      <c r="B380" s="18"/>
      <c r="C380" s="19"/>
      <c r="D380" s="19"/>
      <c r="E380" s="20"/>
      <c r="F380" s="21">
        <v>41816</v>
      </c>
      <c r="G380" s="22" t="s">
        <v>29</v>
      </c>
      <c r="H380" s="21">
        <v>41817</v>
      </c>
      <c r="I380" s="22" t="s">
        <v>30</v>
      </c>
      <c r="J380" s="23"/>
      <c r="K380" s="19"/>
      <c r="L380" s="19"/>
      <c r="M380" s="23"/>
      <c r="N380" s="23"/>
      <c r="O380" s="203"/>
    </row>
    <row r="381" spans="1:15" ht="13.7" hidden="1" thickTop="1">
      <c r="A381" s="24" t="s">
        <v>31</v>
      </c>
      <c r="B381" s="18"/>
      <c r="C381" s="25"/>
      <c r="D381" s="19"/>
      <c r="E381" s="26"/>
      <c r="F381" s="21">
        <v>41816</v>
      </c>
      <c r="G381" s="28" t="s">
        <v>32</v>
      </c>
      <c r="H381" s="21">
        <v>41817</v>
      </c>
      <c r="I381" s="28" t="s">
        <v>32</v>
      </c>
      <c r="J381" s="25"/>
      <c r="K381" s="25"/>
      <c r="L381" s="25"/>
      <c r="M381" s="23"/>
      <c r="N381" s="29"/>
      <c r="O381" s="204"/>
    </row>
    <row r="382" spans="1:15" ht="13.7" hidden="1" thickTop="1">
      <c r="A382" s="24"/>
      <c r="B382" s="30"/>
      <c r="C382" s="25"/>
      <c r="D382" s="19"/>
      <c r="E382" s="26"/>
      <c r="F382" s="21">
        <v>41816</v>
      </c>
      <c r="G382" s="31" t="s">
        <v>33</v>
      </c>
      <c r="H382" s="21">
        <v>41817</v>
      </c>
      <c r="I382" s="31" t="s">
        <v>33</v>
      </c>
      <c r="J382" s="29"/>
      <c r="K382" s="25"/>
      <c r="L382" s="25"/>
      <c r="M382" s="23"/>
      <c r="N382" s="29"/>
      <c r="O382" s="204"/>
    </row>
    <row r="383" spans="1:15" ht="13.7" hidden="1" thickTop="1">
      <c r="A383" s="32" t="s">
        <v>314</v>
      </c>
      <c r="B383" s="33" t="s">
        <v>35</v>
      </c>
      <c r="C383" s="34"/>
      <c r="D383" s="34">
        <v>49</v>
      </c>
      <c r="E383" s="33"/>
      <c r="F383" s="21">
        <v>41816</v>
      </c>
      <c r="G383" s="33" t="s">
        <v>32</v>
      </c>
      <c r="H383" s="21">
        <v>41817</v>
      </c>
      <c r="I383" s="33" t="s">
        <v>32</v>
      </c>
      <c r="J383" s="25"/>
      <c r="K383" s="25"/>
      <c r="L383" s="25"/>
      <c r="M383" s="29"/>
      <c r="N383" s="25"/>
      <c r="O383" s="205"/>
    </row>
    <row r="384" spans="1:15" ht="13.7" hidden="1" thickTop="1">
      <c r="A384" s="35" t="s">
        <v>315</v>
      </c>
      <c r="B384" s="36">
        <v>330077323</v>
      </c>
      <c r="C384" s="36" t="s">
        <v>176</v>
      </c>
      <c r="D384" s="43">
        <v>54</v>
      </c>
      <c r="E384" s="37"/>
      <c r="F384" s="21">
        <v>41816</v>
      </c>
      <c r="G384" s="37" t="s">
        <v>29</v>
      </c>
      <c r="H384" s="38">
        <v>41818</v>
      </c>
      <c r="I384" s="37" t="s">
        <v>32</v>
      </c>
      <c r="J384" s="29"/>
      <c r="K384" s="29"/>
      <c r="L384" s="29"/>
      <c r="M384" s="29"/>
      <c r="N384" s="29"/>
      <c r="O384" s="205"/>
    </row>
    <row r="385" spans="1:15" ht="13.7" hidden="1" thickTop="1">
      <c r="A385" s="35"/>
      <c r="B385" s="36"/>
      <c r="C385" s="36"/>
      <c r="D385" s="43"/>
      <c r="E385" s="37"/>
      <c r="F385" s="21">
        <v>41816</v>
      </c>
      <c r="G385" s="37" t="s">
        <v>29</v>
      </c>
      <c r="H385" s="38">
        <v>41818</v>
      </c>
      <c r="I385" s="37" t="s">
        <v>32</v>
      </c>
      <c r="J385" s="29"/>
      <c r="K385" s="29"/>
      <c r="L385" s="29"/>
      <c r="M385" s="29"/>
      <c r="N385" s="29"/>
      <c r="O385" s="205"/>
    </row>
    <row r="386" spans="1:15" ht="14.4" hidden="1" thickTop="1" thickBot="1">
      <c r="A386" s="39" t="s">
        <v>316</v>
      </c>
      <c r="B386" s="40"/>
      <c r="C386" s="40"/>
      <c r="D386" s="40">
        <v>47</v>
      </c>
      <c r="E386" s="41" t="s">
        <v>36</v>
      </c>
      <c r="F386" s="21">
        <v>41816</v>
      </c>
      <c r="G386" s="40" t="s">
        <v>37</v>
      </c>
      <c r="H386" s="41">
        <v>41817</v>
      </c>
      <c r="I386" s="41" t="s">
        <v>32</v>
      </c>
      <c r="J386" s="42"/>
      <c r="K386" s="42"/>
      <c r="L386" s="42"/>
      <c r="M386" s="42"/>
      <c r="N386" s="42"/>
      <c r="O386" s="206"/>
    </row>
    <row r="387" spans="1:15" ht="13.7" hidden="1" thickTop="1">
      <c r="A387" s="17"/>
      <c r="B387" s="18"/>
      <c r="C387" s="19"/>
      <c r="D387" s="19"/>
      <c r="E387" s="20"/>
      <c r="F387" s="21">
        <v>41817</v>
      </c>
      <c r="G387" s="22" t="s">
        <v>29</v>
      </c>
      <c r="H387" s="21">
        <v>41818</v>
      </c>
      <c r="I387" s="22" t="s">
        <v>30</v>
      </c>
      <c r="J387" s="23"/>
      <c r="K387" s="19"/>
      <c r="L387" s="19"/>
      <c r="M387" s="23"/>
      <c r="N387" s="23"/>
      <c r="O387" s="203"/>
    </row>
    <row r="388" spans="1:15" ht="13.7" hidden="1" thickTop="1">
      <c r="A388" s="24" t="s">
        <v>31</v>
      </c>
      <c r="B388" s="18"/>
      <c r="C388" s="25"/>
      <c r="D388" s="19"/>
      <c r="E388" s="26"/>
      <c r="F388" s="21">
        <v>41817</v>
      </c>
      <c r="G388" s="28" t="s">
        <v>32</v>
      </c>
      <c r="H388" s="21">
        <v>41818</v>
      </c>
      <c r="I388" s="28" t="s">
        <v>32</v>
      </c>
      <c r="J388" s="25"/>
      <c r="K388" s="25"/>
      <c r="L388" s="25"/>
      <c r="M388" s="23"/>
      <c r="N388" s="29"/>
      <c r="O388" s="204"/>
    </row>
    <row r="389" spans="1:15" ht="13.7" hidden="1" thickTop="1">
      <c r="A389" s="24"/>
      <c r="B389" s="30"/>
      <c r="C389" s="25"/>
      <c r="D389" s="19"/>
      <c r="E389" s="26"/>
      <c r="F389" s="21">
        <v>41817</v>
      </c>
      <c r="G389" s="31" t="s">
        <v>33</v>
      </c>
      <c r="H389" s="21">
        <v>41818</v>
      </c>
      <c r="I389" s="31" t="s">
        <v>33</v>
      </c>
      <c r="J389" s="29"/>
      <c r="K389" s="25"/>
      <c r="L389" s="25"/>
      <c r="M389" s="23"/>
      <c r="N389" s="29"/>
      <c r="O389" s="204"/>
    </row>
    <row r="390" spans="1:15" ht="13.7" hidden="1" thickTop="1">
      <c r="A390" s="32" t="s">
        <v>317</v>
      </c>
      <c r="B390" s="33" t="s">
        <v>35</v>
      </c>
      <c r="C390" s="34"/>
      <c r="D390" s="34">
        <v>50</v>
      </c>
      <c r="E390" s="33"/>
      <c r="F390" s="21">
        <v>41817</v>
      </c>
      <c r="G390" s="33" t="s">
        <v>32</v>
      </c>
      <c r="H390" s="21">
        <v>41818</v>
      </c>
      <c r="I390" s="33" t="s">
        <v>32</v>
      </c>
      <c r="J390" s="25"/>
      <c r="K390" s="25"/>
      <c r="L390" s="25"/>
      <c r="M390" s="29"/>
      <c r="N390" s="25"/>
      <c r="O390" s="205"/>
    </row>
    <row r="391" spans="1:15" ht="13.7" hidden="1" thickTop="1">
      <c r="A391" s="35" t="s">
        <v>318</v>
      </c>
      <c r="B391" s="36" t="s">
        <v>60</v>
      </c>
      <c r="C391" s="36" t="s">
        <v>61</v>
      </c>
      <c r="D391" s="43">
        <v>1</v>
      </c>
      <c r="E391" s="37"/>
      <c r="F391" s="21">
        <v>41817</v>
      </c>
      <c r="G391" s="37" t="s">
        <v>29</v>
      </c>
      <c r="H391" s="38">
        <v>41820</v>
      </c>
      <c r="I391" s="37" t="s">
        <v>32</v>
      </c>
      <c r="J391" s="29"/>
      <c r="K391" s="29"/>
      <c r="L391" s="29"/>
      <c r="M391" s="29"/>
      <c r="N391" s="29"/>
      <c r="O391" s="205"/>
    </row>
    <row r="392" spans="1:15" ht="13.7" hidden="1" thickTop="1">
      <c r="A392" s="35" t="s">
        <v>319</v>
      </c>
      <c r="B392" s="36" t="s">
        <v>50</v>
      </c>
      <c r="C392" s="36" t="s">
        <v>51</v>
      </c>
      <c r="D392" s="43">
        <v>5</v>
      </c>
      <c r="E392" s="37"/>
      <c r="F392" s="21">
        <v>41817</v>
      </c>
      <c r="G392" s="37" t="s">
        <v>29</v>
      </c>
      <c r="H392" s="38">
        <v>41820</v>
      </c>
      <c r="I392" s="37" t="s">
        <v>32</v>
      </c>
      <c r="J392" s="29"/>
      <c r="K392" s="29"/>
      <c r="L392" s="29"/>
      <c r="M392" s="29"/>
      <c r="N392" s="29"/>
      <c r="O392" s="205"/>
    </row>
    <row r="393" spans="1:15" ht="13.7" hidden="1" thickTop="1">
      <c r="A393" s="35" t="s">
        <v>320</v>
      </c>
      <c r="B393" s="36">
        <v>330077323</v>
      </c>
      <c r="C393" s="36" t="s">
        <v>176</v>
      </c>
      <c r="D393" s="43">
        <v>45</v>
      </c>
      <c r="E393" s="37"/>
      <c r="F393" s="21">
        <v>41817</v>
      </c>
      <c r="G393" s="37" t="s">
        <v>29</v>
      </c>
      <c r="H393" s="38">
        <v>41820</v>
      </c>
      <c r="I393" s="37" t="s">
        <v>32</v>
      </c>
      <c r="J393" s="29"/>
      <c r="K393" s="29"/>
      <c r="L393" s="29"/>
      <c r="M393" s="29"/>
      <c r="N393" s="29"/>
      <c r="O393" s="205"/>
    </row>
    <row r="394" spans="1:15" ht="14.4" hidden="1" thickTop="1" thickBot="1">
      <c r="A394" s="39" t="s">
        <v>321</v>
      </c>
      <c r="B394" s="40"/>
      <c r="C394" s="40"/>
      <c r="D394" s="40">
        <v>36</v>
      </c>
      <c r="E394" s="41" t="s">
        <v>36</v>
      </c>
      <c r="F394" s="21">
        <v>41817</v>
      </c>
      <c r="G394" s="40" t="s">
        <v>37</v>
      </c>
      <c r="H394" s="41">
        <v>41818</v>
      </c>
      <c r="I394" s="41" t="s">
        <v>32</v>
      </c>
      <c r="J394" s="42"/>
      <c r="K394" s="42"/>
      <c r="L394" s="42"/>
      <c r="M394" s="42"/>
      <c r="N394" s="42"/>
      <c r="O394" s="206"/>
    </row>
    <row r="395" spans="1:15" ht="13.7" hidden="1" thickTop="1">
      <c r="A395" s="17"/>
      <c r="B395" s="18"/>
      <c r="C395" s="19"/>
      <c r="D395" s="19"/>
      <c r="E395" s="20"/>
      <c r="F395" s="21">
        <v>41818</v>
      </c>
      <c r="G395" s="22" t="s">
        <v>29</v>
      </c>
      <c r="H395" s="21">
        <v>41820</v>
      </c>
      <c r="I395" s="22" t="s">
        <v>30</v>
      </c>
      <c r="J395" s="23"/>
      <c r="K395" s="19"/>
      <c r="L395" s="19"/>
      <c r="M395" s="23"/>
      <c r="N395" s="23"/>
      <c r="O395" s="203"/>
    </row>
    <row r="396" spans="1:15" ht="13.7" hidden="1" thickTop="1">
      <c r="A396" s="24" t="s">
        <v>31</v>
      </c>
      <c r="B396" s="18"/>
      <c r="C396" s="25"/>
      <c r="D396" s="19"/>
      <c r="E396" s="26"/>
      <c r="F396" s="21">
        <v>41818</v>
      </c>
      <c r="G396" s="28" t="s">
        <v>32</v>
      </c>
      <c r="H396" s="21">
        <v>41820</v>
      </c>
      <c r="I396" s="28" t="s">
        <v>32</v>
      </c>
      <c r="J396" s="25"/>
      <c r="K396" s="25"/>
      <c r="L396" s="25"/>
      <c r="M396" s="23"/>
      <c r="N396" s="29"/>
      <c r="O396" s="204"/>
    </row>
    <row r="397" spans="1:15" ht="13.7" hidden="1" thickTop="1">
      <c r="A397" s="24"/>
      <c r="B397" s="30"/>
      <c r="C397" s="25"/>
      <c r="D397" s="19"/>
      <c r="E397" s="26"/>
      <c r="F397" s="21">
        <v>41818</v>
      </c>
      <c r="G397" s="31" t="s">
        <v>33</v>
      </c>
      <c r="H397" s="21">
        <v>41820</v>
      </c>
      <c r="I397" s="31" t="s">
        <v>33</v>
      </c>
      <c r="J397" s="29"/>
      <c r="K397" s="25"/>
      <c r="L397" s="25"/>
      <c r="M397" s="23"/>
      <c r="N397" s="29"/>
      <c r="O397" s="204"/>
    </row>
    <row r="398" spans="1:15" ht="13.7" hidden="1" thickTop="1">
      <c r="A398" s="32"/>
      <c r="B398" s="33" t="s">
        <v>35</v>
      </c>
      <c r="C398" s="34"/>
      <c r="D398" s="34"/>
      <c r="E398" s="33"/>
      <c r="F398" s="21">
        <v>41818</v>
      </c>
      <c r="G398" s="33" t="s">
        <v>32</v>
      </c>
      <c r="H398" s="21">
        <v>41820</v>
      </c>
      <c r="I398" s="33" t="s">
        <v>32</v>
      </c>
      <c r="J398" s="25"/>
      <c r="K398" s="25"/>
      <c r="L398" s="25"/>
      <c r="M398" s="29"/>
      <c r="N398" s="25"/>
      <c r="O398" s="205"/>
    </row>
    <row r="399" spans="1:15" ht="13.7" hidden="1" thickTop="1">
      <c r="A399" s="35"/>
      <c r="B399" s="36"/>
      <c r="C399" s="36"/>
      <c r="D399" s="43"/>
      <c r="E399" s="37"/>
      <c r="F399" s="21">
        <v>41818</v>
      </c>
      <c r="G399" s="37" t="s">
        <v>29</v>
      </c>
      <c r="H399" s="38">
        <v>41821</v>
      </c>
      <c r="I399" s="37" t="s">
        <v>32</v>
      </c>
      <c r="J399" s="29"/>
      <c r="K399" s="29"/>
      <c r="L399" s="29"/>
      <c r="M399" s="29"/>
      <c r="N399" s="29"/>
      <c r="O399" s="205"/>
    </row>
    <row r="400" spans="1:15" ht="13.7" hidden="1" thickTop="1">
      <c r="A400" s="35"/>
      <c r="B400" s="36"/>
      <c r="C400" s="36"/>
      <c r="D400" s="43"/>
      <c r="E400" s="37"/>
      <c r="F400" s="21">
        <v>41818</v>
      </c>
      <c r="G400" s="37" t="s">
        <v>29</v>
      </c>
      <c r="H400" s="38">
        <v>41821</v>
      </c>
      <c r="I400" s="37" t="s">
        <v>32</v>
      </c>
      <c r="J400" s="29"/>
      <c r="K400" s="29"/>
      <c r="L400" s="29"/>
      <c r="M400" s="29"/>
      <c r="N400" s="29"/>
      <c r="O400" s="205"/>
    </row>
    <row r="401" spans="1:15" ht="14.4" hidden="1" thickTop="1" thickBot="1">
      <c r="A401" s="39" t="s">
        <v>322</v>
      </c>
      <c r="B401" s="40"/>
      <c r="C401" s="40"/>
      <c r="D401" s="40">
        <v>35</v>
      </c>
      <c r="E401" s="41" t="s">
        <v>36</v>
      </c>
      <c r="F401" s="21">
        <v>41818</v>
      </c>
      <c r="G401" s="40" t="s">
        <v>37</v>
      </c>
      <c r="H401" s="41">
        <v>41820</v>
      </c>
      <c r="I401" s="41" t="s">
        <v>32</v>
      </c>
      <c r="J401" s="42"/>
      <c r="K401" s="42"/>
      <c r="L401" s="42"/>
      <c r="M401" s="42"/>
      <c r="N401" s="42"/>
      <c r="O401" s="206"/>
    </row>
    <row r="402" spans="1:15" ht="13.7" hidden="1" thickTop="1">
      <c r="A402" s="17"/>
      <c r="B402" s="18"/>
      <c r="C402" s="19"/>
      <c r="D402" s="19"/>
      <c r="E402" s="20"/>
      <c r="F402" s="21">
        <v>41820</v>
      </c>
      <c r="G402" s="22" t="s">
        <v>29</v>
      </c>
      <c r="H402" s="21">
        <v>41821</v>
      </c>
      <c r="I402" s="22" t="s">
        <v>30</v>
      </c>
      <c r="J402" s="23"/>
      <c r="K402" s="19"/>
      <c r="L402" s="19"/>
      <c r="M402" s="23"/>
      <c r="N402" s="23"/>
      <c r="O402" s="203"/>
    </row>
    <row r="403" spans="1:15" ht="13.7" hidden="1" thickTop="1">
      <c r="A403" s="24" t="s">
        <v>31</v>
      </c>
      <c r="B403" s="18"/>
      <c r="C403" s="25"/>
      <c r="D403" s="19"/>
      <c r="E403" s="26"/>
      <c r="F403" s="21">
        <v>41820</v>
      </c>
      <c r="G403" s="28" t="s">
        <v>32</v>
      </c>
      <c r="H403" s="21">
        <v>41821</v>
      </c>
      <c r="I403" s="28" t="s">
        <v>32</v>
      </c>
      <c r="J403" s="25"/>
      <c r="K403" s="25"/>
      <c r="L403" s="25"/>
      <c r="M403" s="23"/>
      <c r="N403" s="29"/>
      <c r="O403" s="204"/>
    </row>
    <row r="404" spans="1:15" ht="13.7" hidden="1" thickTop="1">
      <c r="A404" s="24"/>
      <c r="B404" s="30"/>
      <c r="C404" s="25"/>
      <c r="D404" s="19"/>
      <c r="E404" s="26"/>
      <c r="F404" s="21">
        <v>41820</v>
      </c>
      <c r="G404" s="31" t="s">
        <v>33</v>
      </c>
      <c r="H404" s="21">
        <v>41821</v>
      </c>
      <c r="I404" s="31" t="s">
        <v>33</v>
      </c>
      <c r="J404" s="29"/>
      <c r="K404" s="25"/>
      <c r="L404" s="25"/>
      <c r="M404" s="23"/>
      <c r="N404" s="29"/>
      <c r="O404" s="204"/>
    </row>
    <row r="405" spans="1:15" ht="13.7" hidden="1" thickTop="1">
      <c r="A405" s="32" t="s">
        <v>323</v>
      </c>
      <c r="B405" s="33" t="s">
        <v>35</v>
      </c>
      <c r="C405" s="34"/>
      <c r="D405" s="34">
        <v>24</v>
      </c>
      <c r="E405" s="33"/>
      <c r="F405" s="21">
        <v>41820</v>
      </c>
      <c r="G405" s="33" t="s">
        <v>32</v>
      </c>
      <c r="H405" s="21">
        <v>41821</v>
      </c>
      <c r="I405" s="33" t="s">
        <v>32</v>
      </c>
      <c r="J405" s="25"/>
      <c r="K405" s="25"/>
      <c r="L405" s="25"/>
      <c r="M405" s="29"/>
      <c r="N405" s="25"/>
      <c r="O405" s="205"/>
    </row>
    <row r="406" spans="1:15" ht="13.7" hidden="1" thickTop="1">
      <c r="A406" s="35" t="s">
        <v>324</v>
      </c>
      <c r="B406" s="36">
        <v>330077323</v>
      </c>
      <c r="C406" s="36" t="s">
        <v>176</v>
      </c>
      <c r="D406" s="43">
        <v>54</v>
      </c>
      <c r="E406" s="37"/>
      <c r="F406" s="21">
        <v>41820</v>
      </c>
      <c r="G406" s="37" t="s">
        <v>29</v>
      </c>
      <c r="H406" s="38">
        <v>41822</v>
      </c>
      <c r="I406" s="37" t="s">
        <v>32</v>
      </c>
      <c r="J406" s="29"/>
      <c r="K406" s="29"/>
      <c r="L406" s="29"/>
      <c r="M406" s="29"/>
      <c r="N406" s="29"/>
      <c r="O406" s="205"/>
    </row>
    <row r="407" spans="1:15" ht="13.7" hidden="1" thickTop="1">
      <c r="A407" s="35"/>
      <c r="B407" s="36"/>
      <c r="C407" s="36"/>
      <c r="D407" s="43"/>
      <c r="E407" s="37"/>
      <c r="F407" s="21">
        <v>41820</v>
      </c>
      <c r="G407" s="37" t="s">
        <v>29</v>
      </c>
      <c r="H407" s="38">
        <v>41822</v>
      </c>
      <c r="I407" s="37" t="s">
        <v>32</v>
      </c>
      <c r="J407" s="29"/>
      <c r="K407" s="29"/>
      <c r="L407" s="29"/>
      <c r="M407" s="29"/>
      <c r="N407" s="29"/>
      <c r="O407" s="205"/>
    </row>
    <row r="408" spans="1:15" ht="14.4" hidden="1" thickTop="1" thickBot="1">
      <c r="A408" s="39" t="s">
        <v>325</v>
      </c>
      <c r="B408" s="40"/>
      <c r="C408" s="40"/>
      <c r="D408" s="40">
        <v>33</v>
      </c>
      <c r="E408" s="41" t="s">
        <v>36</v>
      </c>
      <c r="F408" s="21">
        <v>41820</v>
      </c>
      <c r="G408" s="40" t="s">
        <v>37</v>
      </c>
      <c r="H408" s="41">
        <v>41821</v>
      </c>
      <c r="I408" s="41" t="s">
        <v>32</v>
      </c>
      <c r="J408" s="42"/>
      <c r="K408" s="42"/>
      <c r="L408" s="42"/>
      <c r="M408" s="42"/>
      <c r="N408" s="42"/>
      <c r="O408" s="206"/>
    </row>
    <row r="409" spans="1:15" ht="13.7" hidden="1" thickTop="1">
      <c r="A409" s="17"/>
      <c r="B409" s="18"/>
      <c r="C409" s="19"/>
      <c r="D409" s="19"/>
      <c r="E409" s="20"/>
      <c r="F409" s="21">
        <v>41821</v>
      </c>
      <c r="G409" s="22" t="s">
        <v>29</v>
      </c>
      <c r="H409" s="21">
        <v>41822</v>
      </c>
      <c r="I409" s="22" t="s">
        <v>30</v>
      </c>
      <c r="J409" s="23"/>
      <c r="K409" s="19"/>
      <c r="L409" s="19"/>
      <c r="M409" s="23"/>
      <c r="N409" s="23"/>
      <c r="O409" s="203"/>
    </row>
    <row r="410" spans="1:15" ht="13.7" hidden="1" thickTop="1">
      <c r="A410" s="24" t="s">
        <v>31</v>
      </c>
      <c r="B410" s="18"/>
      <c r="C410" s="25"/>
      <c r="D410" s="19"/>
      <c r="E410" s="26"/>
      <c r="F410" s="21">
        <v>41821</v>
      </c>
      <c r="G410" s="28" t="s">
        <v>32</v>
      </c>
      <c r="H410" s="21">
        <v>41822</v>
      </c>
      <c r="I410" s="28" t="s">
        <v>32</v>
      </c>
      <c r="J410" s="25"/>
      <c r="K410" s="25"/>
      <c r="L410" s="25"/>
      <c r="M410" s="23"/>
      <c r="N410" s="29"/>
      <c r="O410" s="204"/>
    </row>
    <row r="411" spans="1:15" ht="13.7" hidden="1" thickTop="1">
      <c r="A411" s="24"/>
      <c r="B411" s="30"/>
      <c r="C411" s="25"/>
      <c r="D411" s="19"/>
      <c r="E411" s="26"/>
      <c r="F411" s="21">
        <v>41821</v>
      </c>
      <c r="G411" s="31" t="s">
        <v>33</v>
      </c>
      <c r="H411" s="21">
        <v>41822</v>
      </c>
      <c r="I411" s="31" t="s">
        <v>33</v>
      </c>
      <c r="J411" s="29"/>
      <c r="K411" s="25"/>
      <c r="L411" s="25"/>
      <c r="M411" s="23"/>
      <c r="N411" s="29"/>
      <c r="O411" s="204"/>
    </row>
    <row r="412" spans="1:15" ht="13.7" hidden="1" thickTop="1">
      <c r="A412" s="32" t="s">
        <v>326</v>
      </c>
      <c r="B412" s="33" t="s">
        <v>35</v>
      </c>
      <c r="C412" s="34"/>
      <c r="D412" s="34">
        <v>25</v>
      </c>
      <c r="E412" s="33"/>
      <c r="F412" s="21">
        <v>41821</v>
      </c>
      <c r="G412" s="33" t="s">
        <v>32</v>
      </c>
      <c r="H412" s="21">
        <v>41822</v>
      </c>
      <c r="I412" s="33" t="s">
        <v>32</v>
      </c>
      <c r="J412" s="25"/>
      <c r="K412" s="25"/>
      <c r="L412" s="25"/>
      <c r="M412" s="29"/>
      <c r="N412" s="25"/>
      <c r="O412" s="205"/>
    </row>
    <row r="413" spans="1:15" ht="13.7" hidden="1" thickTop="1">
      <c r="A413" s="35" t="s">
        <v>327</v>
      </c>
      <c r="B413" s="36">
        <v>330077323</v>
      </c>
      <c r="C413" s="36" t="s">
        <v>176</v>
      </c>
      <c r="D413" s="43">
        <v>54</v>
      </c>
      <c r="E413" s="37"/>
      <c r="F413" s="21">
        <v>41821</v>
      </c>
      <c r="G413" s="37" t="s">
        <v>29</v>
      </c>
      <c r="H413" s="38">
        <v>41823</v>
      </c>
      <c r="I413" s="37" t="s">
        <v>32</v>
      </c>
      <c r="J413" s="29"/>
      <c r="K413" s="29"/>
      <c r="L413" s="29"/>
      <c r="M413" s="29"/>
      <c r="N413" s="29"/>
      <c r="O413" s="205"/>
    </row>
    <row r="414" spans="1:15" ht="13.7" hidden="1" thickTop="1">
      <c r="A414" s="35"/>
      <c r="B414" s="36"/>
      <c r="C414" s="36"/>
      <c r="D414" s="43"/>
      <c r="E414" s="37"/>
      <c r="F414" s="21">
        <v>41821</v>
      </c>
      <c r="G414" s="37" t="s">
        <v>29</v>
      </c>
      <c r="H414" s="38">
        <v>41823</v>
      </c>
      <c r="I414" s="37" t="s">
        <v>32</v>
      </c>
      <c r="J414" s="29"/>
      <c r="K414" s="29"/>
      <c r="L414" s="29"/>
      <c r="M414" s="29"/>
      <c r="N414" s="29"/>
      <c r="O414" s="205"/>
    </row>
    <row r="415" spans="1:15" ht="14.4" hidden="1" thickTop="1" thickBot="1">
      <c r="A415" s="39" t="s">
        <v>328</v>
      </c>
      <c r="B415" s="40"/>
      <c r="C415" s="40"/>
      <c r="D415" s="40">
        <v>33</v>
      </c>
      <c r="E415" s="41" t="s">
        <v>36</v>
      </c>
      <c r="F415" s="21">
        <v>41821</v>
      </c>
      <c r="G415" s="40" t="s">
        <v>37</v>
      </c>
      <c r="H415" s="41">
        <v>41822</v>
      </c>
      <c r="I415" s="41" t="s">
        <v>32</v>
      </c>
      <c r="J415" s="42"/>
      <c r="K415" s="42"/>
      <c r="L415" s="42"/>
      <c r="M415" s="42"/>
      <c r="N415" s="42"/>
      <c r="O415" s="206"/>
    </row>
    <row r="416" spans="1:15" ht="13.7" hidden="1" thickTop="1">
      <c r="A416" s="17"/>
      <c r="B416" s="18"/>
      <c r="C416" s="19"/>
      <c r="D416" s="19"/>
      <c r="E416" s="20"/>
      <c r="F416" s="21">
        <v>41822</v>
      </c>
      <c r="G416" s="22" t="s">
        <v>29</v>
      </c>
      <c r="H416" s="21">
        <v>41823</v>
      </c>
      <c r="I416" s="22" t="s">
        <v>30</v>
      </c>
      <c r="J416" s="23"/>
      <c r="K416" s="19"/>
      <c r="L416" s="19"/>
      <c r="M416" s="23"/>
      <c r="N416" s="23"/>
      <c r="O416" s="203"/>
    </row>
    <row r="417" spans="1:15" ht="13.7" hidden="1" thickTop="1">
      <c r="A417" s="24" t="s">
        <v>31</v>
      </c>
      <c r="B417" s="18"/>
      <c r="C417" s="25"/>
      <c r="D417" s="19"/>
      <c r="E417" s="26"/>
      <c r="F417" s="21">
        <v>41822</v>
      </c>
      <c r="G417" s="28" t="s">
        <v>32</v>
      </c>
      <c r="H417" s="21">
        <v>41823</v>
      </c>
      <c r="I417" s="28" t="s">
        <v>32</v>
      </c>
      <c r="J417" s="25"/>
      <c r="K417" s="25"/>
      <c r="L417" s="25"/>
      <c r="M417" s="23"/>
      <c r="N417" s="29"/>
      <c r="O417" s="204"/>
    </row>
    <row r="418" spans="1:15" ht="13.7" hidden="1" thickTop="1">
      <c r="A418" s="24"/>
      <c r="B418" s="30"/>
      <c r="C418" s="25"/>
      <c r="D418" s="19"/>
      <c r="E418" s="26"/>
      <c r="F418" s="21">
        <v>41822</v>
      </c>
      <c r="G418" s="31" t="s">
        <v>33</v>
      </c>
      <c r="H418" s="21">
        <v>41823</v>
      </c>
      <c r="I418" s="31" t="s">
        <v>33</v>
      </c>
      <c r="J418" s="29"/>
      <c r="K418" s="25"/>
      <c r="L418" s="25"/>
      <c r="M418" s="23"/>
      <c r="N418" s="29"/>
      <c r="O418" s="204"/>
    </row>
    <row r="419" spans="1:15" ht="13.7" hidden="1" thickTop="1">
      <c r="A419" s="32" t="s">
        <v>329</v>
      </c>
      <c r="B419" s="33" t="s">
        <v>35</v>
      </c>
      <c r="C419" s="34"/>
      <c r="D419" s="34">
        <v>26</v>
      </c>
      <c r="E419" s="33"/>
      <c r="F419" s="21">
        <v>41822</v>
      </c>
      <c r="G419" s="33" t="s">
        <v>32</v>
      </c>
      <c r="H419" s="21">
        <v>41823</v>
      </c>
      <c r="I419" s="33" t="s">
        <v>32</v>
      </c>
      <c r="J419" s="25"/>
      <c r="K419" s="25"/>
      <c r="L419" s="25"/>
      <c r="M419" s="29"/>
      <c r="N419" s="25"/>
      <c r="O419" s="205"/>
    </row>
    <row r="420" spans="1:15" ht="13.7" hidden="1" thickTop="1">
      <c r="A420" s="35" t="s">
        <v>330</v>
      </c>
      <c r="B420" s="36" t="s">
        <v>50</v>
      </c>
      <c r="C420" s="36" t="s">
        <v>51</v>
      </c>
      <c r="D420" s="43">
        <v>5</v>
      </c>
      <c r="E420" s="37"/>
      <c r="F420" s="21">
        <v>41822</v>
      </c>
      <c r="G420" s="37" t="s">
        <v>29</v>
      </c>
      <c r="H420" s="38">
        <v>41827</v>
      </c>
      <c r="I420" s="37" t="s">
        <v>32</v>
      </c>
      <c r="J420" s="29"/>
      <c r="K420" s="29"/>
      <c r="L420" s="29"/>
      <c r="M420" s="29"/>
      <c r="N420" s="29"/>
      <c r="O420" s="205"/>
    </row>
    <row r="421" spans="1:15" ht="13.7" hidden="1" thickTop="1">
      <c r="A421" s="35" t="s">
        <v>331</v>
      </c>
      <c r="B421" s="36">
        <v>330077323</v>
      </c>
      <c r="C421" s="36" t="s">
        <v>176</v>
      </c>
      <c r="D421" s="43">
        <v>45</v>
      </c>
      <c r="E421" s="37"/>
      <c r="F421" s="21">
        <v>41822</v>
      </c>
      <c r="G421" s="37" t="s">
        <v>29</v>
      </c>
      <c r="H421" s="38">
        <v>41827</v>
      </c>
      <c r="I421" s="37" t="s">
        <v>32</v>
      </c>
      <c r="J421" s="29"/>
      <c r="K421" s="29"/>
      <c r="L421" s="29"/>
      <c r="M421" s="29"/>
      <c r="N421" s="29"/>
      <c r="O421" s="205"/>
    </row>
    <row r="422" spans="1:15" ht="13.7" hidden="1" thickTop="1">
      <c r="A422" s="35"/>
      <c r="B422" s="36"/>
      <c r="C422" s="36"/>
      <c r="D422" s="43"/>
      <c r="E422" s="37"/>
      <c r="F422" s="21">
        <v>41822</v>
      </c>
      <c r="G422" s="37" t="s">
        <v>29</v>
      </c>
      <c r="H422" s="38">
        <v>41827</v>
      </c>
      <c r="I422" s="37" t="s">
        <v>32</v>
      </c>
      <c r="J422" s="29"/>
      <c r="K422" s="29"/>
      <c r="L422" s="29"/>
      <c r="M422" s="29"/>
      <c r="N422" s="29"/>
      <c r="O422" s="205"/>
    </row>
    <row r="423" spans="1:15" ht="14.4" hidden="1" thickTop="1" thickBot="1">
      <c r="A423" s="39" t="s">
        <v>332</v>
      </c>
      <c r="B423" s="40"/>
      <c r="C423" s="40"/>
      <c r="D423" s="40">
        <v>34</v>
      </c>
      <c r="E423" s="41" t="s">
        <v>36</v>
      </c>
      <c r="F423" s="21">
        <v>41822</v>
      </c>
      <c r="G423" s="40" t="s">
        <v>37</v>
      </c>
      <c r="H423" s="41">
        <v>41823</v>
      </c>
      <c r="I423" s="41" t="s">
        <v>32</v>
      </c>
      <c r="J423" s="42"/>
      <c r="K423" s="42"/>
      <c r="L423" s="42"/>
      <c r="M423" s="42"/>
      <c r="N423" s="42"/>
      <c r="O423" s="206"/>
    </row>
    <row r="424" spans="1:15" ht="13.7" hidden="1" thickTop="1">
      <c r="A424" s="17"/>
      <c r="B424" s="18"/>
      <c r="C424" s="19"/>
      <c r="D424" s="19"/>
      <c r="E424" s="20"/>
      <c r="F424" s="21">
        <v>41823</v>
      </c>
      <c r="G424" s="22" t="s">
        <v>29</v>
      </c>
      <c r="H424" s="21">
        <v>41827</v>
      </c>
      <c r="I424" s="22" t="s">
        <v>30</v>
      </c>
      <c r="J424" s="23"/>
      <c r="K424" s="19"/>
      <c r="L424" s="19"/>
      <c r="M424" s="23"/>
      <c r="N424" s="23"/>
      <c r="O424" s="203"/>
    </row>
    <row r="425" spans="1:15" ht="13.7" hidden="1" thickTop="1">
      <c r="A425" s="24" t="s">
        <v>31</v>
      </c>
      <c r="B425" s="18"/>
      <c r="C425" s="25"/>
      <c r="D425" s="19"/>
      <c r="E425" s="26"/>
      <c r="F425" s="21">
        <v>41823</v>
      </c>
      <c r="G425" s="28" t="s">
        <v>32</v>
      </c>
      <c r="H425" s="21">
        <v>41827</v>
      </c>
      <c r="I425" s="28" t="s">
        <v>32</v>
      </c>
      <c r="J425" s="25"/>
      <c r="K425" s="25"/>
      <c r="L425" s="25"/>
      <c r="M425" s="23"/>
      <c r="N425" s="29"/>
      <c r="O425" s="204"/>
    </row>
    <row r="426" spans="1:15" ht="13.7" hidden="1" thickTop="1">
      <c r="A426" s="24"/>
      <c r="B426" s="30"/>
      <c r="C426" s="25"/>
      <c r="D426" s="19"/>
      <c r="E426" s="26"/>
      <c r="F426" s="21">
        <v>41823</v>
      </c>
      <c r="G426" s="31" t="s">
        <v>33</v>
      </c>
      <c r="H426" s="21">
        <v>41827</v>
      </c>
      <c r="I426" s="31" t="s">
        <v>33</v>
      </c>
      <c r="J426" s="29"/>
      <c r="K426" s="25"/>
      <c r="L426" s="25"/>
      <c r="M426" s="23"/>
      <c r="N426" s="29"/>
      <c r="O426" s="204"/>
    </row>
    <row r="427" spans="1:15" ht="13.7" hidden="1" thickTop="1">
      <c r="A427" s="32" t="s">
        <v>333</v>
      </c>
      <c r="B427" s="33" t="s">
        <v>35</v>
      </c>
      <c r="C427" s="34"/>
      <c r="D427" s="34">
        <v>24</v>
      </c>
      <c r="E427" s="33"/>
      <c r="F427" s="21">
        <v>41823</v>
      </c>
      <c r="G427" s="33" t="s">
        <v>32</v>
      </c>
      <c r="H427" s="21">
        <v>41827</v>
      </c>
      <c r="I427" s="33" t="s">
        <v>32</v>
      </c>
      <c r="J427" s="25"/>
      <c r="K427" s="25"/>
      <c r="L427" s="25"/>
      <c r="M427" s="29"/>
      <c r="N427" s="25"/>
      <c r="O427" s="205"/>
    </row>
    <row r="428" spans="1:15" ht="13.7" hidden="1" thickTop="1">
      <c r="A428" s="35" t="s">
        <v>334</v>
      </c>
      <c r="B428" s="36" t="s">
        <v>50</v>
      </c>
      <c r="C428" s="36" t="s">
        <v>51</v>
      </c>
      <c r="D428" s="43">
        <v>8</v>
      </c>
      <c r="E428" s="37"/>
      <c r="F428" s="21">
        <v>41823</v>
      </c>
      <c r="G428" s="37" t="s">
        <v>29</v>
      </c>
      <c r="H428" s="38">
        <v>41828</v>
      </c>
      <c r="I428" s="37" t="s">
        <v>32</v>
      </c>
      <c r="J428" s="29"/>
      <c r="K428" s="29"/>
      <c r="L428" s="29"/>
      <c r="M428" s="29"/>
      <c r="N428" s="29"/>
      <c r="O428" s="205"/>
    </row>
    <row r="429" spans="1:15" ht="13.7" hidden="1" thickTop="1">
      <c r="A429" s="35" t="s">
        <v>335</v>
      </c>
      <c r="B429" s="36">
        <v>330017627</v>
      </c>
      <c r="C429" s="36" t="s">
        <v>45</v>
      </c>
      <c r="D429" s="43">
        <v>22</v>
      </c>
      <c r="E429" s="37"/>
      <c r="F429" s="21">
        <v>41823</v>
      </c>
      <c r="G429" s="37" t="s">
        <v>29</v>
      </c>
      <c r="H429" s="38">
        <v>41828</v>
      </c>
      <c r="I429" s="37" t="s">
        <v>32</v>
      </c>
      <c r="J429" s="29"/>
      <c r="K429" s="29"/>
      <c r="L429" s="29"/>
      <c r="M429" s="29"/>
      <c r="N429" s="29"/>
      <c r="O429" s="205"/>
    </row>
    <row r="430" spans="1:15" ht="13.7" hidden="1" thickTop="1">
      <c r="A430" s="35" t="s">
        <v>336</v>
      </c>
      <c r="B430" s="36">
        <v>330077323</v>
      </c>
      <c r="C430" s="36" t="s">
        <v>176</v>
      </c>
      <c r="D430" s="43">
        <v>18</v>
      </c>
      <c r="E430" s="37"/>
      <c r="F430" s="21">
        <v>41823</v>
      </c>
      <c r="G430" s="37" t="s">
        <v>29</v>
      </c>
      <c r="H430" s="38">
        <v>41828</v>
      </c>
      <c r="I430" s="37" t="s">
        <v>32</v>
      </c>
      <c r="J430" s="29"/>
      <c r="K430" s="29"/>
      <c r="L430" s="29"/>
      <c r="M430" s="29"/>
      <c r="N430" s="29"/>
      <c r="O430" s="205"/>
    </row>
    <row r="431" spans="1:15" ht="13.7" hidden="1" thickTop="1">
      <c r="A431" s="35" t="s">
        <v>337</v>
      </c>
      <c r="B431" s="36">
        <v>330044467</v>
      </c>
      <c r="C431" s="36" t="s">
        <v>338</v>
      </c>
      <c r="D431" s="43">
        <v>5</v>
      </c>
      <c r="E431" s="37"/>
      <c r="F431" s="21">
        <v>41823</v>
      </c>
      <c r="G431" s="37" t="s">
        <v>29</v>
      </c>
      <c r="H431" s="38">
        <v>41828</v>
      </c>
      <c r="I431" s="37" t="s">
        <v>32</v>
      </c>
      <c r="J431" s="29"/>
      <c r="K431" s="29"/>
      <c r="L431" s="29"/>
      <c r="M431" s="29"/>
      <c r="N431" s="29"/>
      <c r="O431" s="205"/>
    </row>
    <row r="432" spans="1:15" ht="13.7" hidden="1" thickTop="1">
      <c r="A432" s="35" t="s">
        <v>339</v>
      </c>
      <c r="B432" s="36">
        <v>330080404</v>
      </c>
      <c r="C432" s="36" t="s">
        <v>340</v>
      </c>
      <c r="D432" s="43">
        <v>1</v>
      </c>
      <c r="E432" s="37"/>
      <c r="F432" s="21">
        <v>41823</v>
      </c>
      <c r="G432" s="37" t="s">
        <v>29</v>
      </c>
      <c r="H432" s="38">
        <v>41828</v>
      </c>
      <c r="I432" s="37" t="s">
        <v>32</v>
      </c>
      <c r="J432" s="29"/>
      <c r="K432" s="29"/>
      <c r="L432" s="29"/>
      <c r="M432" s="29"/>
      <c r="N432" s="29"/>
      <c r="O432" s="205"/>
    </row>
    <row r="433" spans="1:15" ht="14.4" hidden="1" thickTop="1" thickBot="1">
      <c r="A433" s="39" t="s">
        <v>341</v>
      </c>
      <c r="B433" s="40"/>
      <c r="C433" s="40"/>
      <c r="D433" s="40">
        <v>33</v>
      </c>
      <c r="E433" s="41" t="s">
        <v>36</v>
      </c>
      <c r="F433" s="21">
        <v>41823</v>
      </c>
      <c r="G433" s="40" t="s">
        <v>37</v>
      </c>
      <c r="H433" s="41">
        <v>41827</v>
      </c>
      <c r="I433" s="41" t="s">
        <v>32</v>
      </c>
      <c r="J433" s="42"/>
      <c r="K433" s="42"/>
      <c r="L433" s="42"/>
      <c r="M433" s="42"/>
      <c r="N433" s="42"/>
      <c r="O433" s="206"/>
    </row>
    <row r="434" spans="1:15" ht="13.7" hidden="1" thickTop="1">
      <c r="A434" s="17"/>
      <c r="B434" s="18"/>
      <c r="C434" s="19"/>
      <c r="D434" s="19"/>
      <c r="E434" s="20"/>
      <c r="F434" s="21">
        <v>41824</v>
      </c>
      <c r="G434" s="22" t="s">
        <v>29</v>
      </c>
      <c r="H434" s="21">
        <v>41827</v>
      </c>
      <c r="I434" s="22" t="s">
        <v>30</v>
      </c>
      <c r="J434" s="23"/>
      <c r="K434" s="19"/>
      <c r="L434" s="19"/>
      <c r="M434" s="23"/>
      <c r="N434" s="23"/>
      <c r="O434" s="203"/>
    </row>
    <row r="435" spans="1:15" ht="13.7" hidden="1" thickTop="1">
      <c r="A435" s="24" t="s">
        <v>31</v>
      </c>
      <c r="B435" s="18"/>
      <c r="C435" s="25"/>
      <c r="D435" s="19"/>
      <c r="E435" s="26"/>
      <c r="F435" s="21">
        <v>41824</v>
      </c>
      <c r="G435" s="28" t="s">
        <v>32</v>
      </c>
      <c r="H435" s="21">
        <v>41827</v>
      </c>
      <c r="I435" s="28" t="s">
        <v>32</v>
      </c>
      <c r="J435" s="25"/>
      <c r="K435" s="25"/>
      <c r="L435" s="25"/>
      <c r="M435" s="23"/>
      <c r="N435" s="29"/>
      <c r="O435" s="204"/>
    </row>
    <row r="436" spans="1:15" ht="13.7" hidden="1" thickTop="1">
      <c r="A436" s="24"/>
      <c r="B436" s="30"/>
      <c r="C436" s="25"/>
      <c r="D436" s="19"/>
      <c r="E436" s="26"/>
      <c r="F436" s="21">
        <v>41824</v>
      </c>
      <c r="G436" s="31" t="s">
        <v>33</v>
      </c>
      <c r="H436" s="21">
        <v>41827</v>
      </c>
      <c r="I436" s="31" t="s">
        <v>33</v>
      </c>
      <c r="J436" s="29"/>
      <c r="K436" s="25"/>
      <c r="L436" s="25"/>
      <c r="M436" s="23"/>
      <c r="N436" s="29"/>
      <c r="O436" s="204"/>
    </row>
    <row r="437" spans="1:15" ht="13.7" hidden="1" thickTop="1">
      <c r="A437" s="32"/>
      <c r="B437" s="33" t="s">
        <v>35</v>
      </c>
      <c r="C437" s="34"/>
      <c r="D437" s="34"/>
      <c r="E437" s="33"/>
      <c r="F437" s="21">
        <v>41824</v>
      </c>
      <c r="G437" s="33" t="s">
        <v>32</v>
      </c>
      <c r="H437" s="21">
        <v>41827</v>
      </c>
      <c r="I437" s="33" t="s">
        <v>32</v>
      </c>
      <c r="J437" s="25"/>
      <c r="K437" s="25"/>
      <c r="L437" s="25"/>
      <c r="M437" s="29"/>
      <c r="N437" s="25"/>
      <c r="O437" s="205"/>
    </row>
    <row r="438" spans="1:15" ht="13.7" hidden="1" thickTop="1">
      <c r="A438" s="35"/>
      <c r="B438" s="36"/>
      <c r="C438" s="36"/>
      <c r="D438" s="43"/>
      <c r="E438" s="37"/>
      <c r="F438" s="21">
        <v>41824</v>
      </c>
      <c r="G438" s="37" t="s">
        <v>29</v>
      </c>
      <c r="H438" s="38">
        <v>41828</v>
      </c>
      <c r="I438" s="37" t="s">
        <v>32</v>
      </c>
      <c r="J438" s="29"/>
      <c r="K438" s="29"/>
      <c r="L438" s="29"/>
      <c r="M438" s="29"/>
      <c r="N438" s="29"/>
      <c r="O438" s="205"/>
    </row>
    <row r="439" spans="1:15" ht="13.7" hidden="1" thickTop="1">
      <c r="A439" s="35"/>
      <c r="B439" s="36"/>
      <c r="C439" s="36"/>
      <c r="D439" s="43"/>
      <c r="E439" s="37"/>
      <c r="F439" s="21">
        <v>41824</v>
      </c>
      <c r="G439" s="37" t="s">
        <v>29</v>
      </c>
      <c r="H439" s="38">
        <v>41828</v>
      </c>
      <c r="I439" s="37" t="s">
        <v>32</v>
      </c>
      <c r="J439" s="29"/>
      <c r="K439" s="29"/>
      <c r="L439" s="29"/>
      <c r="M439" s="29"/>
      <c r="N439" s="29"/>
      <c r="O439" s="205"/>
    </row>
    <row r="440" spans="1:15" ht="14.4" hidden="1" thickTop="1" thickBot="1">
      <c r="A440" s="39" t="s">
        <v>342</v>
      </c>
      <c r="B440" s="40"/>
      <c r="C440" s="40"/>
      <c r="D440" s="40">
        <v>38</v>
      </c>
      <c r="E440" s="41" t="s">
        <v>36</v>
      </c>
      <c r="F440" s="21">
        <v>41824</v>
      </c>
      <c r="G440" s="40" t="s">
        <v>37</v>
      </c>
      <c r="H440" s="41">
        <v>41827</v>
      </c>
      <c r="I440" s="41" t="s">
        <v>32</v>
      </c>
      <c r="J440" s="42"/>
      <c r="K440" s="42"/>
      <c r="L440" s="42"/>
      <c r="M440" s="42"/>
      <c r="N440" s="42"/>
      <c r="O440" s="206"/>
    </row>
    <row r="441" spans="1:15" ht="13.7" hidden="1" thickTop="1">
      <c r="A441" s="17"/>
      <c r="B441" s="18"/>
      <c r="C441" s="19"/>
      <c r="D441" s="19"/>
      <c r="E441" s="20"/>
      <c r="F441" s="21">
        <v>41827</v>
      </c>
      <c r="G441" s="22" t="s">
        <v>29</v>
      </c>
      <c r="H441" s="21">
        <v>41828</v>
      </c>
      <c r="I441" s="22" t="s">
        <v>30</v>
      </c>
      <c r="J441" s="23"/>
      <c r="K441" s="19"/>
      <c r="L441" s="19"/>
      <c r="M441" s="23"/>
      <c r="N441" s="23"/>
      <c r="O441" s="203"/>
    </row>
    <row r="442" spans="1:15" ht="13.7" hidden="1" thickTop="1">
      <c r="A442" s="24" t="s">
        <v>31</v>
      </c>
      <c r="B442" s="18"/>
      <c r="C442" s="25"/>
      <c r="D442" s="19"/>
      <c r="E442" s="26"/>
      <c r="F442" s="21">
        <v>41827</v>
      </c>
      <c r="G442" s="28" t="s">
        <v>32</v>
      </c>
      <c r="H442" s="21">
        <v>41828</v>
      </c>
      <c r="I442" s="28" t="s">
        <v>32</v>
      </c>
      <c r="J442" s="25"/>
      <c r="K442" s="25"/>
      <c r="L442" s="25"/>
      <c r="M442" s="23"/>
      <c r="N442" s="29"/>
      <c r="O442" s="204"/>
    </row>
    <row r="443" spans="1:15" ht="13.7" hidden="1" thickTop="1">
      <c r="A443" s="24"/>
      <c r="B443" s="30"/>
      <c r="C443" s="25"/>
      <c r="D443" s="19"/>
      <c r="E443" s="26"/>
      <c r="F443" s="21">
        <v>41827</v>
      </c>
      <c r="G443" s="31" t="s">
        <v>33</v>
      </c>
      <c r="H443" s="21">
        <v>41828</v>
      </c>
      <c r="I443" s="31" t="s">
        <v>33</v>
      </c>
      <c r="J443" s="29"/>
      <c r="K443" s="25"/>
      <c r="L443" s="25"/>
      <c r="M443" s="23"/>
      <c r="N443" s="29"/>
      <c r="O443" s="204"/>
    </row>
    <row r="444" spans="1:15" ht="13.7" hidden="1" thickTop="1">
      <c r="A444" s="32" t="s">
        <v>343</v>
      </c>
      <c r="B444" s="33" t="s">
        <v>35</v>
      </c>
      <c r="C444" s="34"/>
      <c r="D444" s="34">
        <v>39</v>
      </c>
      <c r="E444" s="33"/>
      <c r="F444" s="21">
        <v>41827</v>
      </c>
      <c r="G444" s="33" t="s">
        <v>32</v>
      </c>
      <c r="H444" s="21">
        <v>41828</v>
      </c>
      <c r="I444" s="33" t="s">
        <v>32</v>
      </c>
      <c r="J444" s="25"/>
      <c r="K444" s="25"/>
      <c r="L444" s="25"/>
      <c r="M444" s="29"/>
      <c r="N444" s="25"/>
      <c r="O444" s="205"/>
    </row>
    <row r="445" spans="1:15" ht="13.7" hidden="1" thickTop="1">
      <c r="A445" s="35" t="s">
        <v>344</v>
      </c>
      <c r="B445" s="36">
        <v>330034766</v>
      </c>
      <c r="C445" s="36" t="s">
        <v>310</v>
      </c>
      <c r="D445" s="43">
        <v>8</v>
      </c>
      <c r="E445" s="37"/>
      <c r="F445" s="21">
        <v>41827</v>
      </c>
      <c r="G445" s="37" t="s">
        <v>29</v>
      </c>
      <c r="H445" s="38">
        <v>41829</v>
      </c>
      <c r="I445" s="37" t="s">
        <v>32</v>
      </c>
      <c r="J445" s="29"/>
      <c r="K445" s="29"/>
      <c r="L445" s="29"/>
      <c r="M445" s="29"/>
      <c r="N445" s="29"/>
      <c r="O445" s="205"/>
    </row>
    <row r="446" spans="1:15" ht="13.7" hidden="1" thickTop="1">
      <c r="A446" s="35" t="s">
        <v>345</v>
      </c>
      <c r="B446" s="36" t="s">
        <v>60</v>
      </c>
      <c r="C446" s="36" t="s">
        <v>346</v>
      </c>
      <c r="D446" s="43">
        <v>1</v>
      </c>
      <c r="E446" s="37"/>
      <c r="F446" s="21">
        <v>41827</v>
      </c>
      <c r="G446" s="37" t="s">
        <v>29</v>
      </c>
      <c r="H446" s="38">
        <v>41829</v>
      </c>
      <c r="I446" s="37" t="s">
        <v>32</v>
      </c>
      <c r="J446" s="29"/>
      <c r="K446" s="29"/>
      <c r="L446" s="29"/>
      <c r="M446" s="29"/>
      <c r="N446" s="29"/>
      <c r="O446" s="205"/>
    </row>
    <row r="447" spans="1:15" ht="13.7" hidden="1" thickTop="1">
      <c r="A447" s="35" t="s">
        <v>347</v>
      </c>
      <c r="B447" s="36">
        <v>330077323</v>
      </c>
      <c r="C447" s="36" t="s">
        <v>176</v>
      </c>
      <c r="D447" s="43">
        <v>9</v>
      </c>
      <c r="E447" s="37"/>
      <c r="F447" s="21">
        <v>41827</v>
      </c>
      <c r="G447" s="37" t="s">
        <v>29</v>
      </c>
      <c r="H447" s="38">
        <v>41829</v>
      </c>
      <c r="I447" s="37" t="s">
        <v>32</v>
      </c>
      <c r="J447" s="29"/>
      <c r="K447" s="29"/>
      <c r="L447" s="29"/>
      <c r="M447" s="29"/>
      <c r="N447" s="29"/>
      <c r="O447" s="205"/>
    </row>
    <row r="448" spans="1:15" ht="13.7" hidden="1" thickTop="1">
      <c r="A448" s="35" t="s">
        <v>348</v>
      </c>
      <c r="B448" s="36">
        <v>330044467</v>
      </c>
      <c r="C448" s="36" t="s">
        <v>349</v>
      </c>
      <c r="D448" s="43">
        <v>14</v>
      </c>
      <c r="E448" s="37"/>
      <c r="F448" s="21">
        <v>41827</v>
      </c>
      <c r="G448" s="37" t="s">
        <v>29</v>
      </c>
      <c r="H448" s="38">
        <v>41829</v>
      </c>
      <c r="I448" s="37" t="s">
        <v>32</v>
      </c>
      <c r="J448" s="29"/>
      <c r="K448" s="29"/>
      <c r="L448" s="29"/>
      <c r="M448" s="29"/>
      <c r="N448" s="29"/>
      <c r="O448" s="205"/>
    </row>
    <row r="449" spans="1:15" ht="13.7" hidden="1" thickTop="1">
      <c r="A449" s="35" t="s">
        <v>350</v>
      </c>
      <c r="B449" s="36">
        <v>330080404</v>
      </c>
      <c r="C449" s="36" t="s">
        <v>340</v>
      </c>
      <c r="D449" s="43">
        <v>11</v>
      </c>
      <c r="E449" s="37"/>
      <c r="F449" s="21">
        <v>41827</v>
      </c>
      <c r="G449" s="37" t="s">
        <v>29</v>
      </c>
      <c r="H449" s="38">
        <v>41829</v>
      </c>
      <c r="I449" s="37" t="s">
        <v>32</v>
      </c>
      <c r="J449" s="29"/>
      <c r="K449" s="29"/>
      <c r="L449" s="29"/>
      <c r="M449" s="29"/>
      <c r="N449" s="29"/>
      <c r="O449" s="205"/>
    </row>
    <row r="450" spans="1:15" ht="14.4" hidden="1" thickTop="1" thickBot="1">
      <c r="A450" s="39" t="s">
        <v>351</v>
      </c>
      <c r="B450" s="40"/>
      <c r="C450" s="40"/>
      <c r="D450" s="40">
        <v>41</v>
      </c>
      <c r="E450" s="41" t="s">
        <v>36</v>
      </c>
      <c r="F450" s="21">
        <v>41827</v>
      </c>
      <c r="G450" s="40" t="s">
        <v>37</v>
      </c>
      <c r="H450" s="41">
        <v>41828</v>
      </c>
      <c r="I450" s="41" t="s">
        <v>32</v>
      </c>
      <c r="J450" s="42"/>
      <c r="K450" s="42"/>
      <c r="L450" s="42"/>
      <c r="M450" s="42"/>
      <c r="N450" s="42"/>
      <c r="O450" s="206"/>
    </row>
    <row r="451" spans="1:15" ht="13.7" hidden="1" thickTop="1">
      <c r="A451" s="17"/>
      <c r="B451" s="18"/>
      <c r="C451" s="19"/>
      <c r="D451" s="19"/>
      <c r="E451" s="20"/>
      <c r="F451" s="21">
        <v>41828</v>
      </c>
      <c r="G451" s="22" t="s">
        <v>29</v>
      </c>
      <c r="H451" s="21">
        <v>41829</v>
      </c>
      <c r="I451" s="22" t="s">
        <v>30</v>
      </c>
      <c r="J451" s="23"/>
      <c r="K451" s="19"/>
      <c r="L451" s="19"/>
      <c r="M451" s="23"/>
      <c r="N451" s="23"/>
      <c r="O451" s="203"/>
    </row>
    <row r="452" spans="1:15" ht="13.7" hidden="1" thickTop="1">
      <c r="A452" s="24" t="s">
        <v>31</v>
      </c>
      <c r="B452" s="18"/>
      <c r="C452" s="25"/>
      <c r="D452" s="19"/>
      <c r="E452" s="26"/>
      <c r="F452" s="21">
        <v>41828</v>
      </c>
      <c r="G452" s="28" t="s">
        <v>32</v>
      </c>
      <c r="H452" s="21">
        <v>41829</v>
      </c>
      <c r="I452" s="28" t="s">
        <v>32</v>
      </c>
      <c r="J452" s="25"/>
      <c r="K452" s="25"/>
      <c r="L452" s="25"/>
      <c r="M452" s="23"/>
      <c r="N452" s="29"/>
      <c r="O452" s="204"/>
    </row>
    <row r="453" spans="1:15" ht="13.7" hidden="1" thickTop="1">
      <c r="A453" s="24"/>
      <c r="B453" s="30"/>
      <c r="C453" s="25"/>
      <c r="D453" s="19"/>
      <c r="E453" s="26"/>
      <c r="F453" s="21">
        <v>41828</v>
      </c>
      <c r="G453" s="31" t="s">
        <v>33</v>
      </c>
      <c r="H453" s="21">
        <v>41829</v>
      </c>
      <c r="I453" s="31" t="s">
        <v>33</v>
      </c>
      <c r="J453" s="29"/>
      <c r="K453" s="25"/>
      <c r="L453" s="25"/>
      <c r="M453" s="23"/>
      <c r="N453" s="29"/>
      <c r="O453" s="204"/>
    </row>
    <row r="454" spans="1:15" ht="13.7" hidden="1" thickTop="1">
      <c r="A454" s="32" t="s">
        <v>352</v>
      </c>
      <c r="B454" s="33" t="s">
        <v>35</v>
      </c>
      <c r="C454" s="34"/>
      <c r="D454" s="34">
        <v>51</v>
      </c>
      <c r="E454" s="33"/>
      <c r="F454" s="21">
        <v>41828</v>
      </c>
      <c r="G454" s="33" t="s">
        <v>32</v>
      </c>
      <c r="H454" s="21">
        <v>41829</v>
      </c>
      <c r="I454" s="33" t="s">
        <v>32</v>
      </c>
      <c r="J454" s="25"/>
      <c r="K454" s="25"/>
      <c r="L454" s="25"/>
      <c r="M454" s="29"/>
      <c r="N454" s="25"/>
      <c r="O454" s="205"/>
    </row>
    <row r="455" spans="1:15" ht="13.7" hidden="1" thickTop="1">
      <c r="A455" s="35" t="s">
        <v>353</v>
      </c>
      <c r="B455" s="36">
        <v>330005232</v>
      </c>
      <c r="C455" s="36" t="s">
        <v>74</v>
      </c>
      <c r="D455" s="43">
        <v>2</v>
      </c>
      <c r="E455" s="37"/>
      <c r="F455" s="21">
        <v>41828</v>
      </c>
      <c r="G455" s="37" t="s">
        <v>29</v>
      </c>
      <c r="H455" s="38">
        <v>41830</v>
      </c>
      <c r="I455" s="37" t="s">
        <v>32</v>
      </c>
      <c r="J455" s="29"/>
      <c r="K455" s="29"/>
      <c r="L455" s="29"/>
      <c r="M455" s="29"/>
      <c r="N455" s="29"/>
      <c r="O455" s="205"/>
    </row>
    <row r="456" spans="1:15" ht="13.7" hidden="1" thickTop="1">
      <c r="A456" s="35" t="s">
        <v>354</v>
      </c>
      <c r="B456" s="36">
        <v>330034766</v>
      </c>
      <c r="C456" s="36" t="s">
        <v>310</v>
      </c>
      <c r="D456" s="43">
        <v>2</v>
      </c>
      <c r="E456" s="37"/>
      <c r="F456" s="21">
        <v>41828</v>
      </c>
      <c r="G456" s="37" t="s">
        <v>29</v>
      </c>
      <c r="H456" s="38">
        <v>41830</v>
      </c>
      <c r="I456" s="37" t="s">
        <v>32</v>
      </c>
      <c r="J456" s="29"/>
      <c r="K456" s="29"/>
      <c r="L456" s="29"/>
      <c r="M456" s="29"/>
      <c r="N456" s="29"/>
      <c r="O456" s="205"/>
    </row>
    <row r="457" spans="1:15" ht="13.7" hidden="1" thickTop="1">
      <c r="A457" s="35" t="s">
        <v>355</v>
      </c>
      <c r="B457" s="36" t="s">
        <v>356</v>
      </c>
      <c r="C457" s="36" t="s">
        <v>357</v>
      </c>
      <c r="D457" s="43">
        <v>13</v>
      </c>
      <c r="E457" s="37"/>
      <c r="F457" s="21">
        <v>41828</v>
      </c>
      <c r="G457" s="37" t="s">
        <v>29</v>
      </c>
      <c r="H457" s="38">
        <v>41830</v>
      </c>
      <c r="I457" s="37" t="s">
        <v>32</v>
      </c>
      <c r="J457" s="29"/>
      <c r="K457" s="29"/>
      <c r="L457" s="29"/>
      <c r="M457" s="29"/>
      <c r="N457" s="29"/>
      <c r="O457" s="205"/>
    </row>
    <row r="458" spans="1:15" ht="13.7" hidden="1" thickTop="1">
      <c r="A458" s="35" t="s">
        <v>358</v>
      </c>
      <c r="B458" s="36">
        <v>330017627</v>
      </c>
      <c r="C458" s="36" t="s">
        <v>45</v>
      </c>
      <c r="D458" s="43">
        <v>2</v>
      </c>
      <c r="E458" s="37"/>
      <c r="F458" s="21">
        <v>41828</v>
      </c>
      <c r="G458" s="37" t="s">
        <v>29</v>
      </c>
      <c r="H458" s="38">
        <v>41830</v>
      </c>
      <c r="I458" s="37" t="s">
        <v>32</v>
      </c>
      <c r="J458" s="29"/>
      <c r="K458" s="29"/>
      <c r="L458" s="29"/>
      <c r="M458" s="29"/>
      <c r="N458" s="29"/>
      <c r="O458" s="205"/>
    </row>
    <row r="459" spans="1:15" ht="13.7" hidden="1" thickTop="1">
      <c r="A459" s="35" t="s">
        <v>359</v>
      </c>
      <c r="B459" s="36">
        <v>330080404</v>
      </c>
      <c r="C459" s="36" t="s">
        <v>340</v>
      </c>
      <c r="D459" s="43">
        <v>1</v>
      </c>
      <c r="E459" s="37"/>
      <c r="F459" s="21">
        <v>41828</v>
      </c>
      <c r="G459" s="37" t="s">
        <v>29</v>
      </c>
      <c r="H459" s="38">
        <v>41830</v>
      </c>
      <c r="I459" s="37" t="s">
        <v>32</v>
      </c>
      <c r="J459" s="29"/>
      <c r="K459" s="29"/>
      <c r="L459" s="29"/>
      <c r="M459" s="29"/>
      <c r="N459" s="29"/>
      <c r="O459" s="205"/>
    </row>
    <row r="460" spans="1:15" ht="13.7" hidden="1" thickTop="1">
      <c r="A460" s="35" t="s">
        <v>360</v>
      </c>
      <c r="B460" s="36">
        <v>330077323</v>
      </c>
      <c r="C460" s="36" t="s">
        <v>176</v>
      </c>
      <c r="D460" s="43">
        <v>27</v>
      </c>
      <c r="E460" s="37"/>
      <c r="F460" s="21">
        <v>41828</v>
      </c>
      <c r="G460" s="37" t="s">
        <v>29</v>
      </c>
      <c r="H460" s="38">
        <v>41830</v>
      </c>
      <c r="I460" s="37" t="s">
        <v>32</v>
      </c>
      <c r="J460" s="29"/>
      <c r="K460" s="29"/>
      <c r="L460" s="29"/>
      <c r="M460" s="29"/>
      <c r="N460" s="29"/>
      <c r="O460" s="205"/>
    </row>
    <row r="461" spans="1:15" ht="14.4" hidden="1" thickTop="1" thickBot="1">
      <c r="A461" s="39" t="s">
        <v>361</v>
      </c>
      <c r="B461" s="40"/>
      <c r="C461" s="40"/>
      <c r="D461" s="40">
        <v>33</v>
      </c>
      <c r="E461" s="41" t="s">
        <v>36</v>
      </c>
      <c r="F461" s="21">
        <v>41828</v>
      </c>
      <c r="G461" s="40" t="s">
        <v>37</v>
      </c>
      <c r="H461" s="41">
        <v>41829</v>
      </c>
      <c r="I461" s="41" t="s">
        <v>32</v>
      </c>
      <c r="J461" s="42"/>
      <c r="K461" s="42"/>
      <c r="L461" s="42"/>
      <c r="M461" s="42"/>
      <c r="N461" s="42"/>
      <c r="O461" s="206"/>
    </row>
    <row r="462" spans="1:15" ht="13.7" hidden="1" thickTop="1">
      <c r="A462" s="17"/>
      <c r="B462" s="18"/>
      <c r="C462" s="19"/>
      <c r="D462" s="19"/>
      <c r="E462" s="20"/>
      <c r="F462" s="21">
        <v>41829</v>
      </c>
      <c r="G462" s="22" t="s">
        <v>29</v>
      </c>
      <c r="H462" s="21">
        <v>41830</v>
      </c>
      <c r="I462" s="22" t="s">
        <v>30</v>
      </c>
      <c r="J462" s="23"/>
      <c r="K462" s="19"/>
      <c r="L462" s="19"/>
      <c r="M462" s="23"/>
      <c r="N462" s="23"/>
      <c r="O462" s="203"/>
    </row>
    <row r="463" spans="1:15" ht="13.7" hidden="1" thickTop="1">
      <c r="A463" s="24" t="s">
        <v>31</v>
      </c>
      <c r="B463" s="18"/>
      <c r="C463" s="25"/>
      <c r="D463" s="19"/>
      <c r="E463" s="26"/>
      <c r="F463" s="21">
        <v>41829</v>
      </c>
      <c r="G463" s="28" t="s">
        <v>32</v>
      </c>
      <c r="H463" s="21">
        <v>41830</v>
      </c>
      <c r="I463" s="28" t="s">
        <v>32</v>
      </c>
      <c r="J463" s="25"/>
      <c r="K463" s="25"/>
      <c r="L463" s="25"/>
      <c r="M463" s="23"/>
      <c r="N463" s="29"/>
      <c r="O463" s="204"/>
    </row>
    <row r="464" spans="1:15" ht="13.7" hidden="1" thickTop="1">
      <c r="A464" s="24"/>
      <c r="B464" s="30"/>
      <c r="C464" s="25"/>
      <c r="D464" s="19"/>
      <c r="E464" s="26"/>
      <c r="F464" s="21">
        <v>41829</v>
      </c>
      <c r="G464" s="31" t="s">
        <v>33</v>
      </c>
      <c r="H464" s="21">
        <v>41830</v>
      </c>
      <c r="I464" s="31" t="s">
        <v>33</v>
      </c>
      <c r="J464" s="29"/>
      <c r="K464" s="25"/>
      <c r="L464" s="25"/>
      <c r="M464" s="23"/>
      <c r="N464" s="29"/>
      <c r="O464" s="204"/>
    </row>
    <row r="465" spans="1:15" ht="13.7" hidden="1" thickTop="1">
      <c r="A465" s="32" t="s">
        <v>362</v>
      </c>
      <c r="B465" s="33" t="s">
        <v>35</v>
      </c>
      <c r="C465" s="34"/>
      <c r="D465" s="34">
        <v>50</v>
      </c>
      <c r="E465" s="33"/>
      <c r="F465" s="21">
        <v>41829</v>
      </c>
      <c r="G465" s="33" t="s">
        <v>32</v>
      </c>
      <c r="H465" s="21">
        <v>41830</v>
      </c>
      <c r="I465" s="33" t="s">
        <v>32</v>
      </c>
      <c r="J465" s="25"/>
      <c r="K465" s="25"/>
      <c r="L465" s="25"/>
      <c r="M465" s="29"/>
      <c r="N465" s="25"/>
      <c r="O465" s="205"/>
    </row>
    <row r="466" spans="1:15" ht="13.7" hidden="1" thickTop="1">
      <c r="A466" s="35" t="s">
        <v>363</v>
      </c>
      <c r="B466" s="36">
        <v>330005232</v>
      </c>
      <c r="C466" s="36" t="s">
        <v>74</v>
      </c>
      <c r="D466" s="43">
        <v>3</v>
      </c>
      <c r="E466" s="37"/>
      <c r="F466" s="21">
        <v>41829</v>
      </c>
      <c r="G466" s="37" t="s">
        <v>29</v>
      </c>
      <c r="H466" s="38">
        <v>41831</v>
      </c>
      <c r="I466" s="37" t="s">
        <v>32</v>
      </c>
      <c r="J466" s="29"/>
      <c r="K466" s="29"/>
      <c r="L466" s="29"/>
      <c r="M466" s="29"/>
      <c r="N466" s="29"/>
      <c r="O466" s="205"/>
    </row>
    <row r="467" spans="1:15" ht="13.7" hidden="1" thickTop="1">
      <c r="A467" s="35" t="s">
        <v>364</v>
      </c>
      <c r="B467" s="36">
        <v>330034554</v>
      </c>
      <c r="C467" s="36" t="s">
        <v>104</v>
      </c>
      <c r="D467" s="43">
        <v>1</v>
      </c>
      <c r="E467" s="37"/>
      <c r="F467" s="21">
        <v>41829</v>
      </c>
      <c r="G467" s="37" t="s">
        <v>29</v>
      </c>
      <c r="H467" s="38">
        <v>41831</v>
      </c>
      <c r="I467" s="37" t="s">
        <v>32</v>
      </c>
      <c r="J467" s="29"/>
      <c r="K467" s="29"/>
      <c r="L467" s="29"/>
      <c r="M467" s="29"/>
      <c r="N467" s="29"/>
      <c r="O467" s="205"/>
    </row>
    <row r="468" spans="1:15" ht="13.7" hidden="1" thickTop="1">
      <c r="A468" s="35" t="s">
        <v>365</v>
      </c>
      <c r="B468" s="36">
        <v>330044467</v>
      </c>
      <c r="C468" s="36" t="s">
        <v>349</v>
      </c>
      <c r="D468" s="43">
        <v>14</v>
      </c>
      <c r="E468" s="37"/>
      <c r="F468" s="21">
        <v>41829</v>
      </c>
      <c r="G468" s="37" t="s">
        <v>29</v>
      </c>
      <c r="H468" s="38">
        <v>41831</v>
      </c>
      <c r="I468" s="37" t="s">
        <v>32</v>
      </c>
      <c r="J468" s="29"/>
      <c r="K468" s="29"/>
      <c r="L468" s="29"/>
      <c r="M468" s="29"/>
      <c r="N468" s="29"/>
      <c r="O468" s="205"/>
    </row>
    <row r="469" spans="1:15" ht="13.7" hidden="1" thickTop="1">
      <c r="A469" s="35" t="s">
        <v>366</v>
      </c>
      <c r="B469" s="36" t="s">
        <v>356</v>
      </c>
      <c r="C469" s="36" t="s">
        <v>357</v>
      </c>
      <c r="D469" s="43">
        <v>10</v>
      </c>
      <c r="E469" s="37"/>
      <c r="F469" s="21">
        <v>41829</v>
      </c>
      <c r="G469" s="37" t="s">
        <v>29</v>
      </c>
      <c r="H469" s="38">
        <v>41831</v>
      </c>
      <c r="I469" s="37" t="s">
        <v>32</v>
      </c>
      <c r="J469" s="29"/>
      <c r="K469" s="29"/>
      <c r="L469" s="29"/>
      <c r="M469" s="29"/>
      <c r="N469" s="29"/>
      <c r="O469" s="205"/>
    </row>
    <row r="470" spans="1:15" ht="13.7" hidden="1" thickTop="1">
      <c r="A470" s="35" t="s">
        <v>367</v>
      </c>
      <c r="B470" s="36">
        <v>330017627</v>
      </c>
      <c r="C470" s="36" t="s">
        <v>45</v>
      </c>
      <c r="D470" s="43">
        <v>11</v>
      </c>
      <c r="E470" s="37"/>
      <c r="F470" s="21">
        <v>41829</v>
      </c>
      <c r="G470" s="37" t="s">
        <v>29</v>
      </c>
      <c r="H470" s="38">
        <v>41831</v>
      </c>
      <c r="I470" s="37" t="s">
        <v>32</v>
      </c>
      <c r="J470" s="29"/>
      <c r="K470" s="29"/>
      <c r="L470" s="29"/>
      <c r="M470" s="29"/>
      <c r="N470" s="29"/>
      <c r="O470" s="205"/>
    </row>
    <row r="471" spans="1:15" ht="13.7" hidden="1" thickTop="1">
      <c r="A471" s="35" t="s">
        <v>368</v>
      </c>
      <c r="B471" s="36">
        <v>330077323</v>
      </c>
      <c r="C471" s="36" t="s">
        <v>176</v>
      </c>
      <c r="D471" s="43">
        <v>18</v>
      </c>
      <c r="E471" s="37"/>
      <c r="F471" s="21">
        <v>41829</v>
      </c>
      <c r="G471" s="37" t="s">
        <v>29</v>
      </c>
      <c r="H471" s="38">
        <v>41831</v>
      </c>
      <c r="I471" s="37" t="s">
        <v>32</v>
      </c>
      <c r="J471" s="29"/>
      <c r="K471" s="29"/>
      <c r="L471" s="29"/>
      <c r="M471" s="29"/>
      <c r="N471" s="29"/>
      <c r="O471" s="205"/>
    </row>
    <row r="472" spans="1:15" ht="14.4" hidden="1" thickTop="1" thickBot="1">
      <c r="A472" s="39" t="s">
        <v>369</v>
      </c>
      <c r="B472" s="40"/>
      <c r="C472" s="40"/>
      <c r="D472" s="40">
        <v>47</v>
      </c>
      <c r="E472" s="41" t="s">
        <v>36</v>
      </c>
      <c r="F472" s="21">
        <v>41829</v>
      </c>
      <c r="G472" s="40" t="s">
        <v>37</v>
      </c>
      <c r="H472" s="41">
        <v>41830</v>
      </c>
      <c r="I472" s="41" t="s">
        <v>32</v>
      </c>
      <c r="J472" s="42"/>
      <c r="K472" s="42"/>
      <c r="L472" s="42"/>
      <c r="M472" s="42"/>
      <c r="N472" s="42"/>
      <c r="O472" s="206"/>
    </row>
    <row r="473" spans="1:15" ht="13.7" hidden="1" thickTop="1">
      <c r="A473" s="17"/>
      <c r="B473" s="18"/>
      <c r="C473" s="19"/>
      <c r="D473" s="19"/>
      <c r="E473" s="20"/>
      <c r="F473" s="21">
        <v>41830</v>
      </c>
      <c r="G473" s="22" t="s">
        <v>29</v>
      </c>
      <c r="H473" s="21">
        <v>41831</v>
      </c>
      <c r="I473" s="22" t="s">
        <v>30</v>
      </c>
      <c r="J473" s="23"/>
      <c r="K473" s="19"/>
      <c r="L473" s="19"/>
      <c r="M473" s="23"/>
      <c r="N473" s="23"/>
      <c r="O473" s="203"/>
    </row>
    <row r="474" spans="1:15" ht="13.7" hidden="1" thickTop="1">
      <c r="A474" s="24" t="s">
        <v>31</v>
      </c>
      <c r="B474" s="18"/>
      <c r="C474" s="25"/>
      <c r="D474" s="19"/>
      <c r="E474" s="26"/>
      <c r="F474" s="21">
        <v>41830</v>
      </c>
      <c r="G474" s="28" t="s">
        <v>32</v>
      </c>
      <c r="H474" s="21">
        <v>41831</v>
      </c>
      <c r="I474" s="28" t="s">
        <v>32</v>
      </c>
      <c r="J474" s="25"/>
      <c r="K474" s="25"/>
      <c r="L474" s="25"/>
      <c r="M474" s="23"/>
      <c r="N474" s="29"/>
      <c r="O474" s="204"/>
    </row>
    <row r="475" spans="1:15" ht="13.7" hidden="1" thickTop="1">
      <c r="A475" s="24"/>
      <c r="B475" s="30"/>
      <c r="C475" s="25"/>
      <c r="D475" s="19"/>
      <c r="E475" s="26"/>
      <c r="F475" s="21">
        <v>41830</v>
      </c>
      <c r="G475" s="31" t="s">
        <v>33</v>
      </c>
      <c r="H475" s="21">
        <v>41831</v>
      </c>
      <c r="I475" s="31" t="s">
        <v>33</v>
      </c>
      <c r="J475" s="29"/>
      <c r="K475" s="25"/>
      <c r="L475" s="25"/>
      <c r="M475" s="23"/>
      <c r="N475" s="29"/>
      <c r="O475" s="204"/>
    </row>
    <row r="476" spans="1:15" ht="13.7" hidden="1" thickTop="1">
      <c r="A476" s="32" t="s">
        <v>370</v>
      </c>
      <c r="B476" s="33" t="s">
        <v>35</v>
      </c>
      <c r="C476" s="34"/>
      <c r="D476" s="34">
        <v>49</v>
      </c>
      <c r="E476" s="33"/>
      <c r="F476" s="21">
        <v>41830</v>
      </c>
      <c r="G476" s="33" t="s">
        <v>32</v>
      </c>
      <c r="H476" s="21">
        <v>41831</v>
      </c>
      <c r="I476" s="33" t="s">
        <v>32</v>
      </c>
      <c r="J476" s="25"/>
      <c r="K476" s="25"/>
      <c r="L476" s="25"/>
      <c r="M476" s="29"/>
      <c r="N476" s="25"/>
      <c r="O476" s="205"/>
    </row>
    <row r="477" spans="1:15" ht="13.7" hidden="1" thickTop="1">
      <c r="A477" s="35" t="s">
        <v>371</v>
      </c>
      <c r="B477" s="36">
        <v>330044467</v>
      </c>
      <c r="C477" s="36" t="s">
        <v>349</v>
      </c>
      <c r="D477" s="43">
        <v>1</v>
      </c>
      <c r="E477" s="37"/>
      <c r="F477" s="21">
        <v>41830</v>
      </c>
      <c r="G477" s="37" t="s">
        <v>29</v>
      </c>
      <c r="H477" s="38">
        <v>41832</v>
      </c>
      <c r="I477" s="37" t="s">
        <v>32</v>
      </c>
      <c r="J477" s="29"/>
      <c r="K477" s="29"/>
      <c r="L477" s="29"/>
      <c r="M477" s="29"/>
      <c r="N477" s="29"/>
      <c r="O477" s="205"/>
    </row>
    <row r="478" spans="1:15" ht="13.7" hidden="1" thickTop="1">
      <c r="A478" s="35" t="s">
        <v>372</v>
      </c>
      <c r="B478" s="36" t="s">
        <v>60</v>
      </c>
      <c r="C478" s="36" t="s">
        <v>346</v>
      </c>
      <c r="D478" s="43">
        <v>6</v>
      </c>
      <c r="E478" s="37"/>
      <c r="F478" s="21">
        <v>41830</v>
      </c>
      <c r="G478" s="37" t="s">
        <v>29</v>
      </c>
      <c r="H478" s="38">
        <v>41832</v>
      </c>
      <c r="I478" s="37" t="s">
        <v>32</v>
      </c>
      <c r="J478" s="29"/>
      <c r="K478" s="29"/>
      <c r="L478" s="29"/>
      <c r="M478" s="29"/>
      <c r="N478" s="29"/>
      <c r="O478" s="205"/>
    </row>
    <row r="479" spans="1:15" ht="13.7" hidden="1" thickTop="1">
      <c r="A479" s="35" t="s">
        <v>373</v>
      </c>
      <c r="B479" s="36">
        <v>330080404</v>
      </c>
      <c r="C479" s="36" t="s">
        <v>340</v>
      </c>
      <c r="D479" s="43">
        <v>1</v>
      </c>
      <c r="E479" s="37"/>
      <c r="F479" s="21">
        <v>41830</v>
      </c>
      <c r="G479" s="37" t="s">
        <v>29</v>
      </c>
      <c r="H479" s="38">
        <v>41832</v>
      </c>
      <c r="I479" s="37" t="s">
        <v>32</v>
      </c>
      <c r="J479" s="29"/>
      <c r="K479" s="29"/>
      <c r="L479" s="29"/>
      <c r="M479" s="29"/>
      <c r="N479" s="29"/>
      <c r="O479" s="205"/>
    </row>
    <row r="480" spans="1:15" ht="13.7" hidden="1" thickTop="1">
      <c r="A480" s="35" t="s">
        <v>374</v>
      </c>
      <c r="B480" s="36">
        <v>330077323</v>
      </c>
      <c r="C480" s="36" t="s">
        <v>176</v>
      </c>
      <c r="D480" s="43">
        <v>36</v>
      </c>
      <c r="E480" s="37"/>
      <c r="F480" s="21">
        <v>41830</v>
      </c>
      <c r="G480" s="37" t="s">
        <v>29</v>
      </c>
      <c r="H480" s="38">
        <v>41832</v>
      </c>
      <c r="I480" s="37" t="s">
        <v>32</v>
      </c>
      <c r="J480" s="29"/>
      <c r="K480" s="29"/>
      <c r="L480" s="29"/>
      <c r="M480" s="29"/>
      <c r="N480" s="29"/>
      <c r="O480" s="205"/>
    </row>
    <row r="481" spans="1:15" ht="14.4" hidden="1" thickTop="1" thickBot="1">
      <c r="A481" s="39" t="s">
        <v>375</v>
      </c>
      <c r="B481" s="40"/>
      <c r="C481" s="40"/>
      <c r="D481" s="40">
        <v>42</v>
      </c>
      <c r="E481" s="41" t="s">
        <v>36</v>
      </c>
      <c r="F481" s="21">
        <v>41830</v>
      </c>
      <c r="G481" s="40" t="s">
        <v>37</v>
      </c>
      <c r="H481" s="41">
        <v>41831</v>
      </c>
      <c r="I481" s="41" t="s">
        <v>32</v>
      </c>
      <c r="J481" s="42"/>
      <c r="K481" s="42"/>
      <c r="L481" s="42"/>
      <c r="M481" s="42"/>
      <c r="N481" s="42"/>
      <c r="O481" s="206"/>
    </row>
    <row r="482" spans="1:15" ht="14.4" hidden="1" thickTop="1" thickBot="1">
      <c r="A482" s="61" t="s">
        <v>376</v>
      </c>
      <c r="B482" s="62"/>
      <c r="C482" s="62"/>
      <c r="D482" s="63">
        <v>3</v>
      </c>
      <c r="E482" s="64" t="s">
        <v>294</v>
      </c>
      <c r="F482" s="21">
        <v>41830</v>
      </c>
      <c r="G482" s="65" t="s">
        <v>377</v>
      </c>
      <c r="H482" s="66">
        <v>41830</v>
      </c>
      <c r="I482" s="66" t="s">
        <v>30</v>
      </c>
      <c r="J482" s="67"/>
      <c r="K482" s="67"/>
      <c r="L482" s="67"/>
      <c r="M482" s="67"/>
      <c r="N482" s="67"/>
      <c r="O482" s="208"/>
    </row>
    <row r="483" spans="1:15" ht="13.7" hidden="1" thickTop="1">
      <c r="A483" s="17"/>
      <c r="B483" s="18"/>
      <c r="C483" s="19"/>
      <c r="D483" s="19"/>
      <c r="E483" s="20"/>
      <c r="F483" s="21">
        <v>41831</v>
      </c>
      <c r="G483" s="22" t="s">
        <v>29</v>
      </c>
      <c r="H483" s="21">
        <v>41832</v>
      </c>
      <c r="I483" s="22" t="s">
        <v>30</v>
      </c>
      <c r="J483" s="23"/>
      <c r="K483" s="19"/>
      <c r="L483" s="19"/>
      <c r="M483" s="23"/>
      <c r="N483" s="23"/>
      <c r="O483" s="203"/>
    </row>
    <row r="484" spans="1:15" ht="13.7" hidden="1" thickTop="1">
      <c r="A484" s="24" t="s">
        <v>31</v>
      </c>
      <c r="B484" s="18"/>
      <c r="C484" s="25"/>
      <c r="D484" s="19"/>
      <c r="E484" s="26"/>
      <c r="F484" s="21">
        <v>41831</v>
      </c>
      <c r="G484" s="28" t="s">
        <v>32</v>
      </c>
      <c r="H484" s="21">
        <v>41832</v>
      </c>
      <c r="I484" s="28" t="s">
        <v>32</v>
      </c>
      <c r="J484" s="25"/>
      <c r="K484" s="25"/>
      <c r="L484" s="25"/>
      <c r="M484" s="23"/>
      <c r="N484" s="29"/>
      <c r="O484" s="204"/>
    </row>
    <row r="485" spans="1:15" ht="13.7" hidden="1" thickTop="1">
      <c r="A485" s="24"/>
      <c r="B485" s="30"/>
      <c r="C485" s="25"/>
      <c r="D485" s="19"/>
      <c r="E485" s="26"/>
      <c r="F485" s="21">
        <v>41831</v>
      </c>
      <c r="G485" s="31" t="s">
        <v>33</v>
      </c>
      <c r="H485" s="21">
        <v>41832</v>
      </c>
      <c r="I485" s="31" t="s">
        <v>33</v>
      </c>
      <c r="J485" s="29"/>
      <c r="K485" s="25"/>
      <c r="L485" s="25"/>
      <c r="M485" s="23"/>
      <c r="N485" s="29"/>
      <c r="O485" s="204"/>
    </row>
    <row r="486" spans="1:15" ht="13.7" hidden="1" thickTop="1">
      <c r="A486" s="32" t="s">
        <v>378</v>
      </c>
      <c r="B486" s="33" t="s">
        <v>35</v>
      </c>
      <c r="C486" s="34"/>
      <c r="D486" s="34">
        <v>47</v>
      </c>
      <c r="E486" s="33"/>
      <c r="F486" s="21">
        <v>41831</v>
      </c>
      <c r="G486" s="33" t="s">
        <v>32</v>
      </c>
      <c r="H486" s="21">
        <v>41832</v>
      </c>
      <c r="I486" s="33" t="s">
        <v>32</v>
      </c>
      <c r="J486" s="25"/>
      <c r="K486" s="25"/>
      <c r="L486" s="25"/>
      <c r="M486" s="29"/>
      <c r="N486" s="25"/>
      <c r="O486" s="205"/>
    </row>
    <row r="487" spans="1:15" ht="13.7" hidden="1" thickTop="1">
      <c r="A487" s="35" t="s">
        <v>379</v>
      </c>
      <c r="B487" s="36">
        <v>330034554</v>
      </c>
      <c r="C487" s="36" t="s">
        <v>104</v>
      </c>
      <c r="D487" s="43">
        <v>3</v>
      </c>
      <c r="E487" s="37"/>
      <c r="F487" s="21">
        <v>41831</v>
      </c>
      <c r="G487" s="37" t="s">
        <v>29</v>
      </c>
      <c r="H487" s="38">
        <v>41834</v>
      </c>
      <c r="I487" s="37" t="s">
        <v>32</v>
      </c>
      <c r="J487" s="29"/>
      <c r="K487" s="29"/>
      <c r="L487" s="29"/>
      <c r="M487" s="29"/>
      <c r="N487" s="29"/>
      <c r="O487" s="205"/>
    </row>
    <row r="488" spans="1:15" ht="13.7" hidden="1" thickTop="1">
      <c r="A488" s="35" t="s">
        <v>380</v>
      </c>
      <c r="B488" s="36">
        <v>330077323</v>
      </c>
      <c r="C488" s="36" t="s">
        <v>176</v>
      </c>
      <c r="D488" s="43">
        <v>54</v>
      </c>
      <c r="E488" s="37"/>
      <c r="F488" s="21">
        <v>41831</v>
      </c>
      <c r="G488" s="37" t="s">
        <v>29</v>
      </c>
      <c r="H488" s="38">
        <v>41834</v>
      </c>
      <c r="I488" s="37" t="s">
        <v>32</v>
      </c>
      <c r="J488" s="29"/>
      <c r="K488" s="29"/>
      <c r="L488" s="29"/>
      <c r="M488" s="29"/>
      <c r="N488" s="29"/>
      <c r="O488" s="205"/>
    </row>
    <row r="489" spans="1:15" ht="14.4" hidden="1" thickTop="1" thickBot="1">
      <c r="A489" s="39" t="s">
        <v>381</v>
      </c>
      <c r="B489" s="40"/>
      <c r="C489" s="40"/>
      <c r="D489" s="40">
        <v>43</v>
      </c>
      <c r="E489" s="41" t="s">
        <v>36</v>
      </c>
      <c r="F489" s="21">
        <v>41831</v>
      </c>
      <c r="G489" s="40" t="s">
        <v>37</v>
      </c>
      <c r="H489" s="41">
        <v>41832</v>
      </c>
      <c r="I489" s="41" t="s">
        <v>32</v>
      </c>
      <c r="J489" s="42"/>
      <c r="K489" s="42"/>
      <c r="L489" s="42"/>
      <c r="M489" s="42"/>
      <c r="N489" s="42"/>
      <c r="O489" s="206"/>
    </row>
    <row r="490" spans="1:15" ht="13.7" hidden="1" thickTop="1">
      <c r="A490" s="17"/>
      <c r="B490" s="18"/>
      <c r="C490" s="19"/>
      <c r="D490" s="19"/>
      <c r="E490" s="20"/>
      <c r="F490" s="21">
        <v>41832</v>
      </c>
      <c r="G490" s="22" t="s">
        <v>29</v>
      </c>
      <c r="H490" s="21">
        <v>41834</v>
      </c>
      <c r="I490" s="22" t="s">
        <v>30</v>
      </c>
      <c r="J490" s="23"/>
      <c r="K490" s="19"/>
      <c r="L490" s="19"/>
      <c r="M490" s="23"/>
      <c r="N490" s="23"/>
      <c r="O490" s="203"/>
    </row>
    <row r="491" spans="1:15" ht="13.7" hidden="1" thickTop="1">
      <c r="A491" s="24" t="s">
        <v>31</v>
      </c>
      <c r="B491" s="18"/>
      <c r="C491" s="25"/>
      <c r="D491" s="19"/>
      <c r="E491" s="26"/>
      <c r="F491" s="21">
        <v>41832</v>
      </c>
      <c r="G491" s="28" t="s">
        <v>32</v>
      </c>
      <c r="H491" s="21">
        <v>41834</v>
      </c>
      <c r="I491" s="28" t="s">
        <v>32</v>
      </c>
      <c r="J491" s="25"/>
      <c r="K491" s="25"/>
      <c r="L491" s="25"/>
      <c r="M491" s="23"/>
      <c r="N491" s="29"/>
      <c r="O491" s="204"/>
    </row>
    <row r="492" spans="1:15" ht="13.7" hidden="1" thickTop="1">
      <c r="A492" s="24"/>
      <c r="B492" s="30"/>
      <c r="C492" s="25"/>
      <c r="D492" s="19"/>
      <c r="E492" s="26"/>
      <c r="F492" s="21">
        <v>41832</v>
      </c>
      <c r="G492" s="31" t="s">
        <v>33</v>
      </c>
      <c r="H492" s="21">
        <v>41834</v>
      </c>
      <c r="I492" s="31" t="s">
        <v>33</v>
      </c>
      <c r="J492" s="29"/>
      <c r="K492" s="25"/>
      <c r="L492" s="25"/>
      <c r="M492" s="23"/>
      <c r="N492" s="29"/>
      <c r="O492" s="204"/>
    </row>
    <row r="493" spans="1:15" ht="13.7" hidden="1" thickTop="1">
      <c r="A493" s="32"/>
      <c r="B493" s="33" t="s">
        <v>35</v>
      </c>
      <c r="C493" s="34"/>
      <c r="D493" s="34"/>
      <c r="E493" s="33"/>
      <c r="F493" s="21">
        <v>41832</v>
      </c>
      <c r="G493" s="33" t="s">
        <v>32</v>
      </c>
      <c r="H493" s="21">
        <v>41834</v>
      </c>
      <c r="I493" s="33" t="s">
        <v>32</v>
      </c>
      <c r="J493" s="25"/>
      <c r="K493" s="25"/>
      <c r="L493" s="25"/>
      <c r="M493" s="29"/>
      <c r="N493" s="25"/>
      <c r="O493" s="205"/>
    </row>
    <row r="494" spans="1:15" ht="13.7" hidden="1" thickTop="1">
      <c r="A494" s="35" t="s">
        <v>382</v>
      </c>
      <c r="B494" s="36">
        <v>330077323</v>
      </c>
      <c r="C494" s="36" t="s">
        <v>176</v>
      </c>
      <c r="D494" s="43">
        <v>54</v>
      </c>
      <c r="E494" s="37"/>
      <c r="F494" s="21">
        <v>41832</v>
      </c>
      <c r="G494" s="37" t="s">
        <v>29</v>
      </c>
      <c r="H494" s="38">
        <v>41835</v>
      </c>
      <c r="I494" s="37" t="s">
        <v>32</v>
      </c>
      <c r="J494" s="29"/>
      <c r="K494" s="29"/>
      <c r="L494" s="29"/>
      <c r="M494" s="29"/>
      <c r="N494" s="29"/>
      <c r="O494" s="205"/>
    </row>
    <row r="495" spans="1:15" ht="13.7" hidden="1" thickTop="1">
      <c r="A495" s="35"/>
      <c r="B495" s="36"/>
      <c r="C495" s="36"/>
      <c r="D495" s="43"/>
      <c r="E495" s="37"/>
      <c r="F495" s="21">
        <v>41832</v>
      </c>
      <c r="G495" s="37" t="s">
        <v>29</v>
      </c>
      <c r="H495" s="38">
        <v>41835</v>
      </c>
      <c r="I495" s="37" t="s">
        <v>32</v>
      </c>
      <c r="J495" s="29"/>
      <c r="K495" s="29"/>
      <c r="L495" s="29"/>
      <c r="M495" s="29"/>
      <c r="N495" s="29"/>
      <c r="O495" s="205"/>
    </row>
    <row r="496" spans="1:15" ht="14.4" hidden="1" thickTop="1" thickBot="1">
      <c r="A496" s="39"/>
      <c r="B496" s="40"/>
      <c r="C496" s="40"/>
      <c r="D496" s="40"/>
      <c r="E496" s="41" t="s">
        <v>36</v>
      </c>
      <c r="F496" s="21">
        <v>41832</v>
      </c>
      <c r="G496" s="40" t="s">
        <v>37</v>
      </c>
      <c r="H496" s="41">
        <v>41834</v>
      </c>
      <c r="I496" s="41" t="s">
        <v>32</v>
      </c>
      <c r="J496" s="42"/>
      <c r="K496" s="42"/>
      <c r="L496" s="42"/>
      <c r="M496" s="42"/>
      <c r="N496" s="42"/>
      <c r="O496" s="206"/>
    </row>
    <row r="497" spans="1:15" ht="13.7" hidden="1" thickTop="1">
      <c r="A497" s="17"/>
      <c r="B497" s="18"/>
      <c r="C497" s="19"/>
      <c r="D497" s="19"/>
      <c r="E497" s="20"/>
      <c r="F497" s="21">
        <v>41834</v>
      </c>
      <c r="G497" s="22" t="s">
        <v>29</v>
      </c>
      <c r="H497" s="21">
        <v>41835</v>
      </c>
      <c r="I497" s="22" t="s">
        <v>30</v>
      </c>
      <c r="J497" s="23"/>
      <c r="K497" s="19"/>
      <c r="L497" s="19"/>
      <c r="M497" s="23"/>
      <c r="N497" s="23"/>
      <c r="O497" s="203"/>
    </row>
    <row r="498" spans="1:15" ht="13.7" hidden="1" thickTop="1">
      <c r="A498" s="24" t="s">
        <v>31</v>
      </c>
      <c r="B498" s="18"/>
      <c r="C498" s="25"/>
      <c r="D498" s="19"/>
      <c r="E498" s="26"/>
      <c r="F498" s="21">
        <v>41834</v>
      </c>
      <c r="G498" s="28" t="s">
        <v>32</v>
      </c>
      <c r="H498" s="21">
        <v>41835</v>
      </c>
      <c r="I498" s="28" t="s">
        <v>32</v>
      </c>
      <c r="J498" s="25"/>
      <c r="K498" s="25"/>
      <c r="L498" s="25"/>
      <c r="M498" s="23"/>
      <c r="N498" s="29"/>
      <c r="O498" s="204"/>
    </row>
    <row r="499" spans="1:15" ht="13.7" hidden="1" thickTop="1">
      <c r="A499" s="24"/>
      <c r="B499" s="30"/>
      <c r="C499" s="25"/>
      <c r="D499" s="19"/>
      <c r="E499" s="26"/>
      <c r="F499" s="21">
        <v>41834</v>
      </c>
      <c r="G499" s="31" t="s">
        <v>33</v>
      </c>
      <c r="H499" s="21">
        <v>41835</v>
      </c>
      <c r="I499" s="31" t="s">
        <v>33</v>
      </c>
      <c r="J499" s="29"/>
      <c r="K499" s="25"/>
      <c r="L499" s="25"/>
      <c r="M499" s="23"/>
      <c r="N499" s="29"/>
      <c r="O499" s="204"/>
    </row>
    <row r="500" spans="1:15" ht="13.7" hidden="1" thickTop="1">
      <c r="A500" s="32"/>
      <c r="B500" s="33" t="s">
        <v>35</v>
      </c>
      <c r="C500" s="34"/>
      <c r="D500" s="34"/>
      <c r="E500" s="33"/>
      <c r="F500" s="21">
        <v>41834</v>
      </c>
      <c r="G500" s="33" t="s">
        <v>32</v>
      </c>
      <c r="H500" s="21">
        <v>41835</v>
      </c>
      <c r="I500" s="33" t="s">
        <v>32</v>
      </c>
      <c r="J500" s="25"/>
      <c r="K500" s="25"/>
      <c r="L500" s="25"/>
      <c r="M500" s="29"/>
      <c r="N500" s="25"/>
      <c r="O500" s="205"/>
    </row>
    <row r="501" spans="1:15" ht="13.7" hidden="1" thickTop="1">
      <c r="A501" s="35" t="s">
        <v>383</v>
      </c>
      <c r="B501" s="36">
        <v>330034766</v>
      </c>
      <c r="C501" s="36" t="s">
        <v>310</v>
      </c>
      <c r="D501" s="43">
        <v>1</v>
      </c>
      <c r="E501" s="37"/>
      <c r="F501" s="21">
        <v>41834</v>
      </c>
      <c r="G501" s="37" t="s">
        <v>29</v>
      </c>
      <c r="H501" s="38">
        <v>41836</v>
      </c>
      <c r="I501" s="37" t="s">
        <v>32</v>
      </c>
      <c r="J501" s="29"/>
      <c r="K501" s="29"/>
      <c r="L501" s="29"/>
      <c r="M501" s="29"/>
      <c r="N501" s="29"/>
      <c r="O501" s="205"/>
    </row>
    <row r="502" spans="1:15" ht="13.7" hidden="1" thickTop="1">
      <c r="A502" s="35" t="s">
        <v>384</v>
      </c>
      <c r="B502" s="36">
        <v>330044467</v>
      </c>
      <c r="C502" s="36" t="s">
        <v>349</v>
      </c>
      <c r="D502" s="43">
        <v>6</v>
      </c>
      <c r="E502" s="37"/>
      <c r="F502" s="21">
        <v>41834</v>
      </c>
      <c r="G502" s="37" t="s">
        <v>29</v>
      </c>
      <c r="H502" s="38">
        <v>41836</v>
      </c>
      <c r="I502" s="37" t="s">
        <v>32</v>
      </c>
      <c r="J502" s="29"/>
      <c r="K502" s="29"/>
      <c r="L502" s="29"/>
      <c r="M502" s="29"/>
      <c r="N502" s="29"/>
      <c r="O502" s="205"/>
    </row>
    <row r="503" spans="1:15" ht="13.7" hidden="1" thickTop="1">
      <c r="A503" s="35" t="s">
        <v>385</v>
      </c>
      <c r="B503" s="36">
        <v>330017627</v>
      </c>
      <c r="C503" s="36" t="s">
        <v>45</v>
      </c>
      <c r="D503" s="43">
        <v>11</v>
      </c>
      <c r="E503" s="37"/>
      <c r="F503" s="21">
        <v>41834</v>
      </c>
      <c r="G503" s="37" t="s">
        <v>29</v>
      </c>
      <c r="H503" s="38">
        <v>41836</v>
      </c>
      <c r="I503" s="37" t="s">
        <v>32</v>
      </c>
      <c r="J503" s="29"/>
      <c r="K503" s="29"/>
      <c r="L503" s="29"/>
      <c r="M503" s="29"/>
      <c r="N503" s="29"/>
      <c r="O503" s="205"/>
    </row>
    <row r="504" spans="1:15" ht="13.7" hidden="1" thickTop="1">
      <c r="A504" s="35" t="s">
        <v>386</v>
      </c>
      <c r="B504" s="36">
        <v>330077323</v>
      </c>
      <c r="C504" s="36" t="s">
        <v>176</v>
      </c>
      <c r="D504" s="43">
        <v>36</v>
      </c>
      <c r="E504" s="37"/>
      <c r="F504" s="21">
        <v>41834</v>
      </c>
      <c r="G504" s="37" t="s">
        <v>29</v>
      </c>
      <c r="H504" s="38">
        <v>41836</v>
      </c>
      <c r="I504" s="37" t="s">
        <v>32</v>
      </c>
      <c r="J504" s="29"/>
      <c r="K504" s="29"/>
      <c r="L504" s="29"/>
      <c r="M504" s="29"/>
      <c r="N504" s="29"/>
      <c r="O504" s="205"/>
    </row>
    <row r="505" spans="1:15" ht="14.4" hidden="1" thickTop="1" thickBot="1">
      <c r="A505" s="39" t="s">
        <v>387</v>
      </c>
      <c r="B505" s="40"/>
      <c r="C505" s="40"/>
      <c r="D505" s="40">
        <v>38</v>
      </c>
      <c r="E505" s="41" t="s">
        <v>36</v>
      </c>
      <c r="F505" s="21">
        <v>41834</v>
      </c>
      <c r="G505" s="40" t="s">
        <v>37</v>
      </c>
      <c r="H505" s="41">
        <v>41835</v>
      </c>
      <c r="I505" s="41" t="s">
        <v>32</v>
      </c>
      <c r="J505" s="42"/>
      <c r="K505" s="42"/>
      <c r="L505" s="42"/>
      <c r="M505" s="42"/>
      <c r="N505" s="42"/>
      <c r="O505" s="206"/>
    </row>
    <row r="506" spans="1:15" ht="13.7" hidden="1" thickTop="1">
      <c r="A506" s="17"/>
      <c r="B506" s="18"/>
      <c r="C506" s="19"/>
      <c r="D506" s="19"/>
      <c r="E506" s="20"/>
      <c r="F506" s="21">
        <v>41835</v>
      </c>
      <c r="G506" s="22" t="s">
        <v>29</v>
      </c>
      <c r="H506" s="21">
        <v>41836</v>
      </c>
      <c r="I506" s="22" t="s">
        <v>30</v>
      </c>
      <c r="J506" s="23"/>
      <c r="K506" s="19"/>
      <c r="L506" s="19"/>
      <c r="M506" s="23"/>
      <c r="N506" s="23"/>
      <c r="O506" s="203"/>
    </row>
    <row r="507" spans="1:15" ht="13.7" hidden="1" thickTop="1">
      <c r="A507" s="24" t="s">
        <v>31</v>
      </c>
      <c r="B507" s="18"/>
      <c r="C507" s="25"/>
      <c r="D507" s="19"/>
      <c r="E507" s="26"/>
      <c r="F507" s="21">
        <v>41835</v>
      </c>
      <c r="G507" s="28" t="s">
        <v>32</v>
      </c>
      <c r="H507" s="21">
        <v>41836</v>
      </c>
      <c r="I507" s="28" t="s">
        <v>32</v>
      </c>
      <c r="J507" s="25"/>
      <c r="K507" s="25"/>
      <c r="L507" s="25"/>
      <c r="M507" s="23"/>
      <c r="N507" s="29"/>
      <c r="O507" s="204"/>
    </row>
    <row r="508" spans="1:15" ht="13.7" hidden="1" thickTop="1">
      <c r="A508" s="24"/>
      <c r="B508" s="30"/>
      <c r="C508" s="25"/>
      <c r="D508" s="19"/>
      <c r="E508" s="26"/>
      <c r="F508" s="21">
        <v>41835</v>
      </c>
      <c r="G508" s="31" t="s">
        <v>33</v>
      </c>
      <c r="H508" s="21">
        <v>41836</v>
      </c>
      <c r="I508" s="31" t="s">
        <v>33</v>
      </c>
      <c r="J508" s="29"/>
      <c r="K508" s="25"/>
      <c r="L508" s="25"/>
      <c r="M508" s="23"/>
      <c r="N508" s="29"/>
      <c r="O508" s="204"/>
    </row>
    <row r="509" spans="1:15" ht="13.7" hidden="1" thickTop="1">
      <c r="A509" s="32"/>
      <c r="B509" s="33" t="s">
        <v>35</v>
      </c>
      <c r="C509" s="34"/>
      <c r="D509" s="34"/>
      <c r="E509" s="33"/>
      <c r="F509" s="21">
        <v>41835</v>
      </c>
      <c r="G509" s="33" t="s">
        <v>32</v>
      </c>
      <c r="H509" s="21">
        <v>41836</v>
      </c>
      <c r="I509" s="33" t="s">
        <v>32</v>
      </c>
      <c r="J509" s="25"/>
      <c r="K509" s="25"/>
      <c r="L509" s="25"/>
      <c r="M509" s="29"/>
      <c r="N509" s="25"/>
      <c r="O509" s="205"/>
    </row>
    <row r="510" spans="1:15" ht="13.7" hidden="1" thickTop="1">
      <c r="A510" s="35" t="s">
        <v>388</v>
      </c>
      <c r="B510" s="36">
        <v>330044467</v>
      </c>
      <c r="C510" s="36" t="s">
        <v>349</v>
      </c>
      <c r="D510" s="43">
        <v>7</v>
      </c>
      <c r="E510" s="37"/>
      <c r="F510" s="21">
        <v>41835</v>
      </c>
      <c r="G510" s="37" t="s">
        <v>29</v>
      </c>
      <c r="H510" s="38">
        <v>41837</v>
      </c>
      <c r="I510" s="37" t="s">
        <v>32</v>
      </c>
      <c r="J510" s="29"/>
      <c r="K510" s="29"/>
      <c r="L510" s="29"/>
      <c r="M510" s="29"/>
      <c r="N510" s="29"/>
      <c r="O510" s="205"/>
    </row>
    <row r="511" spans="1:15" ht="13.7" hidden="1" thickTop="1">
      <c r="A511" s="35" t="s">
        <v>389</v>
      </c>
      <c r="B511" s="36" t="s">
        <v>356</v>
      </c>
      <c r="C511" s="36" t="s">
        <v>357</v>
      </c>
      <c r="D511" s="43">
        <v>11</v>
      </c>
      <c r="E511" s="37"/>
      <c r="F511" s="21">
        <v>41835</v>
      </c>
      <c r="G511" s="37" t="s">
        <v>29</v>
      </c>
      <c r="H511" s="38">
        <v>41837</v>
      </c>
      <c r="I511" s="37" t="s">
        <v>32</v>
      </c>
      <c r="J511" s="29"/>
      <c r="K511" s="29"/>
      <c r="L511" s="29"/>
      <c r="M511" s="29"/>
      <c r="N511" s="29"/>
      <c r="O511" s="205"/>
    </row>
    <row r="512" spans="1:15" ht="13.7" hidden="1" thickTop="1">
      <c r="A512" s="35" t="s">
        <v>390</v>
      </c>
      <c r="B512" s="36">
        <v>330017627</v>
      </c>
      <c r="C512" s="36" t="s">
        <v>45</v>
      </c>
      <c r="D512" s="43">
        <v>11</v>
      </c>
      <c r="E512" s="37"/>
      <c r="F512" s="21">
        <v>41835</v>
      </c>
      <c r="G512" s="37" t="s">
        <v>29</v>
      </c>
      <c r="H512" s="38">
        <v>41837</v>
      </c>
      <c r="I512" s="37" t="s">
        <v>32</v>
      </c>
      <c r="J512" s="29"/>
      <c r="K512" s="29"/>
      <c r="L512" s="29"/>
      <c r="M512" s="29"/>
      <c r="N512" s="29"/>
      <c r="O512" s="205"/>
    </row>
    <row r="513" spans="1:15" ht="13.7" hidden="1" thickTop="1">
      <c r="A513" s="35" t="s">
        <v>391</v>
      </c>
      <c r="B513" s="36">
        <v>330077323</v>
      </c>
      <c r="C513" s="36" t="s">
        <v>176</v>
      </c>
      <c r="D513" s="43">
        <v>27</v>
      </c>
      <c r="E513" s="37"/>
      <c r="F513" s="21">
        <v>41835</v>
      </c>
      <c r="G513" s="37" t="s">
        <v>29</v>
      </c>
      <c r="H513" s="38">
        <v>41837</v>
      </c>
      <c r="I513" s="37" t="s">
        <v>32</v>
      </c>
      <c r="J513" s="29"/>
      <c r="K513" s="29"/>
      <c r="L513" s="29"/>
      <c r="M513" s="29"/>
      <c r="N513" s="29"/>
      <c r="O513" s="205"/>
    </row>
    <row r="514" spans="1:15" ht="14.4" hidden="1" thickTop="1" thickBot="1">
      <c r="A514" s="39" t="s">
        <v>392</v>
      </c>
      <c r="B514" s="40"/>
      <c r="C514" s="40"/>
      <c r="D514" s="40">
        <v>46</v>
      </c>
      <c r="E514" s="41" t="s">
        <v>36</v>
      </c>
      <c r="F514" s="21">
        <v>41835</v>
      </c>
      <c r="G514" s="40" t="s">
        <v>37</v>
      </c>
      <c r="H514" s="41">
        <v>41836</v>
      </c>
      <c r="I514" s="41" t="s">
        <v>32</v>
      </c>
      <c r="J514" s="42"/>
      <c r="K514" s="42"/>
      <c r="L514" s="42"/>
      <c r="M514" s="42"/>
      <c r="N514" s="42"/>
      <c r="O514" s="206"/>
    </row>
    <row r="515" spans="1:15" ht="13.7" hidden="1" thickTop="1">
      <c r="A515" s="17"/>
      <c r="B515" s="18"/>
      <c r="C515" s="19"/>
      <c r="D515" s="19"/>
      <c r="E515" s="20"/>
      <c r="F515" s="21">
        <v>41836</v>
      </c>
      <c r="G515" s="22" t="s">
        <v>29</v>
      </c>
      <c r="H515" s="21">
        <v>41837</v>
      </c>
      <c r="I515" s="22" t="s">
        <v>30</v>
      </c>
      <c r="J515" s="23"/>
      <c r="K515" s="19"/>
      <c r="L515" s="19"/>
      <c r="M515" s="23"/>
      <c r="N515" s="23"/>
      <c r="O515" s="203"/>
    </row>
    <row r="516" spans="1:15" ht="13.7" hidden="1" thickTop="1">
      <c r="A516" s="24" t="s">
        <v>31</v>
      </c>
      <c r="B516" s="18"/>
      <c r="C516" s="25"/>
      <c r="D516" s="19"/>
      <c r="E516" s="26"/>
      <c r="F516" s="21">
        <v>41836</v>
      </c>
      <c r="G516" s="28" t="s">
        <v>32</v>
      </c>
      <c r="H516" s="21">
        <v>41837</v>
      </c>
      <c r="I516" s="28" t="s">
        <v>32</v>
      </c>
      <c r="J516" s="25"/>
      <c r="K516" s="25"/>
      <c r="L516" s="25"/>
      <c r="M516" s="23"/>
      <c r="N516" s="29"/>
      <c r="O516" s="204"/>
    </row>
    <row r="517" spans="1:15" ht="13.7" hidden="1" thickTop="1">
      <c r="A517" s="24"/>
      <c r="B517" s="30"/>
      <c r="C517" s="25"/>
      <c r="D517" s="19"/>
      <c r="E517" s="26"/>
      <c r="F517" s="21">
        <v>41836</v>
      </c>
      <c r="G517" s="31" t="s">
        <v>33</v>
      </c>
      <c r="H517" s="21">
        <v>41837</v>
      </c>
      <c r="I517" s="31" t="s">
        <v>33</v>
      </c>
      <c r="J517" s="29"/>
      <c r="K517" s="25"/>
      <c r="L517" s="25"/>
      <c r="M517" s="23"/>
      <c r="N517" s="29"/>
      <c r="O517" s="204"/>
    </row>
    <row r="518" spans="1:15" ht="13.7" hidden="1" thickTop="1">
      <c r="A518" s="32"/>
      <c r="B518" s="33" t="s">
        <v>35</v>
      </c>
      <c r="C518" s="34"/>
      <c r="D518" s="34"/>
      <c r="E518" s="33"/>
      <c r="F518" s="21">
        <v>41836</v>
      </c>
      <c r="G518" s="33" t="s">
        <v>32</v>
      </c>
      <c r="H518" s="21">
        <v>41837</v>
      </c>
      <c r="I518" s="33" t="s">
        <v>32</v>
      </c>
      <c r="J518" s="25"/>
      <c r="K518" s="25"/>
      <c r="L518" s="25"/>
      <c r="M518" s="29"/>
      <c r="N518" s="25"/>
      <c r="O518" s="205"/>
    </row>
    <row r="519" spans="1:15" ht="13.7" hidden="1" thickTop="1">
      <c r="A519" s="35" t="s">
        <v>393</v>
      </c>
      <c r="B519" s="36">
        <v>330005232</v>
      </c>
      <c r="C519" s="36" t="s">
        <v>74</v>
      </c>
      <c r="D519" s="43">
        <v>6</v>
      </c>
      <c r="E519" s="37"/>
      <c r="F519" s="21">
        <v>41836</v>
      </c>
      <c r="G519" s="37" t="s">
        <v>29</v>
      </c>
      <c r="H519" s="38">
        <v>41838</v>
      </c>
      <c r="I519" s="37" t="s">
        <v>32</v>
      </c>
      <c r="J519" s="29"/>
      <c r="K519" s="29"/>
      <c r="L519" s="29"/>
      <c r="M519" s="29"/>
      <c r="N519" s="29"/>
      <c r="O519" s="205"/>
    </row>
    <row r="520" spans="1:15" ht="13.7" hidden="1" thickTop="1">
      <c r="A520" s="35" t="s">
        <v>394</v>
      </c>
      <c r="B520" s="36">
        <v>330034554</v>
      </c>
      <c r="C520" s="36" t="s">
        <v>104</v>
      </c>
      <c r="D520" s="43">
        <v>2</v>
      </c>
      <c r="E520" s="37"/>
      <c r="F520" s="21">
        <v>41836</v>
      </c>
      <c r="G520" s="37" t="s">
        <v>29</v>
      </c>
      <c r="H520" s="38">
        <v>41838</v>
      </c>
      <c r="I520" s="37" t="s">
        <v>32</v>
      </c>
      <c r="J520" s="29"/>
      <c r="K520" s="29"/>
      <c r="L520" s="29"/>
      <c r="M520" s="29"/>
      <c r="N520" s="29"/>
      <c r="O520" s="205"/>
    </row>
    <row r="521" spans="1:15" ht="13.7" hidden="1" thickTop="1">
      <c r="A521" s="35" t="s">
        <v>395</v>
      </c>
      <c r="B521" s="36">
        <v>330080404</v>
      </c>
      <c r="C521" s="36" t="s">
        <v>340</v>
      </c>
      <c r="D521" s="43">
        <v>3</v>
      </c>
      <c r="E521" s="37"/>
      <c r="F521" s="21">
        <v>41836</v>
      </c>
      <c r="G521" s="37" t="s">
        <v>29</v>
      </c>
      <c r="H521" s="38">
        <v>41838</v>
      </c>
      <c r="I521" s="37" t="s">
        <v>32</v>
      </c>
      <c r="J521" s="29"/>
      <c r="K521" s="29"/>
      <c r="L521" s="29"/>
      <c r="M521" s="29"/>
      <c r="N521" s="29"/>
      <c r="O521" s="205"/>
    </row>
    <row r="522" spans="1:15" ht="13.7" hidden="1" thickTop="1">
      <c r="A522" s="35" t="s">
        <v>396</v>
      </c>
      <c r="B522" s="36">
        <v>330077323</v>
      </c>
      <c r="C522" s="36" t="s">
        <v>176</v>
      </c>
      <c r="D522" s="43">
        <v>36</v>
      </c>
      <c r="E522" s="37"/>
      <c r="F522" s="21">
        <v>41836</v>
      </c>
      <c r="G522" s="37" t="s">
        <v>29</v>
      </c>
      <c r="H522" s="38">
        <v>41838</v>
      </c>
      <c r="I522" s="37" t="s">
        <v>32</v>
      </c>
      <c r="J522" s="29"/>
      <c r="K522" s="29"/>
      <c r="L522" s="29"/>
      <c r="M522" s="29"/>
      <c r="N522" s="29"/>
      <c r="O522" s="205"/>
    </row>
    <row r="523" spans="1:15" ht="14.4" hidden="1" thickTop="1" thickBot="1">
      <c r="A523" s="39" t="s">
        <v>397</v>
      </c>
      <c r="B523" s="40"/>
      <c r="C523" s="40"/>
      <c r="D523" s="40">
        <v>45</v>
      </c>
      <c r="E523" s="41" t="s">
        <v>36</v>
      </c>
      <c r="F523" s="21">
        <v>41836</v>
      </c>
      <c r="G523" s="40" t="s">
        <v>37</v>
      </c>
      <c r="H523" s="41">
        <v>41837</v>
      </c>
      <c r="I523" s="41" t="s">
        <v>32</v>
      </c>
      <c r="J523" s="42"/>
      <c r="K523" s="42"/>
      <c r="L523" s="42"/>
      <c r="M523" s="42"/>
      <c r="N523" s="42"/>
      <c r="O523" s="206"/>
    </row>
    <row r="524" spans="1:15" ht="14.4" hidden="1" thickTop="1" thickBot="1">
      <c r="A524" s="39" t="s">
        <v>398</v>
      </c>
      <c r="B524" s="40"/>
      <c r="C524" s="40"/>
      <c r="D524" s="40">
        <v>1</v>
      </c>
      <c r="E524" s="64" t="s">
        <v>294</v>
      </c>
      <c r="F524" s="21">
        <v>41836</v>
      </c>
      <c r="G524" s="40" t="s">
        <v>37</v>
      </c>
      <c r="H524" s="41">
        <v>41837</v>
      </c>
      <c r="I524" s="41" t="s">
        <v>32</v>
      </c>
      <c r="J524" s="67"/>
      <c r="K524" s="67"/>
      <c r="L524" s="67"/>
      <c r="M524" s="67"/>
      <c r="N524" s="67"/>
      <c r="O524" s="208"/>
    </row>
    <row r="525" spans="1:15" ht="13.7" hidden="1" thickTop="1">
      <c r="A525" s="17"/>
      <c r="B525" s="18"/>
      <c r="C525" s="19"/>
      <c r="D525" s="19"/>
      <c r="E525" s="20"/>
      <c r="F525" s="21">
        <v>41837</v>
      </c>
      <c r="G525" s="22" t="s">
        <v>29</v>
      </c>
      <c r="H525" s="21">
        <v>41838</v>
      </c>
      <c r="I525" s="22" t="s">
        <v>30</v>
      </c>
      <c r="J525" s="23"/>
      <c r="K525" s="19"/>
      <c r="L525" s="19"/>
      <c r="M525" s="23"/>
      <c r="N525" s="23"/>
      <c r="O525" s="203"/>
    </row>
    <row r="526" spans="1:15" ht="13.7" hidden="1" thickTop="1">
      <c r="A526" s="24" t="s">
        <v>31</v>
      </c>
      <c r="B526" s="18"/>
      <c r="C526" s="25"/>
      <c r="D526" s="19"/>
      <c r="E526" s="26"/>
      <c r="F526" s="21">
        <v>41837</v>
      </c>
      <c r="G526" s="28" t="s">
        <v>32</v>
      </c>
      <c r="H526" s="21">
        <v>41838</v>
      </c>
      <c r="I526" s="28" t="s">
        <v>32</v>
      </c>
      <c r="J526" s="25"/>
      <c r="K526" s="25"/>
      <c r="L526" s="25"/>
      <c r="M526" s="23"/>
      <c r="N526" s="29"/>
      <c r="O526" s="204"/>
    </row>
    <row r="527" spans="1:15" ht="13.7" hidden="1" thickTop="1">
      <c r="A527" s="24"/>
      <c r="B527" s="30"/>
      <c r="C527" s="25"/>
      <c r="D527" s="19"/>
      <c r="E527" s="26"/>
      <c r="F527" s="21">
        <v>41837</v>
      </c>
      <c r="G527" s="31" t="s">
        <v>33</v>
      </c>
      <c r="H527" s="21">
        <v>41838</v>
      </c>
      <c r="I527" s="31" t="s">
        <v>33</v>
      </c>
      <c r="J527" s="29"/>
      <c r="K527" s="25"/>
      <c r="L527" s="25"/>
      <c r="M527" s="23"/>
      <c r="N527" s="29"/>
      <c r="O527" s="204"/>
    </row>
    <row r="528" spans="1:15" ht="13.7" hidden="1" thickTop="1">
      <c r="A528" s="32" t="s">
        <v>399</v>
      </c>
      <c r="B528" s="33" t="s">
        <v>35</v>
      </c>
      <c r="C528" s="34"/>
      <c r="D528" s="34">
        <v>51</v>
      </c>
      <c r="E528" s="33"/>
      <c r="F528" s="21">
        <v>41837</v>
      </c>
      <c r="G528" s="33" t="s">
        <v>32</v>
      </c>
      <c r="H528" s="21">
        <v>41838</v>
      </c>
      <c r="I528" s="33" t="s">
        <v>32</v>
      </c>
      <c r="J528" s="25"/>
      <c r="K528" s="25"/>
      <c r="L528" s="25"/>
      <c r="M528" s="29"/>
      <c r="N528" s="25"/>
      <c r="O528" s="205"/>
    </row>
    <row r="529" spans="1:15" ht="13.7" hidden="1" thickTop="1">
      <c r="A529" s="35" t="s">
        <v>400</v>
      </c>
      <c r="B529" s="36">
        <v>330044467</v>
      </c>
      <c r="C529" s="36" t="s">
        <v>349</v>
      </c>
      <c r="D529" s="43">
        <v>10</v>
      </c>
      <c r="E529" s="37"/>
      <c r="F529" s="21">
        <v>41837</v>
      </c>
      <c r="G529" s="37" t="s">
        <v>29</v>
      </c>
      <c r="H529" s="38">
        <v>41839</v>
      </c>
      <c r="I529" s="37" t="s">
        <v>32</v>
      </c>
      <c r="J529" s="29"/>
      <c r="K529" s="29"/>
      <c r="L529" s="29"/>
      <c r="M529" s="29"/>
      <c r="N529" s="29"/>
      <c r="O529" s="205"/>
    </row>
    <row r="530" spans="1:15" ht="13.7" hidden="1" thickTop="1">
      <c r="A530" s="35" t="s">
        <v>401</v>
      </c>
      <c r="B530" s="36">
        <v>330080404</v>
      </c>
      <c r="C530" s="36" t="s">
        <v>340</v>
      </c>
      <c r="D530" s="43">
        <v>4</v>
      </c>
      <c r="E530" s="37"/>
      <c r="F530" s="21">
        <v>41837</v>
      </c>
      <c r="G530" s="37" t="s">
        <v>29</v>
      </c>
      <c r="H530" s="38">
        <v>41839</v>
      </c>
      <c r="I530" s="37" t="s">
        <v>32</v>
      </c>
      <c r="J530" s="29"/>
      <c r="K530" s="29"/>
      <c r="L530" s="29"/>
      <c r="M530" s="29"/>
      <c r="N530" s="29"/>
      <c r="O530" s="205"/>
    </row>
    <row r="531" spans="1:15" ht="13.7" hidden="1" thickTop="1">
      <c r="A531" s="35" t="s">
        <v>402</v>
      </c>
      <c r="B531" s="36">
        <v>330077323</v>
      </c>
      <c r="C531" s="36" t="s">
        <v>176</v>
      </c>
      <c r="D531" s="43">
        <v>45</v>
      </c>
      <c r="E531" s="37"/>
      <c r="F531" s="21">
        <v>41837</v>
      </c>
      <c r="G531" s="37" t="s">
        <v>29</v>
      </c>
      <c r="H531" s="38">
        <v>41839</v>
      </c>
      <c r="I531" s="37" t="s">
        <v>32</v>
      </c>
      <c r="J531" s="29"/>
      <c r="K531" s="29"/>
      <c r="L531" s="29"/>
      <c r="M531" s="29"/>
      <c r="N531" s="29"/>
      <c r="O531" s="205"/>
    </row>
    <row r="532" spans="1:15" ht="13.7" hidden="1" thickTop="1">
      <c r="A532" s="35"/>
      <c r="B532" s="36"/>
      <c r="C532" s="36"/>
      <c r="D532" s="43"/>
      <c r="E532" s="37"/>
      <c r="F532" s="21">
        <v>41837</v>
      </c>
      <c r="G532" s="37" t="s">
        <v>29</v>
      </c>
      <c r="H532" s="38">
        <v>41839</v>
      </c>
      <c r="I532" s="37" t="s">
        <v>32</v>
      </c>
      <c r="J532" s="29"/>
      <c r="K532" s="29"/>
      <c r="L532" s="29"/>
      <c r="M532" s="29"/>
      <c r="N532" s="29"/>
      <c r="O532" s="205"/>
    </row>
    <row r="533" spans="1:15" ht="14.4" hidden="1" thickTop="1" thickBot="1">
      <c r="A533" s="39" t="s">
        <v>403</v>
      </c>
      <c r="B533" s="40"/>
      <c r="C533" s="40"/>
      <c r="D533" s="40">
        <v>49</v>
      </c>
      <c r="E533" s="41" t="s">
        <v>36</v>
      </c>
      <c r="F533" s="21">
        <v>41837</v>
      </c>
      <c r="G533" s="40" t="s">
        <v>37</v>
      </c>
      <c r="H533" s="41">
        <v>41838</v>
      </c>
      <c r="I533" s="41" t="s">
        <v>32</v>
      </c>
      <c r="J533" s="42"/>
      <c r="K533" s="42"/>
      <c r="L533" s="42"/>
      <c r="M533" s="42"/>
      <c r="N533" s="42"/>
      <c r="O533" s="206"/>
    </row>
    <row r="534" spans="1:15" ht="13.7" hidden="1" thickTop="1">
      <c r="A534" s="17"/>
      <c r="B534" s="18"/>
      <c r="C534" s="19"/>
      <c r="D534" s="19"/>
      <c r="E534" s="20"/>
      <c r="F534" s="21">
        <v>41838</v>
      </c>
      <c r="G534" s="22" t="s">
        <v>29</v>
      </c>
      <c r="H534" s="21">
        <v>41839</v>
      </c>
      <c r="I534" s="22" t="s">
        <v>30</v>
      </c>
      <c r="J534" s="23"/>
      <c r="K534" s="19"/>
      <c r="L534" s="19"/>
      <c r="M534" s="23"/>
      <c r="N534" s="23"/>
      <c r="O534" s="203"/>
    </row>
    <row r="535" spans="1:15" ht="13.7" hidden="1" thickTop="1">
      <c r="A535" s="24" t="s">
        <v>31</v>
      </c>
      <c r="B535" s="18"/>
      <c r="C535" s="25"/>
      <c r="D535" s="19"/>
      <c r="E535" s="26"/>
      <c r="F535" s="21">
        <v>41838</v>
      </c>
      <c r="G535" s="28" t="s">
        <v>32</v>
      </c>
      <c r="H535" s="21">
        <v>41839</v>
      </c>
      <c r="I535" s="28" t="s">
        <v>32</v>
      </c>
      <c r="J535" s="25"/>
      <c r="K535" s="25"/>
      <c r="L535" s="25"/>
      <c r="M535" s="23"/>
      <c r="N535" s="29"/>
      <c r="O535" s="204"/>
    </row>
    <row r="536" spans="1:15" ht="13.7" hidden="1" thickTop="1">
      <c r="A536" s="24"/>
      <c r="B536" s="30"/>
      <c r="C536" s="25"/>
      <c r="D536" s="19"/>
      <c r="E536" s="26"/>
      <c r="F536" s="21">
        <v>41838</v>
      </c>
      <c r="G536" s="31" t="s">
        <v>33</v>
      </c>
      <c r="H536" s="21">
        <v>41839</v>
      </c>
      <c r="I536" s="31" t="s">
        <v>33</v>
      </c>
      <c r="J536" s="29"/>
      <c r="K536" s="25"/>
      <c r="L536" s="25"/>
      <c r="M536" s="23"/>
      <c r="N536" s="29"/>
      <c r="O536" s="204"/>
    </row>
    <row r="537" spans="1:15" ht="13.7" hidden="1" thickTop="1">
      <c r="A537" s="32" t="s">
        <v>404</v>
      </c>
      <c r="B537" s="33" t="s">
        <v>35</v>
      </c>
      <c r="C537" s="34"/>
      <c r="D537" s="34">
        <v>50</v>
      </c>
      <c r="E537" s="33"/>
      <c r="F537" s="21">
        <v>41838</v>
      </c>
      <c r="G537" s="33" t="s">
        <v>32</v>
      </c>
      <c r="H537" s="21">
        <v>41839</v>
      </c>
      <c r="I537" s="33" t="s">
        <v>32</v>
      </c>
      <c r="J537" s="25"/>
      <c r="K537" s="25"/>
      <c r="L537" s="25"/>
      <c r="M537" s="29"/>
      <c r="N537" s="25"/>
      <c r="O537" s="205"/>
    </row>
    <row r="538" spans="1:15" ht="13.7" hidden="1" thickTop="1">
      <c r="A538" s="35" t="s">
        <v>405</v>
      </c>
      <c r="B538" s="36">
        <v>330005232</v>
      </c>
      <c r="C538" s="36" t="s">
        <v>74</v>
      </c>
      <c r="D538" s="43">
        <v>4</v>
      </c>
      <c r="E538" s="37"/>
      <c r="F538" s="21">
        <v>41838</v>
      </c>
      <c r="G538" s="37" t="s">
        <v>29</v>
      </c>
      <c r="H538" s="38">
        <v>41841</v>
      </c>
      <c r="I538" s="37" t="s">
        <v>32</v>
      </c>
      <c r="J538" s="29"/>
      <c r="K538" s="29"/>
      <c r="L538" s="29"/>
      <c r="M538" s="29"/>
      <c r="N538" s="29"/>
      <c r="O538" s="205"/>
    </row>
    <row r="539" spans="1:15" ht="13.7" hidden="1" thickTop="1">
      <c r="A539" s="35" t="s">
        <v>406</v>
      </c>
      <c r="B539" s="36">
        <v>330044467</v>
      </c>
      <c r="C539" s="36" t="s">
        <v>349</v>
      </c>
      <c r="D539" s="43">
        <v>11</v>
      </c>
      <c r="E539" s="37"/>
      <c r="F539" s="21">
        <v>41838</v>
      </c>
      <c r="G539" s="37" t="s">
        <v>29</v>
      </c>
      <c r="H539" s="38">
        <v>41841</v>
      </c>
      <c r="I539" s="37" t="s">
        <v>32</v>
      </c>
      <c r="J539" s="29"/>
      <c r="K539" s="29"/>
      <c r="L539" s="29"/>
      <c r="M539" s="29"/>
      <c r="N539" s="29"/>
      <c r="O539" s="205"/>
    </row>
    <row r="540" spans="1:15" ht="13.7" hidden="1" thickTop="1">
      <c r="A540" s="35" t="s">
        <v>407</v>
      </c>
      <c r="B540" s="36">
        <v>330077323</v>
      </c>
      <c r="C540" s="36" t="s">
        <v>176</v>
      </c>
      <c r="D540" s="43">
        <v>45</v>
      </c>
      <c r="E540" s="37"/>
      <c r="F540" s="21">
        <v>41838</v>
      </c>
      <c r="G540" s="37" t="s">
        <v>29</v>
      </c>
      <c r="H540" s="38">
        <v>41841</v>
      </c>
      <c r="I540" s="37" t="s">
        <v>32</v>
      </c>
      <c r="J540" s="29"/>
      <c r="K540" s="29"/>
      <c r="L540" s="29"/>
      <c r="M540" s="29"/>
      <c r="N540" s="29"/>
      <c r="O540" s="205"/>
    </row>
    <row r="541" spans="1:15" ht="13.7" hidden="1" thickTop="1">
      <c r="A541" s="35"/>
      <c r="B541" s="36"/>
      <c r="C541" s="36"/>
      <c r="D541" s="43"/>
      <c r="E541" s="37"/>
      <c r="F541" s="21">
        <v>41838</v>
      </c>
      <c r="G541" s="37" t="s">
        <v>29</v>
      </c>
      <c r="H541" s="38">
        <v>41841</v>
      </c>
      <c r="I541" s="37" t="s">
        <v>32</v>
      </c>
      <c r="J541" s="29"/>
      <c r="K541" s="29"/>
      <c r="L541" s="29"/>
      <c r="M541" s="29"/>
      <c r="N541" s="29"/>
      <c r="O541" s="205"/>
    </row>
    <row r="542" spans="1:15" ht="14.4" hidden="1" thickTop="1" thickBot="1">
      <c r="A542" s="39" t="s">
        <v>408</v>
      </c>
      <c r="B542" s="40"/>
      <c r="C542" s="40"/>
      <c r="D542" s="40">
        <v>50</v>
      </c>
      <c r="E542" s="41" t="s">
        <v>36</v>
      </c>
      <c r="F542" s="21">
        <v>41838</v>
      </c>
      <c r="G542" s="40" t="s">
        <v>37</v>
      </c>
      <c r="H542" s="41">
        <v>41839</v>
      </c>
      <c r="I542" s="41" t="s">
        <v>32</v>
      </c>
      <c r="J542" s="42"/>
      <c r="K542" s="42"/>
      <c r="L542" s="42"/>
      <c r="M542" s="42"/>
      <c r="N542" s="42"/>
      <c r="O542" s="206"/>
    </row>
    <row r="543" spans="1:15" ht="13.7" hidden="1" thickTop="1">
      <c r="A543" s="17"/>
      <c r="B543" s="18"/>
      <c r="C543" s="19"/>
      <c r="D543" s="19"/>
      <c r="E543" s="20"/>
      <c r="F543" s="21">
        <v>41839</v>
      </c>
      <c r="G543" s="22" t="s">
        <v>29</v>
      </c>
      <c r="H543" s="21">
        <v>41839</v>
      </c>
      <c r="I543" s="22" t="s">
        <v>30</v>
      </c>
      <c r="J543" s="23"/>
      <c r="K543" s="19"/>
      <c r="L543" s="19"/>
      <c r="M543" s="23"/>
      <c r="N543" s="23"/>
      <c r="O543" s="203"/>
    </row>
    <row r="544" spans="1:15" ht="13.7" hidden="1" thickTop="1">
      <c r="A544" s="24" t="s">
        <v>31</v>
      </c>
      <c r="B544" s="18"/>
      <c r="C544" s="25"/>
      <c r="D544" s="19"/>
      <c r="E544" s="26"/>
      <c r="F544" s="21">
        <v>41839</v>
      </c>
      <c r="G544" s="28" t="s">
        <v>32</v>
      </c>
      <c r="H544" s="21">
        <v>41839</v>
      </c>
      <c r="I544" s="28" t="s">
        <v>32</v>
      </c>
      <c r="J544" s="25"/>
      <c r="K544" s="25"/>
      <c r="L544" s="25"/>
      <c r="M544" s="23"/>
      <c r="N544" s="29"/>
      <c r="O544" s="204"/>
    </row>
    <row r="545" spans="1:15" ht="13.7" hidden="1" thickTop="1">
      <c r="A545" s="24"/>
      <c r="B545" s="30"/>
      <c r="C545" s="25"/>
      <c r="D545" s="19"/>
      <c r="E545" s="26"/>
      <c r="F545" s="21">
        <v>41839</v>
      </c>
      <c r="G545" s="31" t="s">
        <v>33</v>
      </c>
      <c r="H545" s="21">
        <v>41839</v>
      </c>
      <c r="I545" s="31" t="s">
        <v>33</v>
      </c>
      <c r="J545" s="29"/>
      <c r="K545" s="25"/>
      <c r="L545" s="25"/>
      <c r="M545" s="23"/>
      <c r="N545" s="29"/>
      <c r="O545" s="204"/>
    </row>
    <row r="546" spans="1:15" ht="13.7" hidden="1" thickTop="1">
      <c r="A546" s="32" t="s">
        <v>409</v>
      </c>
      <c r="B546" s="33" t="s">
        <v>35</v>
      </c>
      <c r="C546" s="34"/>
      <c r="D546" s="34">
        <v>49</v>
      </c>
      <c r="E546" s="33"/>
      <c r="F546" s="21">
        <v>41839</v>
      </c>
      <c r="G546" s="33" t="s">
        <v>32</v>
      </c>
      <c r="H546" s="21">
        <v>41839</v>
      </c>
      <c r="I546" s="33" t="s">
        <v>32</v>
      </c>
      <c r="J546" s="25"/>
      <c r="K546" s="25"/>
      <c r="L546" s="25"/>
      <c r="M546" s="29"/>
      <c r="N546" s="25"/>
      <c r="O546" s="205"/>
    </row>
    <row r="547" spans="1:15" ht="13.7" hidden="1" thickTop="1">
      <c r="A547" s="35" t="s">
        <v>410</v>
      </c>
      <c r="B547" s="36">
        <v>330005232</v>
      </c>
      <c r="C547" s="36" t="s">
        <v>74</v>
      </c>
      <c r="D547" s="43">
        <v>4</v>
      </c>
      <c r="E547" s="37"/>
      <c r="F547" s="21">
        <v>41839</v>
      </c>
      <c r="G547" s="37" t="s">
        <v>29</v>
      </c>
      <c r="H547" s="38">
        <v>41842</v>
      </c>
      <c r="I547" s="37" t="s">
        <v>32</v>
      </c>
      <c r="J547" s="29"/>
      <c r="K547" s="29"/>
      <c r="L547" s="29"/>
      <c r="M547" s="29"/>
      <c r="N547" s="29"/>
      <c r="O547" s="205"/>
    </row>
    <row r="548" spans="1:15" ht="13.7" hidden="1" thickTop="1">
      <c r="A548" s="35" t="s">
        <v>411</v>
      </c>
      <c r="B548" s="36" t="s">
        <v>356</v>
      </c>
      <c r="C548" s="36" t="s">
        <v>357</v>
      </c>
      <c r="D548" s="43">
        <v>10</v>
      </c>
      <c r="E548" s="52" t="s">
        <v>106</v>
      </c>
      <c r="F548" s="21">
        <v>41839</v>
      </c>
      <c r="G548" s="37" t="s">
        <v>29</v>
      </c>
      <c r="H548" s="38">
        <v>41842</v>
      </c>
      <c r="I548" s="37" t="s">
        <v>32</v>
      </c>
      <c r="J548" s="29"/>
      <c r="K548" s="29"/>
      <c r="L548" s="29"/>
      <c r="M548" s="29"/>
      <c r="N548" s="29"/>
      <c r="O548" s="205"/>
    </row>
    <row r="549" spans="1:15" ht="13.7" hidden="1" thickTop="1">
      <c r="A549" s="35" t="s">
        <v>412</v>
      </c>
      <c r="B549" s="36">
        <v>330080404</v>
      </c>
      <c r="C549" s="36" t="s">
        <v>340</v>
      </c>
      <c r="D549" s="43">
        <v>8</v>
      </c>
      <c r="E549" s="37"/>
      <c r="F549" s="21">
        <v>41839</v>
      </c>
      <c r="G549" s="37" t="s">
        <v>29</v>
      </c>
      <c r="H549" s="38">
        <v>41842</v>
      </c>
      <c r="I549" s="37" t="s">
        <v>32</v>
      </c>
      <c r="J549" s="29"/>
      <c r="K549" s="29"/>
      <c r="L549" s="29"/>
      <c r="M549" s="29"/>
      <c r="N549" s="29"/>
      <c r="O549" s="205"/>
    </row>
    <row r="550" spans="1:15" ht="13.7" hidden="1" thickTop="1">
      <c r="A550" s="35" t="s">
        <v>413</v>
      </c>
      <c r="B550" s="36">
        <v>330077323</v>
      </c>
      <c r="C550" s="36" t="s">
        <v>176</v>
      </c>
      <c r="D550" s="43">
        <v>36</v>
      </c>
      <c r="E550" s="37"/>
      <c r="F550" s="21">
        <v>41839</v>
      </c>
      <c r="G550" s="37" t="s">
        <v>29</v>
      </c>
      <c r="H550" s="38">
        <v>41842</v>
      </c>
      <c r="I550" s="37" t="s">
        <v>32</v>
      </c>
      <c r="J550" s="29"/>
      <c r="K550" s="29"/>
      <c r="L550" s="29"/>
      <c r="M550" s="29"/>
      <c r="N550" s="29"/>
      <c r="O550" s="205"/>
    </row>
    <row r="551" spans="1:15" ht="13.7" hidden="1" thickTop="1">
      <c r="A551" s="45" t="s">
        <v>414</v>
      </c>
      <c r="B551" s="46">
        <v>330044467</v>
      </c>
      <c r="C551" s="46" t="s">
        <v>349</v>
      </c>
      <c r="D551" s="60">
        <v>11</v>
      </c>
      <c r="E551" s="68"/>
      <c r="F551" s="21">
        <v>41839</v>
      </c>
      <c r="G551" s="37" t="s">
        <v>29</v>
      </c>
      <c r="H551" s="38">
        <v>41842</v>
      </c>
      <c r="I551" s="37" t="s">
        <v>32</v>
      </c>
      <c r="J551" s="48"/>
      <c r="K551" s="48"/>
      <c r="L551" s="48"/>
      <c r="M551" s="48"/>
      <c r="N551" s="48"/>
      <c r="O551" s="207"/>
    </row>
    <row r="552" spans="1:15" ht="14.4" hidden="1" thickTop="1" thickBot="1">
      <c r="A552" s="39"/>
      <c r="B552" s="40"/>
      <c r="C552" s="40"/>
      <c r="D552" s="40"/>
      <c r="E552" s="41" t="s">
        <v>36</v>
      </c>
      <c r="F552" s="21">
        <v>41839</v>
      </c>
      <c r="G552" s="40" t="s">
        <v>37</v>
      </c>
      <c r="H552" s="41">
        <v>41841</v>
      </c>
      <c r="I552" s="41" t="s">
        <v>32</v>
      </c>
      <c r="J552" s="42"/>
      <c r="K552" s="42"/>
      <c r="L552" s="42"/>
      <c r="M552" s="42"/>
      <c r="N552" s="42"/>
      <c r="O552" s="206"/>
    </row>
    <row r="553" spans="1:15" ht="13.7" hidden="1" thickTop="1">
      <c r="A553" s="17"/>
      <c r="B553" s="18"/>
      <c r="C553" s="19"/>
      <c r="D553" s="19"/>
      <c r="E553" s="20"/>
      <c r="F553" s="21">
        <v>41841</v>
      </c>
      <c r="G553" s="22" t="s">
        <v>29</v>
      </c>
      <c r="H553" s="21">
        <v>41842</v>
      </c>
      <c r="I553" s="22" t="s">
        <v>30</v>
      </c>
      <c r="J553" s="23"/>
      <c r="K553" s="19"/>
      <c r="L553" s="19"/>
      <c r="M553" s="23"/>
      <c r="N553" s="23"/>
      <c r="O553" s="203"/>
    </row>
    <row r="554" spans="1:15" ht="13.7" hidden="1" thickTop="1">
      <c r="A554" s="24" t="s">
        <v>31</v>
      </c>
      <c r="B554" s="18"/>
      <c r="C554" s="25"/>
      <c r="D554" s="19"/>
      <c r="E554" s="26"/>
      <c r="F554" s="21">
        <v>41841</v>
      </c>
      <c r="G554" s="28" t="s">
        <v>32</v>
      </c>
      <c r="H554" s="21">
        <v>41842</v>
      </c>
      <c r="I554" s="28" t="s">
        <v>32</v>
      </c>
      <c r="J554" s="25"/>
      <c r="K554" s="25"/>
      <c r="L554" s="25"/>
      <c r="M554" s="23"/>
      <c r="N554" s="29"/>
      <c r="O554" s="204"/>
    </row>
    <row r="555" spans="1:15" ht="13.7" hidden="1" thickTop="1">
      <c r="A555" s="24"/>
      <c r="B555" s="30"/>
      <c r="C555" s="25"/>
      <c r="D555" s="19"/>
      <c r="E555" s="26"/>
      <c r="F555" s="21">
        <v>41841</v>
      </c>
      <c r="G555" s="31" t="s">
        <v>33</v>
      </c>
      <c r="H555" s="21">
        <v>41842</v>
      </c>
      <c r="I555" s="31" t="s">
        <v>33</v>
      </c>
      <c r="J555" s="29"/>
      <c r="K555" s="25"/>
      <c r="L555" s="25"/>
      <c r="M555" s="23"/>
      <c r="N555" s="29"/>
      <c r="O555" s="204"/>
    </row>
    <row r="556" spans="1:15" ht="13.7" hidden="1" thickTop="1">
      <c r="A556" s="32" t="s">
        <v>415</v>
      </c>
      <c r="B556" s="33" t="s">
        <v>35</v>
      </c>
      <c r="C556" s="34"/>
      <c r="D556" s="34">
        <v>51</v>
      </c>
      <c r="E556" s="33"/>
      <c r="F556" s="21">
        <v>41841</v>
      </c>
      <c r="G556" s="33" t="s">
        <v>32</v>
      </c>
      <c r="H556" s="21">
        <v>41842</v>
      </c>
      <c r="I556" s="33" t="s">
        <v>32</v>
      </c>
      <c r="J556" s="25"/>
      <c r="K556" s="25"/>
      <c r="L556" s="25"/>
      <c r="M556" s="29"/>
      <c r="N556" s="25"/>
      <c r="O556" s="205"/>
    </row>
    <row r="557" spans="1:15" ht="13.7" hidden="1" thickTop="1">
      <c r="A557" s="35" t="s">
        <v>416</v>
      </c>
      <c r="B557" s="36">
        <v>330051429</v>
      </c>
      <c r="C557" s="36" t="s">
        <v>417</v>
      </c>
      <c r="D557" s="43">
        <v>18</v>
      </c>
      <c r="E557" s="31" t="s">
        <v>418</v>
      </c>
      <c r="F557" s="21">
        <v>41841</v>
      </c>
      <c r="G557" s="37" t="s">
        <v>29</v>
      </c>
      <c r="H557" s="38">
        <v>41843</v>
      </c>
      <c r="I557" s="37" t="s">
        <v>32</v>
      </c>
      <c r="J557" s="29"/>
      <c r="K557" s="29"/>
      <c r="L557" s="29"/>
      <c r="M557" s="29"/>
      <c r="N557" s="29"/>
      <c r="O557" s="205"/>
    </row>
    <row r="558" spans="1:15" ht="13.7" hidden="1" thickTop="1">
      <c r="A558" s="35" t="s">
        <v>419</v>
      </c>
      <c r="B558" s="36">
        <v>330080404</v>
      </c>
      <c r="C558" s="36" t="s">
        <v>340</v>
      </c>
      <c r="D558" s="43">
        <v>10</v>
      </c>
      <c r="E558" s="37"/>
      <c r="F558" s="21">
        <v>41841</v>
      </c>
      <c r="G558" s="37" t="s">
        <v>29</v>
      </c>
      <c r="H558" s="38">
        <v>41843</v>
      </c>
      <c r="I558" s="37" t="s">
        <v>32</v>
      </c>
      <c r="J558" s="29"/>
      <c r="K558" s="29"/>
      <c r="L558" s="29"/>
      <c r="M558" s="29"/>
      <c r="N558" s="29"/>
      <c r="O558" s="205"/>
    </row>
    <row r="559" spans="1:15" ht="13.7" hidden="1" thickTop="1">
      <c r="A559" s="35" t="s">
        <v>420</v>
      </c>
      <c r="B559" s="36">
        <v>330077323</v>
      </c>
      <c r="C559" s="36" t="s">
        <v>176</v>
      </c>
      <c r="D559" s="43">
        <v>27</v>
      </c>
      <c r="E559" s="37"/>
      <c r="F559" s="21">
        <v>41841</v>
      </c>
      <c r="G559" s="37" t="s">
        <v>29</v>
      </c>
      <c r="H559" s="38">
        <v>41843</v>
      </c>
      <c r="I559" s="37" t="s">
        <v>32</v>
      </c>
      <c r="J559" s="29"/>
      <c r="K559" s="29"/>
      <c r="L559" s="29"/>
      <c r="M559" s="29"/>
      <c r="N559" s="29"/>
      <c r="O559" s="205"/>
    </row>
    <row r="560" spans="1:15" ht="13.7" hidden="1" thickTop="1">
      <c r="A560" s="35"/>
      <c r="B560" s="36"/>
      <c r="C560" s="36"/>
      <c r="D560" s="43"/>
      <c r="E560" s="37"/>
      <c r="F560" s="21">
        <v>41841</v>
      </c>
      <c r="G560" s="37" t="s">
        <v>29</v>
      </c>
      <c r="H560" s="38">
        <v>41843</v>
      </c>
      <c r="I560" s="37" t="s">
        <v>32</v>
      </c>
      <c r="J560" s="29"/>
      <c r="K560" s="29"/>
      <c r="L560" s="29"/>
      <c r="M560" s="29"/>
      <c r="N560" s="29"/>
      <c r="O560" s="205"/>
    </row>
    <row r="561" spans="1:15" ht="14.4" hidden="1" thickTop="1" thickBot="1">
      <c r="A561" s="39" t="s">
        <v>421</v>
      </c>
      <c r="B561" s="40"/>
      <c r="C561" s="40"/>
      <c r="D561" s="40">
        <v>35</v>
      </c>
      <c r="E561" s="41" t="s">
        <v>36</v>
      </c>
      <c r="F561" s="21">
        <v>41841</v>
      </c>
      <c r="G561" s="40" t="s">
        <v>37</v>
      </c>
      <c r="H561" s="41">
        <v>41842</v>
      </c>
      <c r="I561" s="41" t="s">
        <v>32</v>
      </c>
      <c r="J561" s="42"/>
      <c r="K561" s="42"/>
      <c r="L561" s="42"/>
      <c r="M561" s="42"/>
      <c r="N561" s="42"/>
      <c r="O561" s="206"/>
    </row>
    <row r="562" spans="1:15" ht="13.7" hidden="1" thickTop="1">
      <c r="A562" s="17"/>
      <c r="B562" s="18"/>
      <c r="C562" s="19"/>
      <c r="D562" s="19"/>
      <c r="E562" s="20"/>
      <c r="F562" s="21">
        <v>41842</v>
      </c>
      <c r="G562" s="22" t="s">
        <v>29</v>
      </c>
      <c r="H562" s="21">
        <v>41843</v>
      </c>
      <c r="I562" s="22" t="s">
        <v>30</v>
      </c>
      <c r="J562" s="23"/>
      <c r="K562" s="19"/>
      <c r="L562" s="19"/>
      <c r="M562" s="23"/>
      <c r="N562" s="23"/>
      <c r="O562" s="203"/>
    </row>
    <row r="563" spans="1:15" ht="13.7" hidden="1" thickTop="1">
      <c r="A563" s="24" t="s">
        <v>31</v>
      </c>
      <c r="B563" s="18"/>
      <c r="C563" s="25"/>
      <c r="D563" s="19"/>
      <c r="E563" s="26"/>
      <c r="F563" s="21">
        <v>41842</v>
      </c>
      <c r="G563" s="28" t="s">
        <v>32</v>
      </c>
      <c r="H563" s="21">
        <v>41843</v>
      </c>
      <c r="I563" s="28" t="s">
        <v>32</v>
      </c>
      <c r="J563" s="25"/>
      <c r="K563" s="25"/>
      <c r="L563" s="25"/>
      <c r="M563" s="23"/>
      <c r="N563" s="29"/>
      <c r="O563" s="204"/>
    </row>
    <row r="564" spans="1:15" ht="13.7" hidden="1" thickTop="1">
      <c r="A564" s="24"/>
      <c r="B564" s="30"/>
      <c r="C564" s="25"/>
      <c r="D564" s="19"/>
      <c r="E564" s="26"/>
      <c r="F564" s="21">
        <v>41842</v>
      </c>
      <c r="G564" s="31" t="s">
        <v>33</v>
      </c>
      <c r="H564" s="21">
        <v>41843</v>
      </c>
      <c r="I564" s="31" t="s">
        <v>33</v>
      </c>
      <c r="J564" s="29"/>
      <c r="K564" s="25"/>
      <c r="L564" s="25"/>
      <c r="M564" s="23"/>
      <c r="N564" s="29"/>
      <c r="O564" s="204"/>
    </row>
    <row r="565" spans="1:15" ht="13.7" hidden="1" thickTop="1">
      <c r="A565" s="32" t="s">
        <v>422</v>
      </c>
      <c r="B565" s="33" t="s">
        <v>35</v>
      </c>
      <c r="C565" s="34"/>
      <c r="D565" s="34">
        <v>50</v>
      </c>
      <c r="E565" s="33"/>
      <c r="F565" s="21">
        <v>41842</v>
      </c>
      <c r="G565" s="33" t="s">
        <v>32</v>
      </c>
      <c r="H565" s="21">
        <v>41843</v>
      </c>
      <c r="I565" s="33" t="s">
        <v>32</v>
      </c>
      <c r="J565" s="25"/>
      <c r="K565" s="25"/>
      <c r="L565" s="25"/>
      <c r="M565" s="29"/>
      <c r="N565" s="25"/>
      <c r="O565" s="205"/>
    </row>
    <row r="566" spans="1:15" ht="13.7" hidden="1" thickTop="1">
      <c r="A566" s="35" t="s">
        <v>423</v>
      </c>
      <c r="B566" s="36">
        <v>330044467</v>
      </c>
      <c r="C566" s="36" t="s">
        <v>349</v>
      </c>
      <c r="D566" s="43">
        <v>14</v>
      </c>
      <c r="E566" s="37"/>
      <c r="F566" s="21">
        <v>41842</v>
      </c>
      <c r="G566" s="37" t="s">
        <v>29</v>
      </c>
      <c r="H566" s="38">
        <v>41844</v>
      </c>
      <c r="I566" s="37" t="s">
        <v>32</v>
      </c>
      <c r="J566" s="29"/>
      <c r="K566" s="29"/>
      <c r="L566" s="29"/>
      <c r="M566" s="29"/>
      <c r="N566" s="29"/>
      <c r="O566" s="205"/>
    </row>
    <row r="567" spans="1:15" ht="13.7" hidden="1" thickTop="1">
      <c r="A567" s="35" t="s">
        <v>424</v>
      </c>
      <c r="B567" s="36">
        <v>330077323</v>
      </c>
      <c r="C567" s="36" t="s">
        <v>176</v>
      </c>
      <c r="D567" s="43">
        <v>36</v>
      </c>
      <c r="E567" s="37"/>
      <c r="F567" s="21">
        <v>41842</v>
      </c>
      <c r="G567" s="37" t="s">
        <v>29</v>
      </c>
      <c r="H567" s="38">
        <v>41844</v>
      </c>
      <c r="I567" s="37" t="s">
        <v>32</v>
      </c>
      <c r="J567" s="29"/>
      <c r="K567" s="29"/>
      <c r="L567" s="29"/>
      <c r="M567" s="29"/>
      <c r="N567" s="29"/>
      <c r="O567" s="205"/>
    </row>
    <row r="568" spans="1:15" ht="14.4" hidden="1" thickTop="1" thickBot="1">
      <c r="A568" s="39" t="s">
        <v>425</v>
      </c>
      <c r="B568" s="40"/>
      <c r="C568" s="40"/>
      <c r="D568" s="40">
        <v>37</v>
      </c>
      <c r="E568" s="41" t="s">
        <v>36</v>
      </c>
      <c r="F568" s="21">
        <v>41842</v>
      </c>
      <c r="G568" s="40" t="s">
        <v>37</v>
      </c>
      <c r="H568" s="41">
        <v>41843</v>
      </c>
      <c r="I568" s="41" t="s">
        <v>32</v>
      </c>
      <c r="J568" s="42"/>
      <c r="K568" s="42"/>
      <c r="L568" s="42"/>
      <c r="M568" s="42"/>
      <c r="N568" s="42"/>
      <c r="O568" s="206"/>
    </row>
    <row r="569" spans="1:15" ht="13.7" hidden="1" thickTop="1">
      <c r="A569" s="17"/>
      <c r="B569" s="18"/>
      <c r="C569" s="19"/>
      <c r="D569" s="19"/>
      <c r="E569" s="20"/>
      <c r="F569" s="21">
        <v>41843</v>
      </c>
      <c r="G569" s="22" t="s">
        <v>29</v>
      </c>
      <c r="H569" s="21">
        <v>41844</v>
      </c>
      <c r="I569" s="22" t="s">
        <v>30</v>
      </c>
      <c r="J569" s="23"/>
      <c r="K569" s="19"/>
      <c r="L569" s="19"/>
      <c r="M569" s="23"/>
      <c r="N569" s="23"/>
      <c r="O569" s="203"/>
    </row>
    <row r="570" spans="1:15" ht="13.7" hidden="1" thickTop="1">
      <c r="A570" s="24" t="s">
        <v>31</v>
      </c>
      <c r="B570" s="18"/>
      <c r="C570" s="25"/>
      <c r="D570" s="19"/>
      <c r="E570" s="26"/>
      <c r="F570" s="21">
        <v>41843</v>
      </c>
      <c r="G570" s="28" t="s">
        <v>32</v>
      </c>
      <c r="H570" s="21">
        <v>41844</v>
      </c>
      <c r="I570" s="28" t="s">
        <v>32</v>
      </c>
      <c r="J570" s="25"/>
      <c r="K570" s="25"/>
      <c r="L570" s="25"/>
      <c r="M570" s="23"/>
      <c r="N570" s="29"/>
      <c r="O570" s="204"/>
    </row>
    <row r="571" spans="1:15" ht="13.7" hidden="1" thickTop="1">
      <c r="A571" s="24"/>
      <c r="B571" s="30"/>
      <c r="C571" s="25"/>
      <c r="D571" s="19"/>
      <c r="E571" s="26"/>
      <c r="F571" s="21">
        <v>41843</v>
      </c>
      <c r="G571" s="31" t="s">
        <v>33</v>
      </c>
      <c r="H571" s="21">
        <v>41844</v>
      </c>
      <c r="I571" s="31" t="s">
        <v>33</v>
      </c>
      <c r="J571" s="29"/>
      <c r="K571" s="25"/>
      <c r="L571" s="25"/>
      <c r="M571" s="23"/>
      <c r="N571" s="29"/>
      <c r="O571" s="204"/>
    </row>
    <row r="572" spans="1:15" ht="13.7" hidden="1" thickTop="1">
      <c r="A572" s="32" t="s">
        <v>426</v>
      </c>
      <c r="B572" s="33" t="s">
        <v>35</v>
      </c>
      <c r="C572" s="34"/>
      <c r="D572" s="34">
        <v>49</v>
      </c>
      <c r="E572" s="33"/>
      <c r="F572" s="21">
        <v>41843</v>
      </c>
      <c r="G572" s="33" t="s">
        <v>32</v>
      </c>
      <c r="H572" s="21">
        <v>41844</v>
      </c>
      <c r="I572" s="33" t="s">
        <v>32</v>
      </c>
      <c r="J572" s="25"/>
      <c r="K572" s="25"/>
      <c r="L572" s="25"/>
      <c r="M572" s="29"/>
      <c r="N572" s="25"/>
      <c r="O572" s="205"/>
    </row>
    <row r="573" spans="1:15" ht="13.7" hidden="1" thickTop="1">
      <c r="A573" s="35" t="s">
        <v>427</v>
      </c>
      <c r="B573" s="36" t="s">
        <v>60</v>
      </c>
      <c r="C573" s="36" t="s">
        <v>346</v>
      </c>
      <c r="D573" s="43">
        <v>7</v>
      </c>
      <c r="E573" s="37"/>
      <c r="F573" s="21">
        <v>41843</v>
      </c>
      <c r="G573" s="37" t="s">
        <v>29</v>
      </c>
      <c r="H573" s="38">
        <v>41845</v>
      </c>
      <c r="I573" s="37" t="s">
        <v>32</v>
      </c>
      <c r="J573" s="29"/>
      <c r="K573" s="29"/>
      <c r="L573" s="29"/>
      <c r="M573" s="29"/>
      <c r="N573" s="29"/>
      <c r="O573" s="205"/>
    </row>
    <row r="574" spans="1:15" ht="13.7" hidden="1" thickTop="1">
      <c r="A574" s="35" t="s">
        <v>428</v>
      </c>
      <c r="B574" s="36" t="s">
        <v>263</v>
      </c>
      <c r="C574" s="36" t="s">
        <v>264</v>
      </c>
      <c r="D574" s="43">
        <v>7</v>
      </c>
      <c r="E574" s="37"/>
      <c r="F574" s="21">
        <v>41843</v>
      </c>
      <c r="G574" s="37" t="s">
        <v>29</v>
      </c>
      <c r="H574" s="38">
        <v>41845</v>
      </c>
      <c r="I574" s="37" t="s">
        <v>32</v>
      </c>
      <c r="J574" s="29"/>
      <c r="K574" s="29"/>
      <c r="L574" s="29"/>
      <c r="M574" s="29"/>
      <c r="N574" s="29"/>
      <c r="O574" s="205"/>
    </row>
    <row r="575" spans="1:15" ht="13.7" hidden="1" thickTop="1">
      <c r="A575" s="35" t="s">
        <v>429</v>
      </c>
      <c r="B575" s="36">
        <v>330077323</v>
      </c>
      <c r="C575" s="36" t="s">
        <v>176</v>
      </c>
      <c r="D575" s="43">
        <v>36</v>
      </c>
      <c r="E575" s="37"/>
      <c r="F575" s="21">
        <v>41843</v>
      </c>
      <c r="G575" s="37" t="s">
        <v>29</v>
      </c>
      <c r="H575" s="38">
        <v>41845</v>
      </c>
      <c r="I575" s="37" t="s">
        <v>32</v>
      </c>
      <c r="J575" s="29"/>
      <c r="K575" s="29"/>
      <c r="L575" s="29"/>
      <c r="M575" s="29"/>
      <c r="N575" s="29"/>
      <c r="O575" s="205"/>
    </row>
    <row r="576" spans="1:15" ht="14.4" hidden="1" thickTop="1" thickBot="1">
      <c r="A576" s="39" t="s">
        <v>430</v>
      </c>
      <c r="B576" s="40"/>
      <c r="C576" s="40"/>
      <c r="D576" s="40">
        <v>42</v>
      </c>
      <c r="E576" s="41" t="s">
        <v>36</v>
      </c>
      <c r="F576" s="21">
        <v>41843</v>
      </c>
      <c r="G576" s="40" t="s">
        <v>37</v>
      </c>
      <c r="H576" s="41">
        <v>41844</v>
      </c>
      <c r="I576" s="41" t="s">
        <v>32</v>
      </c>
      <c r="J576" s="42"/>
      <c r="K576" s="42"/>
      <c r="L576" s="42"/>
      <c r="M576" s="42"/>
      <c r="N576" s="42"/>
      <c r="O576" s="206"/>
    </row>
    <row r="577" spans="1:15" ht="13.7" hidden="1" thickTop="1">
      <c r="A577" s="17"/>
      <c r="B577" s="18"/>
      <c r="C577" s="19"/>
      <c r="D577" s="19"/>
      <c r="E577" s="20"/>
      <c r="F577" s="21">
        <v>41844</v>
      </c>
      <c r="G577" s="22" t="s">
        <v>29</v>
      </c>
      <c r="H577" s="21">
        <v>41845</v>
      </c>
      <c r="I577" s="22" t="s">
        <v>30</v>
      </c>
      <c r="J577" s="23"/>
      <c r="K577" s="19"/>
      <c r="L577" s="19"/>
      <c r="M577" s="23"/>
      <c r="N577" s="23"/>
      <c r="O577" s="203"/>
    </row>
    <row r="578" spans="1:15" ht="13.7" hidden="1" thickTop="1">
      <c r="A578" s="24" t="s">
        <v>31</v>
      </c>
      <c r="B578" s="18"/>
      <c r="C578" s="25"/>
      <c r="D578" s="19"/>
      <c r="E578" s="26"/>
      <c r="F578" s="21">
        <v>41844</v>
      </c>
      <c r="G578" s="28" t="s">
        <v>32</v>
      </c>
      <c r="H578" s="21">
        <v>41845</v>
      </c>
      <c r="I578" s="28" t="s">
        <v>32</v>
      </c>
      <c r="J578" s="25"/>
      <c r="K578" s="25"/>
      <c r="L578" s="25"/>
      <c r="M578" s="23"/>
      <c r="N578" s="29"/>
      <c r="O578" s="204"/>
    </row>
    <row r="579" spans="1:15" ht="13.7" hidden="1" thickTop="1">
      <c r="A579" s="24"/>
      <c r="B579" s="30"/>
      <c r="C579" s="25"/>
      <c r="D579" s="19"/>
      <c r="E579" s="26"/>
      <c r="F579" s="21">
        <v>41844</v>
      </c>
      <c r="G579" s="31" t="s">
        <v>33</v>
      </c>
      <c r="H579" s="21">
        <v>41845</v>
      </c>
      <c r="I579" s="31" t="s">
        <v>33</v>
      </c>
      <c r="J579" s="29"/>
      <c r="K579" s="25"/>
      <c r="L579" s="25"/>
      <c r="M579" s="23"/>
      <c r="N579" s="29"/>
      <c r="O579" s="204"/>
    </row>
    <row r="580" spans="1:15" ht="13.7" hidden="1" thickTop="1">
      <c r="A580" s="32" t="s">
        <v>431</v>
      </c>
      <c r="B580" s="33" t="s">
        <v>35</v>
      </c>
      <c r="C580" s="34"/>
      <c r="D580" s="34">
        <v>51</v>
      </c>
      <c r="E580" s="33"/>
      <c r="F580" s="21">
        <v>41844</v>
      </c>
      <c r="G580" s="33" t="s">
        <v>32</v>
      </c>
      <c r="H580" s="21">
        <v>41845</v>
      </c>
      <c r="I580" s="33" t="s">
        <v>32</v>
      </c>
      <c r="J580" s="25"/>
      <c r="K580" s="25"/>
      <c r="L580" s="25"/>
      <c r="M580" s="29"/>
      <c r="N580" s="25"/>
      <c r="O580" s="205"/>
    </row>
    <row r="581" spans="1:15" ht="13.7" hidden="1" thickTop="1">
      <c r="A581" s="35" t="s">
        <v>432</v>
      </c>
      <c r="B581" s="36">
        <v>330044467</v>
      </c>
      <c r="C581" s="36" t="s">
        <v>349</v>
      </c>
      <c r="D581" s="43">
        <v>5</v>
      </c>
      <c r="E581" s="37"/>
      <c r="F581" s="21">
        <v>41844</v>
      </c>
      <c r="G581" s="37" t="s">
        <v>29</v>
      </c>
      <c r="H581" s="38">
        <v>41848</v>
      </c>
      <c r="I581" s="37" t="s">
        <v>32</v>
      </c>
      <c r="J581" s="29"/>
      <c r="K581" s="29"/>
      <c r="L581" s="29"/>
      <c r="M581" s="29"/>
      <c r="N581" s="29"/>
      <c r="O581" s="205"/>
    </row>
    <row r="582" spans="1:15" ht="13.7" hidden="1" thickTop="1">
      <c r="A582" s="35" t="s">
        <v>433</v>
      </c>
      <c r="B582" s="36">
        <v>330080404</v>
      </c>
      <c r="C582" s="36" t="s">
        <v>340</v>
      </c>
      <c r="D582" s="43">
        <v>18</v>
      </c>
      <c r="E582" s="37"/>
      <c r="F582" s="21">
        <v>41844</v>
      </c>
      <c r="G582" s="37" t="s">
        <v>29</v>
      </c>
      <c r="H582" s="38">
        <v>41848</v>
      </c>
      <c r="I582" s="37" t="s">
        <v>32</v>
      </c>
      <c r="J582" s="29"/>
      <c r="K582" s="29"/>
      <c r="L582" s="29"/>
      <c r="M582" s="29"/>
      <c r="N582" s="29"/>
      <c r="O582" s="205"/>
    </row>
    <row r="583" spans="1:15" ht="13.7" hidden="1" thickTop="1">
      <c r="A583" s="35" t="s">
        <v>434</v>
      </c>
      <c r="B583" s="36">
        <v>330077323</v>
      </c>
      <c r="C583" s="36" t="s">
        <v>176</v>
      </c>
      <c r="D583" s="43">
        <v>36</v>
      </c>
      <c r="E583" s="37"/>
      <c r="F583" s="21">
        <v>41844</v>
      </c>
      <c r="G583" s="37" t="s">
        <v>29</v>
      </c>
      <c r="H583" s="38">
        <v>41848</v>
      </c>
      <c r="I583" s="37" t="s">
        <v>32</v>
      </c>
      <c r="J583" s="29"/>
      <c r="K583" s="29"/>
      <c r="L583" s="29"/>
      <c r="M583" s="29"/>
      <c r="N583" s="29"/>
      <c r="O583" s="205"/>
    </row>
    <row r="584" spans="1:15" ht="14.4" hidden="1" thickTop="1" thickBot="1">
      <c r="A584" s="39" t="s">
        <v>435</v>
      </c>
      <c r="B584" s="40"/>
      <c r="C584" s="40"/>
      <c r="D584" s="40">
        <v>49</v>
      </c>
      <c r="E584" s="41" t="s">
        <v>36</v>
      </c>
      <c r="F584" s="21">
        <v>41844</v>
      </c>
      <c r="G584" s="40" t="s">
        <v>37</v>
      </c>
      <c r="H584" s="41">
        <v>41845</v>
      </c>
      <c r="I584" s="41" t="s">
        <v>32</v>
      </c>
      <c r="J584" s="42"/>
      <c r="K584" s="42"/>
      <c r="L584" s="42"/>
      <c r="M584" s="42"/>
      <c r="N584" s="42"/>
      <c r="O584" s="206"/>
    </row>
    <row r="585" spans="1:15" ht="13.7" hidden="1" thickTop="1">
      <c r="A585" s="17"/>
      <c r="B585" s="18"/>
      <c r="C585" s="19"/>
      <c r="D585" s="19"/>
      <c r="E585" s="20"/>
      <c r="F585" s="21">
        <v>41845</v>
      </c>
      <c r="G585" s="22" t="s">
        <v>29</v>
      </c>
      <c r="H585" s="21">
        <v>41848</v>
      </c>
      <c r="I585" s="22" t="s">
        <v>30</v>
      </c>
      <c r="J585" s="23"/>
      <c r="K585" s="19"/>
      <c r="L585" s="19"/>
      <c r="M585" s="23"/>
      <c r="N585" s="23"/>
      <c r="O585" s="203"/>
    </row>
    <row r="586" spans="1:15" ht="13.7" hidden="1" thickTop="1">
      <c r="A586" s="24" t="s">
        <v>31</v>
      </c>
      <c r="B586" s="18"/>
      <c r="C586" s="25"/>
      <c r="D586" s="19"/>
      <c r="E586" s="26"/>
      <c r="F586" s="21">
        <v>41845</v>
      </c>
      <c r="G586" s="28" t="s">
        <v>32</v>
      </c>
      <c r="H586" s="21">
        <v>41848</v>
      </c>
      <c r="I586" s="28" t="s">
        <v>32</v>
      </c>
      <c r="J586" s="25"/>
      <c r="K586" s="25"/>
      <c r="L586" s="25"/>
      <c r="M586" s="23"/>
      <c r="N586" s="29"/>
      <c r="O586" s="204"/>
    </row>
    <row r="587" spans="1:15" ht="13.7" hidden="1" thickTop="1">
      <c r="A587" s="24"/>
      <c r="B587" s="30"/>
      <c r="C587" s="25"/>
      <c r="D587" s="19"/>
      <c r="E587" s="26"/>
      <c r="F587" s="21">
        <v>41845</v>
      </c>
      <c r="G587" s="31" t="s">
        <v>33</v>
      </c>
      <c r="H587" s="21">
        <v>41848</v>
      </c>
      <c r="I587" s="31" t="s">
        <v>33</v>
      </c>
      <c r="J587" s="29"/>
      <c r="K587" s="25"/>
      <c r="L587" s="25"/>
      <c r="M587" s="23"/>
      <c r="N587" s="29"/>
      <c r="O587" s="204"/>
    </row>
    <row r="588" spans="1:15" ht="13.7" hidden="1" thickTop="1">
      <c r="A588" s="32"/>
      <c r="B588" s="33" t="s">
        <v>35</v>
      </c>
      <c r="C588" s="34"/>
      <c r="D588" s="34"/>
      <c r="E588" s="33"/>
      <c r="F588" s="21">
        <v>41845</v>
      </c>
      <c r="G588" s="33" t="s">
        <v>32</v>
      </c>
      <c r="H588" s="21">
        <v>41848</v>
      </c>
      <c r="I588" s="33" t="s">
        <v>32</v>
      </c>
      <c r="J588" s="25"/>
      <c r="K588" s="25"/>
      <c r="L588" s="25"/>
      <c r="M588" s="29"/>
      <c r="N588" s="25"/>
      <c r="O588" s="205"/>
    </row>
    <row r="589" spans="1:15" ht="13.7" hidden="1" thickTop="1">
      <c r="A589" s="35" t="s">
        <v>436</v>
      </c>
      <c r="B589" s="36">
        <v>330044467</v>
      </c>
      <c r="C589" s="36" t="s">
        <v>349</v>
      </c>
      <c r="D589" s="43">
        <v>2</v>
      </c>
      <c r="E589" s="37"/>
      <c r="F589" s="21">
        <v>41845</v>
      </c>
      <c r="G589" s="37" t="s">
        <v>29</v>
      </c>
      <c r="H589" s="38">
        <v>41849</v>
      </c>
      <c r="I589" s="37" t="s">
        <v>32</v>
      </c>
      <c r="J589" s="29"/>
      <c r="K589" s="29"/>
      <c r="L589" s="29"/>
      <c r="M589" s="29"/>
      <c r="N589" s="29"/>
      <c r="O589" s="205"/>
    </row>
    <row r="590" spans="1:15" ht="13.7" hidden="1" thickTop="1">
      <c r="A590" s="69" t="s">
        <v>437</v>
      </c>
      <c r="B590" s="70">
        <v>330051429</v>
      </c>
      <c r="C590" s="70" t="s">
        <v>438</v>
      </c>
      <c r="D590" s="71">
        <v>20</v>
      </c>
      <c r="E590" s="52" t="s">
        <v>106</v>
      </c>
      <c r="F590" s="21">
        <v>41845</v>
      </c>
      <c r="G590" s="37" t="s">
        <v>29</v>
      </c>
      <c r="H590" s="38">
        <v>41849</v>
      </c>
      <c r="I590" s="37" t="s">
        <v>32</v>
      </c>
      <c r="J590" s="29"/>
      <c r="K590" s="29"/>
      <c r="L590" s="29"/>
      <c r="M590" s="29"/>
      <c r="N590" s="29"/>
      <c r="O590" s="205"/>
    </row>
    <row r="591" spans="1:15" ht="13.7" hidden="1" thickTop="1">
      <c r="A591" s="35" t="s">
        <v>439</v>
      </c>
      <c r="B591" s="36">
        <v>330017627</v>
      </c>
      <c r="C591" s="36" t="s">
        <v>45</v>
      </c>
      <c r="D591" s="43">
        <v>36</v>
      </c>
      <c r="E591" s="37"/>
      <c r="F591" s="21">
        <v>41845</v>
      </c>
      <c r="G591" s="37" t="s">
        <v>29</v>
      </c>
      <c r="H591" s="38">
        <v>41849</v>
      </c>
      <c r="I591" s="37" t="s">
        <v>32</v>
      </c>
      <c r="J591" s="29"/>
      <c r="K591" s="29"/>
      <c r="L591" s="29"/>
      <c r="M591" s="29"/>
      <c r="N591" s="29"/>
      <c r="O591" s="205"/>
    </row>
    <row r="592" spans="1:15" ht="14.4" hidden="1" thickTop="1" thickBot="1">
      <c r="A592" s="39" t="s">
        <v>440</v>
      </c>
      <c r="B592" s="40"/>
      <c r="C592" s="40"/>
      <c r="D592" s="40">
        <v>33</v>
      </c>
      <c r="E592" s="41" t="s">
        <v>36</v>
      </c>
      <c r="F592" s="21">
        <v>41845</v>
      </c>
      <c r="G592" s="40" t="s">
        <v>37</v>
      </c>
      <c r="H592" s="41">
        <v>41848</v>
      </c>
      <c r="I592" s="41" t="s">
        <v>32</v>
      </c>
      <c r="J592" s="42"/>
      <c r="K592" s="42"/>
      <c r="L592" s="42"/>
      <c r="M592" s="42"/>
      <c r="N592" s="42"/>
      <c r="O592" s="206"/>
    </row>
    <row r="593" spans="1:15" ht="13.7" hidden="1" thickTop="1">
      <c r="A593" s="17"/>
      <c r="B593" s="18"/>
      <c r="C593" s="19"/>
      <c r="D593" s="19"/>
      <c r="E593" s="20"/>
      <c r="F593" s="21">
        <v>41848</v>
      </c>
      <c r="G593" s="22" t="s">
        <v>29</v>
      </c>
      <c r="H593" s="21">
        <v>41849</v>
      </c>
      <c r="I593" s="22" t="s">
        <v>30</v>
      </c>
      <c r="J593" s="23"/>
      <c r="K593" s="19"/>
      <c r="L593" s="19"/>
      <c r="M593" s="23"/>
      <c r="N593" s="23"/>
      <c r="O593" s="203"/>
    </row>
    <row r="594" spans="1:15" ht="13.7" hidden="1" thickTop="1">
      <c r="A594" s="24" t="s">
        <v>31</v>
      </c>
      <c r="B594" s="18"/>
      <c r="C594" s="25"/>
      <c r="D594" s="19"/>
      <c r="E594" s="26"/>
      <c r="F594" s="21">
        <v>41848</v>
      </c>
      <c r="G594" s="28" t="s">
        <v>32</v>
      </c>
      <c r="H594" s="21">
        <v>41849</v>
      </c>
      <c r="I594" s="28" t="s">
        <v>32</v>
      </c>
      <c r="J594" s="25"/>
      <c r="K594" s="25"/>
      <c r="L594" s="25"/>
      <c r="M594" s="23"/>
      <c r="N594" s="29"/>
      <c r="O594" s="204"/>
    </row>
    <row r="595" spans="1:15" ht="13.7" hidden="1" thickTop="1">
      <c r="A595" s="24"/>
      <c r="B595" s="30"/>
      <c r="C595" s="25"/>
      <c r="D595" s="19"/>
      <c r="E595" s="26"/>
      <c r="F595" s="21">
        <v>41848</v>
      </c>
      <c r="G595" s="31" t="s">
        <v>33</v>
      </c>
      <c r="H595" s="21">
        <v>41849</v>
      </c>
      <c r="I595" s="31" t="s">
        <v>33</v>
      </c>
      <c r="J595" s="29"/>
      <c r="K595" s="25"/>
      <c r="L595" s="25"/>
      <c r="M595" s="23"/>
      <c r="N595" s="29"/>
      <c r="O595" s="204"/>
    </row>
    <row r="596" spans="1:15" ht="13.7" hidden="1" thickTop="1">
      <c r="A596" s="32" t="s">
        <v>441</v>
      </c>
      <c r="B596" s="33" t="s">
        <v>35</v>
      </c>
      <c r="C596" s="34"/>
      <c r="D596" s="34">
        <v>51</v>
      </c>
      <c r="E596" s="33"/>
      <c r="F596" s="21">
        <v>41848</v>
      </c>
      <c r="G596" s="33" t="s">
        <v>32</v>
      </c>
      <c r="H596" s="21">
        <v>41849</v>
      </c>
      <c r="I596" s="33" t="s">
        <v>32</v>
      </c>
      <c r="J596" s="25"/>
      <c r="K596" s="25"/>
      <c r="L596" s="25"/>
      <c r="M596" s="29"/>
      <c r="N596" s="25"/>
      <c r="O596" s="205"/>
    </row>
    <row r="597" spans="1:15" ht="13.7" hidden="1" thickTop="1">
      <c r="A597" s="35" t="s">
        <v>442</v>
      </c>
      <c r="B597" s="36">
        <v>330017627</v>
      </c>
      <c r="C597" s="36" t="s">
        <v>45</v>
      </c>
      <c r="D597" s="43">
        <v>33</v>
      </c>
      <c r="E597" s="37"/>
      <c r="F597" s="21">
        <v>41848</v>
      </c>
      <c r="G597" s="37" t="s">
        <v>29</v>
      </c>
      <c r="H597" s="38">
        <v>41850</v>
      </c>
      <c r="I597" s="37" t="s">
        <v>32</v>
      </c>
      <c r="J597" s="29"/>
      <c r="K597" s="29"/>
      <c r="L597" s="29"/>
      <c r="M597" s="29"/>
      <c r="N597" s="29"/>
      <c r="O597" s="205"/>
    </row>
    <row r="598" spans="1:15" ht="13.7" hidden="1" thickTop="1">
      <c r="A598" s="35" t="s">
        <v>443</v>
      </c>
      <c r="B598" s="36">
        <v>330077323</v>
      </c>
      <c r="C598" s="36" t="s">
        <v>176</v>
      </c>
      <c r="D598" s="43">
        <v>18</v>
      </c>
      <c r="E598" s="37"/>
      <c r="F598" s="21">
        <v>41848</v>
      </c>
      <c r="G598" s="37" t="s">
        <v>29</v>
      </c>
      <c r="H598" s="38">
        <v>41850</v>
      </c>
      <c r="I598" s="37" t="s">
        <v>32</v>
      </c>
      <c r="J598" s="29"/>
      <c r="K598" s="29"/>
      <c r="L598" s="29"/>
      <c r="M598" s="29"/>
      <c r="N598" s="29"/>
      <c r="O598" s="205"/>
    </row>
    <row r="599" spans="1:15" ht="13.7" hidden="1" thickTop="1">
      <c r="A599" s="35" t="s">
        <v>444</v>
      </c>
      <c r="B599" s="36">
        <v>330077323</v>
      </c>
      <c r="C599" s="36" t="s">
        <v>176</v>
      </c>
      <c r="D599" s="43">
        <v>9</v>
      </c>
      <c r="E599" s="37"/>
      <c r="F599" s="21">
        <v>41848</v>
      </c>
      <c r="G599" s="37" t="s">
        <v>29</v>
      </c>
      <c r="H599" s="38">
        <v>41850</v>
      </c>
      <c r="I599" s="37" t="s">
        <v>32</v>
      </c>
      <c r="J599" s="29"/>
      <c r="K599" s="29"/>
      <c r="L599" s="29"/>
      <c r="M599" s="29"/>
      <c r="N599" s="29"/>
      <c r="O599" s="205"/>
    </row>
    <row r="600" spans="1:15" ht="14.4" hidden="1" thickTop="1" thickBot="1">
      <c r="A600" s="39" t="s">
        <v>445</v>
      </c>
      <c r="B600" s="40"/>
      <c r="C600" s="40"/>
      <c r="D600" s="40">
        <v>45</v>
      </c>
      <c r="E600" s="41" t="s">
        <v>36</v>
      </c>
      <c r="F600" s="21">
        <v>41848</v>
      </c>
      <c r="G600" s="40" t="s">
        <v>37</v>
      </c>
      <c r="H600" s="41">
        <v>41849</v>
      </c>
      <c r="I600" s="41" t="s">
        <v>32</v>
      </c>
      <c r="J600" s="42"/>
      <c r="K600" s="42"/>
      <c r="L600" s="42"/>
      <c r="M600" s="42"/>
      <c r="N600" s="42"/>
      <c r="O600" s="206"/>
    </row>
    <row r="601" spans="1:15" ht="13.7" hidden="1" thickTop="1">
      <c r="A601" s="17"/>
      <c r="B601" s="18"/>
      <c r="C601" s="19"/>
      <c r="D601" s="19"/>
      <c r="E601" s="20"/>
      <c r="F601" s="21">
        <v>41849</v>
      </c>
      <c r="G601" s="22" t="s">
        <v>29</v>
      </c>
      <c r="H601" s="21">
        <v>41850</v>
      </c>
      <c r="I601" s="22" t="s">
        <v>30</v>
      </c>
      <c r="J601" s="23"/>
      <c r="K601" s="19"/>
      <c r="L601" s="19"/>
      <c r="M601" s="23"/>
      <c r="N601" s="23"/>
      <c r="O601" s="203"/>
    </row>
    <row r="602" spans="1:15" ht="13.7" hidden="1" thickTop="1">
      <c r="A602" s="24" t="s">
        <v>31</v>
      </c>
      <c r="B602" s="18"/>
      <c r="C602" s="25"/>
      <c r="D602" s="19"/>
      <c r="E602" s="26"/>
      <c r="F602" s="21">
        <v>41849</v>
      </c>
      <c r="G602" s="28" t="s">
        <v>32</v>
      </c>
      <c r="H602" s="21">
        <v>41850</v>
      </c>
      <c r="I602" s="28" t="s">
        <v>32</v>
      </c>
      <c r="J602" s="25"/>
      <c r="K602" s="25"/>
      <c r="L602" s="25"/>
      <c r="M602" s="23"/>
      <c r="N602" s="29"/>
      <c r="O602" s="204"/>
    </row>
    <row r="603" spans="1:15" ht="13.7" hidden="1" thickTop="1">
      <c r="A603" s="24"/>
      <c r="B603" s="30"/>
      <c r="C603" s="25"/>
      <c r="D603" s="19"/>
      <c r="E603" s="26"/>
      <c r="F603" s="21">
        <v>41849</v>
      </c>
      <c r="G603" s="31" t="s">
        <v>33</v>
      </c>
      <c r="H603" s="21">
        <v>41850</v>
      </c>
      <c r="I603" s="31" t="s">
        <v>33</v>
      </c>
      <c r="J603" s="29"/>
      <c r="K603" s="25"/>
      <c r="L603" s="25"/>
      <c r="M603" s="23"/>
      <c r="N603" s="29"/>
      <c r="O603" s="204"/>
    </row>
    <row r="604" spans="1:15" ht="13.7" hidden="1" thickTop="1">
      <c r="A604" s="32" t="s">
        <v>446</v>
      </c>
      <c r="B604" s="33" t="s">
        <v>35</v>
      </c>
      <c r="C604" s="34"/>
      <c r="D604" s="34">
        <v>52</v>
      </c>
      <c r="E604" s="33"/>
      <c r="F604" s="21">
        <v>41849</v>
      </c>
      <c r="G604" s="33" t="s">
        <v>32</v>
      </c>
      <c r="H604" s="21">
        <v>41850</v>
      </c>
      <c r="I604" s="33" t="s">
        <v>32</v>
      </c>
      <c r="J604" s="25"/>
      <c r="K604" s="25"/>
      <c r="L604" s="25"/>
      <c r="M604" s="29"/>
      <c r="N604" s="25"/>
      <c r="O604" s="205"/>
    </row>
    <row r="605" spans="1:15" ht="13.7" hidden="1" thickTop="1">
      <c r="A605" s="69" t="s">
        <v>447</v>
      </c>
      <c r="B605" s="70">
        <v>330077323</v>
      </c>
      <c r="C605" s="70" t="s">
        <v>176</v>
      </c>
      <c r="D605" s="71">
        <v>54</v>
      </c>
      <c r="E605" s="52" t="s">
        <v>106</v>
      </c>
      <c r="F605" s="21">
        <v>41849</v>
      </c>
      <c r="G605" s="37" t="s">
        <v>29</v>
      </c>
      <c r="H605" s="38">
        <v>41851</v>
      </c>
      <c r="I605" s="37" t="s">
        <v>32</v>
      </c>
      <c r="J605" s="29"/>
      <c r="K605" s="29"/>
      <c r="L605" s="29"/>
      <c r="M605" s="29"/>
      <c r="N605" s="29"/>
      <c r="O605" s="205"/>
    </row>
    <row r="606" spans="1:15" ht="13.7" hidden="1" thickTop="1">
      <c r="A606" s="35" t="s">
        <v>447</v>
      </c>
      <c r="B606" s="36">
        <v>330080059</v>
      </c>
      <c r="C606" s="36" t="s">
        <v>448</v>
      </c>
      <c r="D606" s="43">
        <v>9</v>
      </c>
      <c r="E606" s="53"/>
      <c r="F606" s="21">
        <v>41849</v>
      </c>
      <c r="G606" s="37" t="s">
        <v>29</v>
      </c>
      <c r="H606" s="38">
        <v>41851</v>
      </c>
      <c r="I606" s="37" t="s">
        <v>32</v>
      </c>
      <c r="J606" s="29"/>
      <c r="K606" s="29"/>
      <c r="L606" s="29"/>
      <c r="M606" s="29"/>
      <c r="N606" s="29"/>
      <c r="O606" s="205"/>
    </row>
    <row r="607" spans="1:15" ht="13.7" hidden="1" thickTop="1">
      <c r="A607" s="35" t="s">
        <v>449</v>
      </c>
      <c r="B607" s="36" t="s">
        <v>60</v>
      </c>
      <c r="C607" s="36" t="s">
        <v>346</v>
      </c>
      <c r="D607" s="43">
        <v>5</v>
      </c>
      <c r="E607" s="37"/>
      <c r="F607" s="21">
        <v>41849</v>
      </c>
      <c r="G607" s="37" t="s">
        <v>29</v>
      </c>
      <c r="H607" s="38">
        <v>41851</v>
      </c>
      <c r="I607" s="37" t="s">
        <v>32</v>
      </c>
      <c r="J607" s="29"/>
      <c r="K607" s="29"/>
      <c r="L607" s="29"/>
      <c r="M607" s="29"/>
      <c r="N607" s="29"/>
      <c r="O607" s="205"/>
    </row>
    <row r="608" spans="1:15" ht="13.7" hidden="1" thickTop="1">
      <c r="A608" s="35" t="s">
        <v>450</v>
      </c>
      <c r="B608" s="36" t="s">
        <v>263</v>
      </c>
      <c r="C608" s="36" t="s">
        <v>264</v>
      </c>
      <c r="D608" s="43">
        <v>7</v>
      </c>
      <c r="E608" s="37"/>
      <c r="F608" s="21">
        <v>41849</v>
      </c>
      <c r="G608" s="37" t="s">
        <v>29</v>
      </c>
      <c r="H608" s="38">
        <v>41851</v>
      </c>
      <c r="I608" s="37" t="s">
        <v>32</v>
      </c>
      <c r="J608" s="29"/>
      <c r="K608" s="29"/>
      <c r="L608" s="29"/>
      <c r="M608" s="29"/>
      <c r="N608" s="29"/>
      <c r="O608" s="205"/>
    </row>
    <row r="609" spans="1:15" ht="14.4" hidden="1" thickTop="1" thickBot="1">
      <c r="A609" s="39" t="s">
        <v>451</v>
      </c>
      <c r="B609" s="40"/>
      <c r="C609" s="40"/>
      <c r="D609" s="40">
        <v>47</v>
      </c>
      <c r="E609" s="41" t="s">
        <v>36</v>
      </c>
      <c r="F609" s="21">
        <v>41849</v>
      </c>
      <c r="G609" s="40" t="s">
        <v>37</v>
      </c>
      <c r="H609" s="41">
        <v>41850</v>
      </c>
      <c r="I609" s="41" t="s">
        <v>32</v>
      </c>
      <c r="J609" s="42"/>
      <c r="K609" s="42"/>
      <c r="L609" s="42"/>
      <c r="M609" s="42"/>
      <c r="N609" s="42"/>
      <c r="O609" s="206"/>
    </row>
    <row r="610" spans="1:15" ht="13.7" hidden="1" thickTop="1">
      <c r="A610" s="17"/>
      <c r="B610" s="18"/>
      <c r="C610" s="19"/>
      <c r="D610" s="19"/>
      <c r="E610" s="20"/>
      <c r="F610" s="21">
        <v>41850</v>
      </c>
      <c r="G610" s="22" t="s">
        <v>29</v>
      </c>
      <c r="H610" s="21">
        <v>41851</v>
      </c>
      <c r="I610" s="22" t="s">
        <v>30</v>
      </c>
      <c r="J610" s="23"/>
      <c r="K610" s="19"/>
      <c r="L610" s="19"/>
      <c r="M610" s="23"/>
      <c r="N610" s="23"/>
      <c r="O610" s="203"/>
    </row>
    <row r="611" spans="1:15" ht="13.7" hidden="1" thickTop="1">
      <c r="A611" s="24" t="s">
        <v>31</v>
      </c>
      <c r="B611" s="18"/>
      <c r="C611" s="25"/>
      <c r="D611" s="19"/>
      <c r="E611" s="26"/>
      <c r="F611" s="21">
        <v>41850</v>
      </c>
      <c r="G611" s="28" t="s">
        <v>32</v>
      </c>
      <c r="H611" s="21">
        <v>41851</v>
      </c>
      <c r="I611" s="28" t="s">
        <v>32</v>
      </c>
      <c r="J611" s="25"/>
      <c r="K611" s="25"/>
      <c r="L611" s="25"/>
      <c r="M611" s="23"/>
      <c r="N611" s="29"/>
      <c r="O611" s="204"/>
    </row>
    <row r="612" spans="1:15" ht="13.7" hidden="1" thickTop="1">
      <c r="A612" s="24"/>
      <c r="B612" s="30"/>
      <c r="C612" s="25"/>
      <c r="D612" s="19"/>
      <c r="E612" s="26"/>
      <c r="F612" s="21">
        <v>41850</v>
      </c>
      <c r="G612" s="31" t="s">
        <v>33</v>
      </c>
      <c r="H612" s="21">
        <v>41851</v>
      </c>
      <c r="I612" s="31" t="s">
        <v>33</v>
      </c>
      <c r="J612" s="29"/>
      <c r="K612" s="25"/>
      <c r="L612" s="25"/>
      <c r="M612" s="23"/>
      <c r="N612" s="29"/>
      <c r="O612" s="204"/>
    </row>
    <row r="613" spans="1:15" ht="13.7" hidden="1" thickTop="1">
      <c r="A613" s="32" t="s">
        <v>452</v>
      </c>
      <c r="B613" s="33" t="s">
        <v>35</v>
      </c>
      <c r="C613" s="34"/>
      <c r="D613" s="34">
        <v>48</v>
      </c>
      <c r="E613" s="33"/>
      <c r="F613" s="21">
        <v>41850</v>
      </c>
      <c r="G613" s="33" t="s">
        <v>32</v>
      </c>
      <c r="H613" s="21">
        <v>41851</v>
      </c>
      <c r="I613" s="33" t="s">
        <v>32</v>
      </c>
      <c r="J613" s="25"/>
      <c r="K613" s="25"/>
      <c r="L613" s="25"/>
      <c r="M613" s="29"/>
      <c r="N613" s="25"/>
      <c r="O613" s="205"/>
    </row>
    <row r="614" spans="1:15" ht="13.7" hidden="1" thickTop="1">
      <c r="A614" s="35" t="s">
        <v>453</v>
      </c>
      <c r="B614" s="36">
        <v>330080404</v>
      </c>
      <c r="C614" s="36" t="s">
        <v>340</v>
      </c>
      <c r="D614" s="43">
        <v>22</v>
      </c>
      <c r="E614" s="53"/>
      <c r="F614" s="21">
        <v>41850</v>
      </c>
      <c r="G614" s="37" t="s">
        <v>29</v>
      </c>
      <c r="H614" s="38">
        <v>41852</v>
      </c>
      <c r="I614" s="37" t="s">
        <v>32</v>
      </c>
      <c r="J614" s="29"/>
      <c r="K614" s="29"/>
      <c r="L614" s="29"/>
      <c r="M614" s="29"/>
      <c r="N614" s="29"/>
      <c r="O614" s="205"/>
    </row>
    <row r="615" spans="1:15" ht="13.7" hidden="1" thickTop="1">
      <c r="A615" s="35" t="s">
        <v>454</v>
      </c>
      <c r="B615" s="36">
        <v>330080059</v>
      </c>
      <c r="C615" s="36" t="s">
        <v>448</v>
      </c>
      <c r="D615" s="43">
        <v>4</v>
      </c>
      <c r="E615" s="72" t="s">
        <v>455</v>
      </c>
      <c r="F615" s="21">
        <v>41850</v>
      </c>
      <c r="G615" s="37" t="s">
        <v>29</v>
      </c>
      <c r="H615" s="38">
        <v>41852</v>
      </c>
      <c r="I615" s="37" t="s">
        <v>32</v>
      </c>
      <c r="J615" s="29"/>
      <c r="K615" s="29"/>
      <c r="L615" s="29"/>
      <c r="M615" s="29"/>
      <c r="N615" s="29"/>
      <c r="O615" s="205"/>
    </row>
    <row r="616" spans="1:15" ht="13.7" hidden="1" thickTop="1">
      <c r="A616" s="35" t="s">
        <v>456</v>
      </c>
      <c r="B616" s="36">
        <v>330044467</v>
      </c>
      <c r="C616" s="36" t="s">
        <v>349</v>
      </c>
      <c r="D616" s="43">
        <v>4</v>
      </c>
      <c r="E616" s="37"/>
      <c r="F616" s="21">
        <v>41850</v>
      </c>
      <c r="G616" s="37" t="s">
        <v>29</v>
      </c>
      <c r="H616" s="38">
        <v>41852</v>
      </c>
      <c r="I616" s="37" t="s">
        <v>32</v>
      </c>
      <c r="J616" s="29"/>
      <c r="K616" s="29"/>
      <c r="L616" s="29"/>
      <c r="M616" s="29"/>
      <c r="N616" s="29"/>
      <c r="O616" s="205"/>
    </row>
    <row r="617" spans="1:15" ht="13.7" hidden="1" thickTop="1">
      <c r="A617" s="35" t="s">
        <v>457</v>
      </c>
      <c r="B617" s="36">
        <v>330077323</v>
      </c>
      <c r="C617" s="36" t="s">
        <v>176</v>
      </c>
      <c r="D617" s="43">
        <v>30</v>
      </c>
      <c r="E617" s="37"/>
      <c r="F617" s="21">
        <v>41850</v>
      </c>
      <c r="G617" s="37" t="s">
        <v>29</v>
      </c>
      <c r="H617" s="38">
        <v>41852</v>
      </c>
      <c r="I617" s="37" t="s">
        <v>32</v>
      </c>
      <c r="J617" s="29"/>
      <c r="K617" s="29"/>
      <c r="L617" s="29"/>
      <c r="M617" s="29"/>
      <c r="N617" s="29"/>
      <c r="O617" s="205"/>
    </row>
    <row r="618" spans="1:15" ht="14.4" hidden="1" thickTop="1" thickBot="1">
      <c r="A618" s="39" t="s">
        <v>458</v>
      </c>
      <c r="B618" s="40"/>
      <c r="C618" s="40"/>
      <c r="D618" s="40">
        <v>47</v>
      </c>
      <c r="E618" s="41" t="s">
        <v>36</v>
      </c>
      <c r="F618" s="21">
        <v>41850</v>
      </c>
      <c r="G618" s="40" t="s">
        <v>37</v>
      </c>
      <c r="H618" s="41">
        <v>41851</v>
      </c>
      <c r="I618" s="41" t="s">
        <v>32</v>
      </c>
      <c r="J618" s="42"/>
      <c r="K618" s="42"/>
      <c r="L618" s="42"/>
      <c r="M618" s="42"/>
      <c r="N618" s="42"/>
      <c r="O618" s="206"/>
    </row>
    <row r="619" spans="1:15" ht="13.7" hidden="1" thickTop="1">
      <c r="A619" s="17"/>
      <c r="B619" s="18"/>
      <c r="C619" s="19"/>
      <c r="D619" s="19"/>
      <c r="E619" s="20"/>
      <c r="F619" s="21">
        <v>41851</v>
      </c>
      <c r="G619" s="22" t="s">
        <v>29</v>
      </c>
      <c r="H619" s="21">
        <v>41852</v>
      </c>
      <c r="I619" s="22" t="s">
        <v>30</v>
      </c>
      <c r="J619" s="23"/>
      <c r="K619" s="19"/>
      <c r="L619" s="19"/>
      <c r="M619" s="23"/>
      <c r="N619" s="23"/>
      <c r="O619" s="203"/>
    </row>
    <row r="620" spans="1:15" ht="13.7" hidden="1" thickTop="1">
      <c r="A620" s="24" t="s">
        <v>31</v>
      </c>
      <c r="B620" s="18"/>
      <c r="C620" s="25"/>
      <c r="D620" s="19"/>
      <c r="E620" s="26"/>
      <c r="F620" s="21">
        <v>41851</v>
      </c>
      <c r="G620" s="28" t="s">
        <v>32</v>
      </c>
      <c r="H620" s="21">
        <v>41852</v>
      </c>
      <c r="I620" s="28" t="s">
        <v>32</v>
      </c>
      <c r="J620" s="25"/>
      <c r="K620" s="25"/>
      <c r="L620" s="25"/>
      <c r="M620" s="23"/>
      <c r="N620" s="29"/>
      <c r="O620" s="204"/>
    </row>
    <row r="621" spans="1:15" ht="13.7" hidden="1" thickTop="1">
      <c r="A621" s="24"/>
      <c r="B621" s="30"/>
      <c r="C621" s="25"/>
      <c r="D621" s="19"/>
      <c r="E621" s="26"/>
      <c r="F621" s="21">
        <v>41851</v>
      </c>
      <c r="G621" s="31" t="s">
        <v>33</v>
      </c>
      <c r="H621" s="21">
        <v>41852</v>
      </c>
      <c r="I621" s="31" t="s">
        <v>33</v>
      </c>
      <c r="J621" s="29"/>
      <c r="K621" s="25"/>
      <c r="L621" s="25"/>
      <c r="M621" s="23"/>
      <c r="N621" s="29"/>
      <c r="O621" s="204"/>
    </row>
    <row r="622" spans="1:15" ht="13.7" hidden="1" thickTop="1">
      <c r="A622" s="32" t="s">
        <v>459</v>
      </c>
      <c r="B622" s="33" t="s">
        <v>35</v>
      </c>
      <c r="C622" s="34"/>
      <c r="D622" s="34">
        <v>51</v>
      </c>
      <c r="E622" s="33"/>
      <c r="F622" s="21">
        <v>41851</v>
      </c>
      <c r="G622" s="33" t="s">
        <v>32</v>
      </c>
      <c r="H622" s="21">
        <v>41852</v>
      </c>
      <c r="I622" s="33" t="s">
        <v>32</v>
      </c>
      <c r="J622" s="25"/>
      <c r="K622" s="25"/>
      <c r="L622" s="25"/>
      <c r="M622" s="29"/>
      <c r="N622" s="25"/>
      <c r="O622" s="205"/>
    </row>
    <row r="623" spans="1:15" ht="13.7" hidden="1" thickTop="1">
      <c r="A623" s="35" t="s">
        <v>460</v>
      </c>
      <c r="B623" s="36">
        <v>330077323</v>
      </c>
      <c r="C623" s="36" t="s">
        <v>176</v>
      </c>
      <c r="D623" s="43">
        <v>24</v>
      </c>
      <c r="E623" s="53"/>
      <c r="F623" s="21">
        <v>41851</v>
      </c>
      <c r="G623" s="37" t="s">
        <v>29</v>
      </c>
      <c r="H623" s="38">
        <v>41853</v>
      </c>
      <c r="I623" s="37" t="s">
        <v>32</v>
      </c>
      <c r="J623" s="29"/>
      <c r="K623" s="29"/>
      <c r="L623" s="29"/>
      <c r="M623" s="29"/>
      <c r="N623" s="29"/>
      <c r="O623" s="205"/>
    </row>
    <row r="624" spans="1:15" ht="13.7" hidden="1" thickTop="1">
      <c r="A624" s="35" t="s">
        <v>461</v>
      </c>
      <c r="B624" s="36">
        <v>330044467</v>
      </c>
      <c r="C624" s="36" t="s">
        <v>349</v>
      </c>
      <c r="D624" s="43">
        <v>18</v>
      </c>
      <c r="E624" s="53"/>
      <c r="F624" s="21">
        <v>41851</v>
      </c>
      <c r="G624" s="37" t="s">
        <v>29</v>
      </c>
      <c r="H624" s="38">
        <v>41853</v>
      </c>
      <c r="I624" s="37" t="s">
        <v>32</v>
      </c>
      <c r="J624" s="29"/>
      <c r="K624" s="29"/>
      <c r="L624" s="29"/>
      <c r="M624" s="29"/>
      <c r="N624" s="29"/>
      <c r="O624" s="205"/>
    </row>
    <row r="625" spans="1:15" ht="13.7" hidden="1" thickTop="1">
      <c r="A625" s="35" t="s">
        <v>462</v>
      </c>
      <c r="B625" s="36" t="s">
        <v>60</v>
      </c>
      <c r="C625" s="36" t="s">
        <v>346</v>
      </c>
      <c r="D625" s="43">
        <v>4</v>
      </c>
      <c r="E625" s="37"/>
      <c r="F625" s="21">
        <v>41851</v>
      </c>
      <c r="G625" s="37" t="s">
        <v>29</v>
      </c>
      <c r="H625" s="38">
        <v>41853</v>
      </c>
      <c r="I625" s="37" t="s">
        <v>32</v>
      </c>
      <c r="J625" s="29"/>
      <c r="K625" s="29"/>
      <c r="L625" s="29"/>
      <c r="M625" s="29"/>
      <c r="N625" s="29"/>
      <c r="O625" s="205"/>
    </row>
    <row r="626" spans="1:15" ht="13.7" hidden="1" thickTop="1">
      <c r="A626" s="35" t="s">
        <v>463</v>
      </c>
      <c r="B626" s="36" t="s">
        <v>263</v>
      </c>
      <c r="C626" s="36" t="s">
        <v>264</v>
      </c>
      <c r="D626" s="43">
        <v>12</v>
      </c>
      <c r="E626" s="37"/>
      <c r="F626" s="21">
        <v>41851</v>
      </c>
      <c r="G626" s="37" t="s">
        <v>29</v>
      </c>
      <c r="H626" s="38">
        <v>41853</v>
      </c>
      <c r="I626" s="37" t="s">
        <v>32</v>
      </c>
      <c r="J626" s="29"/>
      <c r="K626" s="29"/>
      <c r="L626" s="29"/>
      <c r="M626" s="29"/>
      <c r="N626" s="29"/>
      <c r="O626" s="205"/>
    </row>
    <row r="627" spans="1:15" ht="14.4" hidden="1" thickTop="1" thickBot="1">
      <c r="A627" s="39" t="s">
        <v>464</v>
      </c>
      <c r="B627" s="40"/>
      <c r="C627" s="40"/>
      <c r="D627" s="40">
        <v>44</v>
      </c>
      <c r="E627" s="41" t="s">
        <v>36</v>
      </c>
      <c r="F627" s="21">
        <v>41851</v>
      </c>
      <c r="G627" s="40" t="s">
        <v>37</v>
      </c>
      <c r="H627" s="41">
        <v>41852</v>
      </c>
      <c r="I627" s="41" t="s">
        <v>32</v>
      </c>
      <c r="J627" s="42"/>
      <c r="K627" s="42"/>
      <c r="L627" s="42"/>
      <c r="M627" s="42"/>
      <c r="N627" s="42"/>
      <c r="O627" s="206"/>
    </row>
    <row r="628" spans="1:15" ht="13.7" hidden="1" thickTop="1">
      <c r="A628" s="17"/>
      <c r="B628" s="18"/>
      <c r="C628" s="19"/>
      <c r="D628" s="19"/>
      <c r="E628" s="20"/>
      <c r="F628" s="21">
        <v>41852</v>
      </c>
      <c r="G628" s="22" t="s">
        <v>29</v>
      </c>
      <c r="H628" s="21">
        <v>41853</v>
      </c>
      <c r="I628" s="22" t="s">
        <v>30</v>
      </c>
      <c r="J628" s="23"/>
      <c r="K628" s="19"/>
      <c r="L628" s="19"/>
      <c r="M628" s="23"/>
      <c r="N628" s="23"/>
      <c r="O628" s="203"/>
    </row>
    <row r="629" spans="1:15" ht="13.7" hidden="1" thickTop="1">
      <c r="A629" s="24" t="s">
        <v>31</v>
      </c>
      <c r="B629" s="18"/>
      <c r="C629" s="25"/>
      <c r="D629" s="19"/>
      <c r="E629" s="26"/>
      <c r="F629" s="21">
        <v>41852</v>
      </c>
      <c r="G629" s="28" t="s">
        <v>32</v>
      </c>
      <c r="H629" s="21">
        <v>41853</v>
      </c>
      <c r="I629" s="28" t="s">
        <v>32</v>
      </c>
      <c r="J629" s="25"/>
      <c r="K629" s="25"/>
      <c r="L629" s="25"/>
      <c r="M629" s="23"/>
      <c r="N629" s="29"/>
      <c r="O629" s="204"/>
    </row>
    <row r="630" spans="1:15" ht="13.7" hidden="1" thickTop="1">
      <c r="A630" s="24"/>
      <c r="B630" s="30"/>
      <c r="C630" s="25"/>
      <c r="D630" s="19"/>
      <c r="E630" s="26"/>
      <c r="F630" s="21">
        <v>41852</v>
      </c>
      <c r="G630" s="31" t="s">
        <v>33</v>
      </c>
      <c r="H630" s="21">
        <v>41853</v>
      </c>
      <c r="I630" s="31" t="s">
        <v>33</v>
      </c>
      <c r="J630" s="29"/>
      <c r="K630" s="25"/>
      <c r="L630" s="25"/>
      <c r="M630" s="23"/>
      <c r="N630" s="29"/>
      <c r="O630" s="204"/>
    </row>
    <row r="631" spans="1:15" ht="13.7" hidden="1" thickTop="1">
      <c r="A631" s="32" t="s">
        <v>465</v>
      </c>
      <c r="B631" s="33" t="s">
        <v>35</v>
      </c>
      <c r="C631" s="34"/>
      <c r="D631" s="34">
        <v>50</v>
      </c>
      <c r="E631" s="33"/>
      <c r="F631" s="21">
        <v>41852</v>
      </c>
      <c r="G631" s="33" t="s">
        <v>32</v>
      </c>
      <c r="H631" s="21">
        <v>41852</v>
      </c>
      <c r="I631" s="33" t="s">
        <v>32</v>
      </c>
      <c r="J631" s="25"/>
      <c r="K631" s="25"/>
      <c r="L631" s="25"/>
      <c r="M631" s="29"/>
      <c r="N631" s="25"/>
      <c r="O631" s="205"/>
    </row>
    <row r="632" spans="1:15" ht="13.7" hidden="1" thickTop="1">
      <c r="A632" s="35" t="s">
        <v>466</v>
      </c>
      <c r="B632" s="36">
        <v>330080404</v>
      </c>
      <c r="C632" s="36" t="s">
        <v>340</v>
      </c>
      <c r="D632" s="43">
        <v>36</v>
      </c>
      <c r="E632" s="53"/>
      <c r="F632" s="21">
        <v>41852</v>
      </c>
      <c r="G632" s="37" t="s">
        <v>29</v>
      </c>
      <c r="H632" s="38">
        <v>41855</v>
      </c>
      <c r="I632" s="37" t="s">
        <v>32</v>
      </c>
      <c r="J632" s="29"/>
      <c r="K632" s="29"/>
      <c r="L632" s="29"/>
      <c r="M632" s="29"/>
      <c r="N632" s="29"/>
      <c r="O632" s="205"/>
    </row>
    <row r="633" spans="1:15" ht="13.7" hidden="1" thickTop="1">
      <c r="A633" s="35" t="s">
        <v>467</v>
      </c>
      <c r="B633" s="36">
        <v>330044467</v>
      </c>
      <c r="C633" s="36" t="s">
        <v>349</v>
      </c>
      <c r="D633" s="43">
        <v>18</v>
      </c>
      <c r="E633" s="53"/>
      <c r="F633" s="21">
        <v>41852</v>
      </c>
      <c r="G633" s="37" t="s">
        <v>29</v>
      </c>
      <c r="H633" s="38">
        <v>41855</v>
      </c>
      <c r="I633" s="37" t="s">
        <v>32</v>
      </c>
      <c r="J633" s="29"/>
      <c r="K633" s="29"/>
      <c r="L633" s="29"/>
      <c r="M633" s="29"/>
      <c r="N633" s="29"/>
      <c r="O633" s="205"/>
    </row>
    <row r="634" spans="1:15" ht="13.7" hidden="1" thickTop="1">
      <c r="A634" s="35" t="s">
        <v>468</v>
      </c>
      <c r="B634" s="36" t="s">
        <v>60</v>
      </c>
      <c r="C634" s="36" t="s">
        <v>346</v>
      </c>
      <c r="D634" s="43">
        <v>5</v>
      </c>
      <c r="E634" s="37"/>
      <c r="F634" s="21">
        <v>41852</v>
      </c>
      <c r="G634" s="37" t="s">
        <v>29</v>
      </c>
      <c r="H634" s="38">
        <v>41855</v>
      </c>
      <c r="I634" s="37" t="s">
        <v>32</v>
      </c>
      <c r="J634" s="29"/>
      <c r="K634" s="29"/>
      <c r="L634" s="29"/>
      <c r="M634" s="29"/>
      <c r="N634" s="29"/>
      <c r="O634" s="205"/>
    </row>
    <row r="635" spans="1:15" ht="14.4" hidden="1" thickTop="1" thickBot="1">
      <c r="A635" s="39" t="s">
        <v>469</v>
      </c>
      <c r="B635" s="40"/>
      <c r="C635" s="40"/>
      <c r="D635" s="40">
        <v>49</v>
      </c>
      <c r="E635" s="41" t="s">
        <v>36</v>
      </c>
      <c r="F635" s="21">
        <v>41852</v>
      </c>
      <c r="G635" s="40" t="s">
        <v>37</v>
      </c>
      <c r="H635" s="41">
        <v>41853</v>
      </c>
      <c r="I635" s="41" t="s">
        <v>32</v>
      </c>
      <c r="J635" s="42"/>
      <c r="K635" s="42"/>
      <c r="L635" s="42"/>
      <c r="M635" s="42"/>
      <c r="N635" s="42"/>
      <c r="O635" s="206"/>
    </row>
    <row r="636" spans="1:15" ht="13.7" hidden="1" thickTop="1">
      <c r="A636" s="17"/>
      <c r="B636" s="18"/>
      <c r="C636" s="19"/>
      <c r="D636" s="19"/>
      <c r="E636" s="20"/>
      <c r="F636" s="21">
        <v>41853</v>
      </c>
      <c r="G636" s="22" t="s">
        <v>29</v>
      </c>
      <c r="H636" s="21">
        <v>41854</v>
      </c>
      <c r="I636" s="22" t="s">
        <v>30</v>
      </c>
      <c r="J636" s="23"/>
      <c r="K636" s="19"/>
      <c r="L636" s="19"/>
      <c r="M636" s="23"/>
      <c r="N636" s="23"/>
      <c r="O636" s="203"/>
    </row>
    <row r="637" spans="1:15" ht="13.7" hidden="1" thickTop="1">
      <c r="A637" s="24" t="s">
        <v>31</v>
      </c>
      <c r="B637" s="18"/>
      <c r="C637" s="25"/>
      <c r="D637" s="19"/>
      <c r="E637" s="26"/>
      <c r="F637" s="21">
        <v>41853</v>
      </c>
      <c r="G637" s="28" t="s">
        <v>32</v>
      </c>
      <c r="H637" s="21">
        <v>41854</v>
      </c>
      <c r="I637" s="28" t="s">
        <v>32</v>
      </c>
      <c r="J637" s="25"/>
      <c r="K637" s="25"/>
      <c r="L637" s="25"/>
      <c r="M637" s="23"/>
      <c r="N637" s="29"/>
      <c r="O637" s="204"/>
    </row>
    <row r="638" spans="1:15" ht="13.7" hidden="1" thickTop="1">
      <c r="A638" s="24"/>
      <c r="B638" s="30"/>
      <c r="C638" s="25"/>
      <c r="D638" s="19"/>
      <c r="E638" s="26"/>
      <c r="F638" s="21">
        <v>41853</v>
      </c>
      <c r="G638" s="31" t="s">
        <v>33</v>
      </c>
      <c r="H638" s="21">
        <v>41854</v>
      </c>
      <c r="I638" s="31" t="s">
        <v>33</v>
      </c>
      <c r="J638" s="29"/>
      <c r="K638" s="25"/>
      <c r="L638" s="25"/>
      <c r="M638" s="23"/>
      <c r="N638" s="29"/>
      <c r="O638" s="204"/>
    </row>
    <row r="639" spans="1:15" ht="13.7" hidden="1" thickTop="1">
      <c r="A639" s="32" t="s">
        <v>470</v>
      </c>
      <c r="B639" s="33" t="s">
        <v>35</v>
      </c>
      <c r="C639" s="34"/>
      <c r="D639" s="34">
        <v>49</v>
      </c>
      <c r="E639" s="33"/>
      <c r="F639" s="21">
        <v>41853</v>
      </c>
      <c r="G639" s="33" t="s">
        <v>32</v>
      </c>
      <c r="H639" s="21">
        <v>41853</v>
      </c>
      <c r="I639" s="33" t="s">
        <v>32</v>
      </c>
      <c r="J639" s="25"/>
      <c r="K639" s="25"/>
      <c r="L639" s="25"/>
      <c r="M639" s="29"/>
      <c r="N639" s="25"/>
      <c r="O639" s="205"/>
    </row>
    <row r="640" spans="1:15" ht="13.7" hidden="1" thickTop="1">
      <c r="A640" s="35" t="s">
        <v>471</v>
      </c>
      <c r="B640" s="36">
        <v>330077323</v>
      </c>
      <c r="C640" s="36" t="s">
        <v>176</v>
      </c>
      <c r="D640" s="43">
        <v>36</v>
      </c>
      <c r="E640" s="53"/>
      <c r="F640" s="21">
        <v>41853</v>
      </c>
      <c r="G640" s="37" t="s">
        <v>29</v>
      </c>
      <c r="H640" s="38">
        <v>41856</v>
      </c>
      <c r="I640" s="37" t="s">
        <v>32</v>
      </c>
      <c r="J640" s="29"/>
      <c r="K640" s="29"/>
      <c r="L640" s="29"/>
      <c r="M640" s="29"/>
      <c r="N640" s="29"/>
      <c r="O640" s="205"/>
    </row>
    <row r="641" spans="1:15" ht="13.7" hidden="1" thickTop="1">
      <c r="A641" s="35" t="s">
        <v>472</v>
      </c>
      <c r="B641" s="36">
        <v>330044467</v>
      </c>
      <c r="C641" s="36" t="s">
        <v>349</v>
      </c>
      <c r="D641" s="43">
        <v>18</v>
      </c>
      <c r="E641" s="53"/>
      <c r="F641" s="21">
        <v>41853</v>
      </c>
      <c r="G641" s="37" t="s">
        <v>29</v>
      </c>
      <c r="H641" s="38">
        <v>41856</v>
      </c>
      <c r="I641" s="37" t="s">
        <v>32</v>
      </c>
      <c r="J641" s="29"/>
      <c r="K641" s="29"/>
      <c r="L641" s="29"/>
      <c r="M641" s="29"/>
      <c r="N641" s="29"/>
      <c r="O641" s="205"/>
    </row>
    <row r="642" spans="1:15" ht="14.4" hidden="1" thickTop="1" thickBot="1">
      <c r="A642" s="39"/>
      <c r="B642" s="40"/>
      <c r="C642" s="40"/>
      <c r="D642" s="40"/>
      <c r="E642" s="41" t="s">
        <v>36</v>
      </c>
      <c r="F642" s="21">
        <v>41853</v>
      </c>
      <c r="G642" s="40" t="s">
        <v>37</v>
      </c>
      <c r="H642" s="41">
        <v>41855</v>
      </c>
      <c r="I642" s="41" t="s">
        <v>32</v>
      </c>
      <c r="J642" s="42"/>
      <c r="K642" s="42"/>
      <c r="L642" s="42"/>
      <c r="M642" s="42"/>
      <c r="N642" s="42"/>
      <c r="O642" s="206"/>
    </row>
    <row r="643" spans="1:15" ht="13.7" hidden="1" thickTop="1">
      <c r="A643" s="17"/>
      <c r="B643" s="18"/>
      <c r="C643" s="19"/>
      <c r="D643" s="19"/>
      <c r="E643" s="20"/>
      <c r="F643" s="21">
        <v>41855</v>
      </c>
      <c r="G643" s="22" t="s">
        <v>29</v>
      </c>
      <c r="H643" s="21">
        <v>41856</v>
      </c>
      <c r="I643" s="22" t="s">
        <v>30</v>
      </c>
      <c r="J643" s="23"/>
      <c r="K643" s="19"/>
      <c r="L643" s="19"/>
      <c r="M643" s="23"/>
      <c r="N643" s="23"/>
      <c r="O643" s="203"/>
    </row>
    <row r="644" spans="1:15" ht="13.7" hidden="1" thickTop="1">
      <c r="A644" s="24" t="s">
        <v>31</v>
      </c>
      <c r="B644" s="18"/>
      <c r="C644" s="25"/>
      <c r="D644" s="19"/>
      <c r="E644" s="26"/>
      <c r="F644" s="21">
        <v>41855</v>
      </c>
      <c r="G644" s="28" t="s">
        <v>32</v>
      </c>
      <c r="H644" s="21">
        <v>41856</v>
      </c>
      <c r="I644" s="28" t="s">
        <v>32</v>
      </c>
      <c r="J644" s="25"/>
      <c r="K644" s="25"/>
      <c r="L644" s="25"/>
      <c r="M644" s="23"/>
      <c r="N644" s="29"/>
      <c r="O644" s="204"/>
    </row>
    <row r="645" spans="1:15" ht="13.7" hidden="1" thickTop="1">
      <c r="A645" s="24"/>
      <c r="B645" s="30"/>
      <c r="C645" s="25"/>
      <c r="D645" s="19"/>
      <c r="E645" s="26"/>
      <c r="F645" s="21">
        <v>41855</v>
      </c>
      <c r="G645" s="31" t="s">
        <v>33</v>
      </c>
      <c r="H645" s="21">
        <v>41856</v>
      </c>
      <c r="I645" s="31" t="s">
        <v>33</v>
      </c>
      <c r="J645" s="29"/>
      <c r="K645" s="25"/>
      <c r="L645" s="25"/>
      <c r="M645" s="23"/>
      <c r="N645" s="29"/>
      <c r="O645" s="204"/>
    </row>
    <row r="646" spans="1:15" ht="13.7" hidden="1" thickTop="1">
      <c r="A646" s="32" t="s">
        <v>473</v>
      </c>
      <c r="B646" s="33" t="s">
        <v>35</v>
      </c>
      <c r="C646" s="34"/>
      <c r="D646" s="34">
        <v>49</v>
      </c>
      <c r="E646" s="33"/>
      <c r="F646" s="21">
        <v>41855</v>
      </c>
      <c r="G646" s="33" t="s">
        <v>32</v>
      </c>
      <c r="H646" s="21">
        <v>41855</v>
      </c>
      <c r="I646" s="33" t="s">
        <v>32</v>
      </c>
      <c r="J646" s="25"/>
      <c r="K646" s="25"/>
      <c r="L646" s="25"/>
      <c r="M646" s="29"/>
      <c r="N646" s="25"/>
      <c r="O646" s="205"/>
    </row>
    <row r="647" spans="1:15" ht="13.7" hidden="1" thickTop="1">
      <c r="A647" s="35" t="s">
        <v>474</v>
      </c>
      <c r="B647" s="36">
        <v>330080404</v>
      </c>
      <c r="C647" s="36" t="s">
        <v>340</v>
      </c>
      <c r="D647" s="43">
        <v>55</v>
      </c>
      <c r="E647" s="53"/>
      <c r="F647" s="21">
        <v>41855</v>
      </c>
      <c r="G647" s="37" t="s">
        <v>29</v>
      </c>
      <c r="H647" s="38">
        <v>41857</v>
      </c>
      <c r="I647" s="37" t="s">
        <v>32</v>
      </c>
      <c r="J647" s="29"/>
      <c r="K647" s="29"/>
      <c r="L647" s="29"/>
      <c r="M647" s="29"/>
      <c r="N647" s="29"/>
      <c r="O647" s="205"/>
    </row>
    <row r="648" spans="1:15" ht="14.4" hidden="1" thickTop="1" thickBot="1">
      <c r="A648" s="39" t="s">
        <v>475</v>
      </c>
      <c r="B648" s="40"/>
      <c r="C648" s="40"/>
      <c r="D648" s="40">
        <v>37</v>
      </c>
      <c r="E648" s="41" t="s">
        <v>36</v>
      </c>
      <c r="F648" s="21">
        <v>41855</v>
      </c>
      <c r="G648" s="40" t="s">
        <v>37</v>
      </c>
      <c r="H648" s="41">
        <v>41856</v>
      </c>
      <c r="I648" s="41" t="s">
        <v>32</v>
      </c>
      <c r="J648" s="42"/>
      <c r="K648" s="42"/>
      <c r="L648" s="42"/>
      <c r="M648" s="42"/>
      <c r="N648" s="42"/>
      <c r="O648" s="206"/>
    </row>
    <row r="649" spans="1:15" ht="13.7" hidden="1" thickTop="1">
      <c r="A649" s="17"/>
      <c r="B649" s="18"/>
      <c r="C649" s="19"/>
      <c r="D649" s="19"/>
      <c r="E649" s="20"/>
      <c r="F649" s="21">
        <v>41856</v>
      </c>
      <c r="G649" s="22" t="s">
        <v>29</v>
      </c>
      <c r="H649" s="21">
        <v>41857</v>
      </c>
      <c r="I649" s="22" t="s">
        <v>30</v>
      </c>
      <c r="J649" s="23"/>
      <c r="K649" s="19"/>
      <c r="L649" s="19"/>
      <c r="M649" s="23"/>
      <c r="N649" s="23"/>
      <c r="O649" s="203"/>
    </row>
    <row r="650" spans="1:15" ht="13.7" hidden="1" thickTop="1">
      <c r="A650" s="24" t="s">
        <v>31</v>
      </c>
      <c r="B650" s="18"/>
      <c r="C650" s="25"/>
      <c r="D650" s="19"/>
      <c r="E650" s="26"/>
      <c r="F650" s="21">
        <v>41856</v>
      </c>
      <c r="G650" s="28" t="s">
        <v>32</v>
      </c>
      <c r="H650" s="21">
        <v>41857</v>
      </c>
      <c r="I650" s="28" t="s">
        <v>32</v>
      </c>
      <c r="J650" s="25"/>
      <c r="K650" s="25"/>
      <c r="L650" s="25"/>
      <c r="M650" s="23"/>
      <c r="N650" s="29"/>
      <c r="O650" s="204"/>
    </row>
    <row r="651" spans="1:15" ht="13.7" hidden="1" thickTop="1">
      <c r="A651" s="24"/>
      <c r="B651" s="30"/>
      <c r="C651" s="25"/>
      <c r="D651" s="19"/>
      <c r="E651" s="26"/>
      <c r="F651" s="21">
        <v>41856</v>
      </c>
      <c r="G651" s="31" t="s">
        <v>33</v>
      </c>
      <c r="H651" s="21">
        <v>41857</v>
      </c>
      <c r="I651" s="31" t="s">
        <v>33</v>
      </c>
      <c r="J651" s="29"/>
      <c r="K651" s="25"/>
      <c r="L651" s="25"/>
      <c r="M651" s="23"/>
      <c r="N651" s="29"/>
      <c r="O651" s="204"/>
    </row>
    <row r="652" spans="1:15" ht="13.7" hidden="1" thickTop="1">
      <c r="A652" s="32" t="s">
        <v>476</v>
      </c>
      <c r="B652" s="33" t="s">
        <v>35</v>
      </c>
      <c r="C652" s="34"/>
      <c r="D652" s="34">
        <v>50</v>
      </c>
      <c r="E652" s="33"/>
      <c r="F652" s="21">
        <v>41856</v>
      </c>
      <c r="G652" s="33" t="s">
        <v>32</v>
      </c>
      <c r="H652" s="21">
        <v>41857</v>
      </c>
      <c r="I652" s="33" t="s">
        <v>32</v>
      </c>
      <c r="J652" s="25"/>
      <c r="K652" s="25"/>
      <c r="L652" s="25"/>
      <c r="M652" s="29"/>
      <c r="N652" s="25"/>
      <c r="O652" s="205"/>
    </row>
    <row r="653" spans="1:15" ht="13.7" hidden="1" thickTop="1">
      <c r="A653" s="35" t="s">
        <v>477</v>
      </c>
      <c r="B653" s="36">
        <v>330077323</v>
      </c>
      <c r="C653" s="36" t="s">
        <v>176</v>
      </c>
      <c r="D653" s="43">
        <v>36</v>
      </c>
      <c r="E653" s="53"/>
      <c r="F653" s="21">
        <v>41856</v>
      </c>
      <c r="G653" s="37" t="s">
        <v>29</v>
      </c>
      <c r="H653" s="38">
        <v>41858</v>
      </c>
      <c r="I653" s="37" t="s">
        <v>32</v>
      </c>
      <c r="J653" s="29"/>
      <c r="K653" s="29"/>
      <c r="L653" s="29"/>
      <c r="M653" s="29"/>
      <c r="N653" s="29"/>
      <c r="O653" s="205"/>
    </row>
    <row r="654" spans="1:15" ht="13.7" hidden="1" thickTop="1">
      <c r="A654" s="35" t="s">
        <v>478</v>
      </c>
      <c r="B654" s="36">
        <v>330080404</v>
      </c>
      <c r="C654" s="36" t="s">
        <v>340</v>
      </c>
      <c r="D654" s="43">
        <v>23</v>
      </c>
      <c r="E654" s="53"/>
      <c r="F654" s="21">
        <v>41856</v>
      </c>
      <c r="G654" s="37" t="s">
        <v>29</v>
      </c>
      <c r="H654" s="38">
        <v>41858</v>
      </c>
      <c r="I654" s="37" t="s">
        <v>32</v>
      </c>
      <c r="J654" s="29"/>
      <c r="K654" s="29"/>
      <c r="L654" s="29"/>
      <c r="M654" s="29"/>
      <c r="N654" s="29"/>
      <c r="O654" s="205"/>
    </row>
    <row r="655" spans="1:15" ht="14.4" hidden="1" thickTop="1" thickBot="1">
      <c r="A655" s="39" t="s">
        <v>479</v>
      </c>
      <c r="B655" s="40"/>
      <c r="C655" s="40"/>
      <c r="D655" s="40">
        <v>40</v>
      </c>
      <c r="E655" s="41" t="s">
        <v>36</v>
      </c>
      <c r="F655" s="21">
        <v>41856</v>
      </c>
      <c r="G655" s="40" t="s">
        <v>37</v>
      </c>
      <c r="H655" s="41">
        <v>41857</v>
      </c>
      <c r="I655" s="41" t="s">
        <v>32</v>
      </c>
      <c r="J655" s="42"/>
      <c r="K655" s="42"/>
      <c r="L655" s="42"/>
      <c r="M655" s="42"/>
      <c r="N655" s="42"/>
      <c r="O655" s="206"/>
    </row>
    <row r="656" spans="1:15" ht="13.7" hidden="1" thickTop="1">
      <c r="A656" s="17"/>
      <c r="B656" s="18"/>
      <c r="C656" s="19"/>
      <c r="D656" s="19"/>
      <c r="E656" s="20"/>
      <c r="F656" s="21">
        <v>41857</v>
      </c>
      <c r="G656" s="22" t="s">
        <v>29</v>
      </c>
      <c r="H656" s="21">
        <v>41858</v>
      </c>
      <c r="I656" s="22" t="s">
        <v>30</v>
      </c>
      <c r="J656" s="23"/>
      <c r="K656" s="19"/>
      <c r="L656" s="19"/>
      <c r="M656" s="23"/>
      <c r="N656" s="23"/>
      <c r="O656" s="203"/>
    </row>
    <row r="657" spans="1:15" ht="13.7" hidden="1" thickTop="1">
      <c r="A657" s="24" t="s">
        <v>31</v>
      </c>
      <c r="B657" s="18"/>
      <c r="C657" s="25"/>
      <c r="D657" s="19"/>
      <c r="E657" s="26"/>
      <c r="F657" s="21">
        <v>41857</v>
      </c>
      <c r="G657" s="28" t="s">
        <v>32</v>
      </c>
      <c r="H657" s="21">
        <v>41858</v>
      </c>
      <c r="I657" s="28" t="s">
        <v>32</v>
      </c>
      <c r="J657" s="25"/>
      <c r="K657" s="25"/>
      <c r="L657" s="25"/>
      <c r="M657" s="23"/>
      <c r="N657" s="29"/>
      <c r="O657" s="204"/>
    </row>
    <row r="658" spans="1:15" ht="13.7" hidden="1" thickTop="1">
      <c r="A658" s="24"/>
      <c r="B658" s="30"/>
      <c r="C658" s="25"/>
      <c r="D658" s="19"/>
      <c r="E658" s="26"/>
      <c r="F658" s="21">
        <v>41857</v>
      </c>
      <c r="G658" s="31" t="s">
        <v>33</v>
      </c>
      <c r="H658" s="21">
        <v>41858</v>
      </c>
      <c r="I658" s="31" t="s">
        <v>33</v>
      </c>
      <c r="J658" s="29"/>
      <c r="K658" s="25"/>
      <c r="L658" s="25"/>
      <c r="M658" s="23"/>
      <c r="N658" s="29"/>
      <c r="O658" s="204"/>
    </row>
    <row r="659" spans="1:15" ht="13.7" hidden="1" thickTop="1">
      <c r="A659" s="32" t="s">
        <v>480</v>
      </c>
      <c r="B659" s="33" t="s">
        <v>35</v>
      </c>
      <c r="C659" s="34"/>
      <c r="D659" s="34">
        <v>51</v>
      </c>
      <c r="E659" s="33"/>
      <c r="F659" s="21">
        <v>41857</v>
      </c>
      <c r="G659" s="33" t="s">
        <v>32</v>
      </c>
      <c r="H659" s="21">
        <v>41857</v>
      </c>
      <c r="I659" s="33" t="s">
        <v>32</v>
      </c>
      <c r="J659" s="25"/>
      <c r="K659" s="25"/>
      <c r="L659" s="25"/>
      <c r="M659" s="29"/>
      <c r="N659" s="25"/>
      <c r="O659" s="205"/>
    </row>
    <row r="660" spans="1:15" ht="13.7" hidden="1" thickTop="1">
      <c r="A660" s="35" t="s">
        <v>481</v>
      </c>
      <c r="B660" s="36">
        <v>330077323</v>
      </c>
      <c r="C660" s="36" t="s">
        <v>176</v>
      </c>
      <c r="D660" s="43">
        <v>36</v>
      </c>
      <c r="E660" s="53"/>
      <c r="F660" s="21">
        <v>41857</v>
      </c>
      <c r="G660" s="37" t="s">
        <v>29</v>
      </c>
      <c r="H660" s="38">
        <v>41859</v>
      </c>
      <c r="I660" s="37" t="s">
        <v>32</v>
      </c>
      <c r="J660" s="29"/>
      <c r="K660" s="29"/>
      <c r="L660" s="29"/>
      <c r="M660" s="29"/>
      <c r="N660" s="29"/>
      <c r="O660" s="205"/>
    </row>
    <row r="661" spans="1:15" ht="13.7" hidden="1" thickTop="1">
      <c r="A661" s="35" t="s">
        <v>482</v>
      </c>
      <c r="B661" s="36">
        <v>330044467</v>
      </c>
      <c r="C661" s="36" t="s">
        <v>349</v>
      </c>
      <c r="D661" s="43">
        <v>18</v>
      </c>
      <c r="E661" s="53"/>
      <c r="F661" s="21">
        <v>41857</v>
      </c>
      <c r="G661" s="37" t="s">
        <v>29</v>
      </c>
      <c r="H661" s="38">
        <v>41859</v>
      </c>
      <c r="I661" s="37" t="s">
        <v>32</v>
      </c>
      <c r="J661" s="29"/>
      <c r="K661" s="29"/>
      <c r="L661" s="29"/>
      <c r="M661" s="29"/>
      <c r="N661" s="29"/>
      <c r="O661" s="205"/>
    </row>
    <row r="662" spans="1:15" ht="14.4" hidden="1" thickTop="1" thickBot="1">
      <c r="A662" s="39" t="s">
        <v>483</v>
      </c>
      <c r="B662" s="40"/>
      <c r="C662" s="40"/>
      <c r="D662" s="40">
        <v>48</v>
      </c>
      <c r="E662" s="41" t="s">
        <v>36</v>
      </c>
      <c r="F662" s="21">
        <v>41857</v>
      </c>
      <c r="G662" s="40" t="s">
        <v>37</v>
      </c>
      <c r="H662" s="41">
        <v>41858</v>
      </c>
      <c r="I662" s="41" t="s">
        <v>32</v>
      </c>
      <c r="J662" s="42"/>
      <c r="K662" s="42"/>
      <c r="L662" s="42"/>
      <c r="M662" s="42"/>
      <c r="N662" s="42"/>
      <c r="O662" s="206"/>
    </row>
    <row r="663" spans="1:15" ht="13.7" hidden="1" thickTop="1">
      <c r="A663" s="17"/>
      <c r="B663" s="18"/>
      <c r="C663" s="19"/>
      <c r="D663" s="19"/>
      <c r="E663" s="20"/>
      <c r="F663" s="21">
        <v>41858</v>
      </c>
      <c r="G663" s="22" t="s">
        <v>29</v>
      </c>
      <c r="H663" s="21">
        <v>41859</v>
      </c>
      <c r="I663" s="22" t="s">
        <v>30</v>
      </c>
      <c r="J663" s="23"/>
      <c r="K663" s="19"/>
      <c r="L663" s="19"/>
      <c r="M663" s="23"/>
      <c r="N663" s="23"/>
      <c r="O663" s="203"/>
    </row>
    <row r="664" spans="1:15" ht="13.7" hidden="1" thickTop="1">
      <c r="A664" s="24" t="s">
        <v>31</v>
      </c>
      <c r="B664" s="18"/>
      <c r="C664" s="25"/>
      <c r="D664" s="19"/>
      <c r="E664" s="26"/>
      <c r="F664" s="21">
        <v>41858</v>
      </c>
      <c r="G664" s="28" t="s">
        <v>32</v>
      </c>
      <c r="H664" s="21">
        <v>41859</v>
      </c>
      <c r="I664" s="28" t="s">
        <v>32</v>
      </c>
      <c r="J664" s="25"/>
      <c r="K664" s="25"/>
      <c r="L664" s="25"/>
      <c r="M664" s="23"/>
      <c r="N664" s="29"/>
      <c r="O664" s="204"/>
    </row>
    <row r="665" spans="1:15" ht="13.7" hidden="1" thickTop="1">
      <c r="A665" s="24"/>
      <c r="B665" s="30"/>
      <c r="C665" s="25"/>
      <c r="D665" s="19"/>
      <c r="E665" s="26"/>
      <c r="F665" s="21">
        <v>41858</v>
      </c>
      <c r="G665" s="31" t="s">
        <v>33</v>
      </c>
      <c r="H665" s="21">
        <v>41859</v>
      </c>
      <c r="I665" s="31" t="s">
        <v>33</v>
      </c>
      <c r="J665" s="29"/>
      <c r="K665" s="25"/>
      <c r="L665" s="25"/>
      <c r="M665" s="23"/>
      <c r="N665" s="29"/>
      <c r="O665" s="204"/>
    </row>
    <row r="666" spans="1:15" ht="13.7" hidden="1" thickTop="1">
      <c r="A666" s="32" t="s">
        <v>484</v>
      </c>
      <c r="B666" s="33" t="s">
        <v>35</v>
      </c>
      <c r="C666" s="34"/>
      <c r="D666" s="34">
        <v>49</v>
      </c>
      <c r="E666" s="33"/>
      <c r="F666" s="21">
        <v>41858</v>
      </c>
      <c r="G666" s="33" t="s">
        <v>32</v>
      </c>
      <c r="H666" s="21">
        <v>41858</v>
      </c>
      <c r="I666" s="33" t="s">
        <v>32</v>
      </c>
      <c r="J666" s="25"/>
      <c r="K666" s="25"/>
      <c r="L666" s="25"/>
      <c r="M666" s="29"/>
      <c r="N666" s="25"/>
      <c r="O666" s="205"/>
    </row>
    <row r="667" spans="1:15" ht="13.7" hidden="1" thickTop="1">
      <c r="A667" s="35" t="s">
        <v>485</v>
      </c>
      <c r="B667" s="36">
        <v>330080404</v>
      </c>
      <c r="C667" s="36" t="s">
        <v>340</v>
      </c>
      <c r="D667" s="43">
        <v>42</v>
      </c>
      <c r="E667" s="53"/>
      <c r="F667" s="21">
        <v>41858</v>
      </c>
      <c r="G667" s="37" t="s">
        <v>29</v>
      </c>
      <c r="H667" s="38">
        <v>41860</v>
      </c>
      <c r="I667" s="37" t="s">
        <v>32</v>
      </c>
      <c r="J667" s="29"/>
      <c r="K667" s="29"/>
      <c r="L667" s="29"/>
      <c r="M667" s="29"/>
      <c r="N667" s="29"/>
      <c r="O667" s="205"/>
    </row>
    <row r="668" spans="1:15" ht="13.7" hidden="1" thickTop="1">
      <c r="A668" s="35" t="s">
        <v>486</v>
      </c>
      <c r="B668" s="36">
        <v>330044467</v>
      </c>
      <c r="C668" s="36" t="s">
        <v>349</v>
      </c>
      <c r="D668" s="43">
        <v>18</v>
      </c>
      <c r="E668" s="53"/>
      <c r="F668" s="21">
        <v>41858</v>
      </c>
      <c r="G668" s="37" t="s">
        <v>29</v>
      </c>
      <c r="H668" s="38">
        <v>41860</v>
      </c>
      <c r="I668" s="37" t="s">
        <v>32</v>
      </c>
      <c r="J668" s="29"/>
      <c r="K668" s="29"/>
      <c r="L668" s="29"/>
      <c r="M668" s="29"/>
      <c r="N668" s="29"/>
      <c r="O668" s="205"/>
    </row>
    <row r="669" spans="1:15" ht="14.4" hidden="1" thickTop="1" thickBot="1">
      <c r="A669" s="39" t="s">
        <v>487</v>
      </c>
      <c r="B669" s="40"/>
      <c r="C669" s="40"/>
      <c r="D669" s="40">
        <v>45</v>
      </c>
      <c r="E669" s="41" t="s">
        <v>36</v>
      </c>
      <c r="F669" s="21">
        <v>41858</v>
      </c>
      <c r="G669" s="40" t="s">
        <v>37</v>
      </c>
      <c r="H669" s="41">
        <v>41859</v>
      </c>
      <c r="I669" s="41" t="s">
        <v>32</v>
      </c>
      <c r="J669" s="42"/>
      <c r="K669" s="42"/>
      <c r="L669" s="42"/>
      <c r="M669" s="42"/>
      <c r="N669" s="42"/>
      <c r="O669" s="206"/>
    </row>
    <row r="670" spans="1:15" ht="13.7" hidden="1" thickTop="1">
      <c r="A670" s="17"/>
      <c r="B670" s="18"/>
      <c r="C670" s="19"/>
      <c r="D670" s="19"/>
      <c r="E670" s="20"/>
      <c r="F670" s="21">
        <v>41859</v>
      </c>
      <c r="G670" s="22" t="s">
        <v>29</v>
      </c>
      <c r="H670" s="21">
        <v>41860</v>
      </c>
      <c r="I670" s="22" t="s">
        <v>30</v>
      </c>
      <c r="J670" s="23"/>
      <c r="K670" s="19"/>
      <c r="L670" s="19"/>
      <c r="M670" s="23"/>
      <c r="N670" s="23"/>
      <c r="O670" s="203"/>
    </row>
    <row r="671" spans="1:15" ht="13.7" hidden="1" thickTop="1">
      <c r="A671" s="24" t="s">
        <v>31</v>
      </c>
      <c r="B671" s="18"/>
      <c r="C671" s="25"/>
      <c r="D671" s="19"/>
      <c r="E671" s="26"/>
      <c r="F671" s="21">
        <v>41859</v>
      </c>
      <c r="G671" s="28" t="s">
        <v>32</v>
      </c>
      <c r="H671" s="21">
        <v>41860</v>
      </c>
      <c r="I671" s="28" t="s">
        <v>32</v>
      </c>
      <c r="J671" s="25"/>
      <c r="K671" s="25"/>
      <c r="L671" s="25"/>
      <c r="M671" s="23"/>
      <c r="N671" s="29"/>
      <c r="O671" s="204"/>
    </row>
    <row r="672" spans="1:15" ht="13.7" hidden="1" thickTop="1">
      <c r="A672" s="24"/>
      <c r="B672" s="30"/>
      <c r="C672" s="25"/>
      <c r="D672" s="19"/>
      <c r="E672" s="26"/>
      <c r="F672" s="21">
        <v>41859</v>
      </c>
      <c r="G672" s="31" t="s">
        <v>33</v>
      </c>
      <c r="H672" s="21">
        <v>41860</v>
      </c>
      <c r="I672" s="31" t="s">
        <v>33</v>
      </c>
      <c r="J672" s="29"/>
      <c r="K672" s="25"/>
      <c r="L672" s="25"/>
      <c r="M672" s="23"/>
      <c r="N672" s="29"/>
      <c r="O672" s="204"/>
    </row>
    <row r="673" spans="1:15" ht="13.7" hidden="1" thickTop="1">
      <c r="A673" s="32" t="s">
        <v>488</v>
      </c>
      <c r="B673" s="33" t="s">
        <v>35</v>
      </c>
      <c r="C673" s="34"/>
      <c r="D673" s="34">
        <v>50</v>
      </c>
      <c r="E673" s="33"/>
      <c r="F673" s="21">
        <v>41859</v>
      </c>
      <c r="G673" s="33" t="s">
        <v>32</v>
      </c>
      <c r="H673" s="21">
        <v>41859</v>
      </c>
      <c r="I673" s="33" t="s">
        <v>32</v>
      </c>
      <c r="J673" s="25"/>
      <c r="K673" s="25"/>
      <c r="L673" s="25"/>
      <c r="M673" s="29"/>
      <c r="N673" s="25"/>
      <c r="O673" s="205"/>
    </row>
    <row r="674" spans="1:15" ht="13.7" hidden="1" thickTop="1">
      <c r="A674" s="35" t="s">
        <v>489</v>
      </c>
      <c r="B674" s="36">
        <v>330080404</v>
      </c>
      <c r="C674" s="36" t="s">
        <v>340</v>
      </c>
      <c r="D674" s="43">
        <v>35</v>
      </c>
      <c r="E674" s="53"/>
      <c r="F674" s="21">
        <v>41859</v>
      </c>
      <c r="G674" s="37" t="s">
        <v>29</v>
      </c>
      <c r="H674" s="38">
        <v>41862</v>
      </c>
      <c r="I674" s="37" t="s">
        <v>32</v>
      </c>
      <c r="J674" s="29"/>
      <c r="K674" s="29"/>
      <c r="L674" s="29"/>
      <c r="M674" s="29"/>
      <c r="N674" s="29"/>
      <c r="O674" s="205"/>
    </row>
    <row r="675" spans="1:15" ht="13.7" hidden="1" thickTop="1">
      <c r="A675" s="35" t="s">
        <v>490</v>
      </c>
      <c r="B675" s="36">
        <v>330080059</v>
      </c>
      <c r="C675" s="36" t="s">
        <v>448</v>
      </c>
      <c r="D675" s="43">
        <v>4</v>
      </c>
      <c r="E675" s="53"/>
      <c r="F675" s="21">
        <v>41859</v>
      </c>
      <c r="G675" s="37" t="s">
        <v>29</v>
      </c>
      <c r="H675" s="38">
        <v>41862</v>
      </c>
      <c r="I675" s="37" t="s">
        <v>32</v>
      </c>
      <c r="J675" s="29"/>
      <c r="K675" s="29"/>
      <c r="L675" s="29"/>
      <c r="M675" s="29"/>
      <c r="N675" s="29"/>
      <c r="O675" s="205"/>
    </row>
    <row r="676" spans="1:15" ht="13.7" hidden="1" thickTop="1">
      <c r="A676" s="35" t="s">
        <v>491</v>
      </c>
      <c r="B676" s="36">
        <v>330044467</v>
      </c>
      <c r="C676" s="36" t="s">
        <v>349</v>
      </c>
      <c r="D676" s="43">
        <v>18</v>
      </c>
      <c r="E676" s="53"/>
      <c r="F676" s="21">
        <v>41859</v>
      </c>
      <c r="G676" s="37" t="s">
        <v>29</v>
      </c>
      <c r="H676" s="38">
        <v>41862</v>
      </c>
      <c r="I676" s="37" t="s">
        <v>32</v>
      </c>
      <c r="J676" s="29"/>
      <c r="K676" s="29"/>
      <c r="L676" s="29"/>
      <c r="M676" s="29"/>
      <c r="N676" s="29"/>
      <c r="O676" s="205"/>
    </row>
    <row r="677" spans="1:15" ht="14.4" hidden="1" thickTop="1" thickBot="1">
      <c r="A677" s="39" t="s">
        <v>492</v>
      </c>
      <c r="B677" s="40"/>
      <c r="C677" s="40"/>
      <c r="D677" s="40">
        <v>37</v>
      </c>
      <c r="E677" s="41" t="s">
        <v>36</v>
      </c>
      <c r="F677" s="21">
        <v>41859</v>
      </c>
      <c r="G677" s="40" t="s">
        <v>37</v>
      </c>
      <c r="H677" s="41">
        <v>41860</v>
      </c>
      <c r="I677" s="41" t="s">
        <v>32</v>
      </c>
      <c r="J677" s="42"/>
      <c r="K677" s="42"/>
      <c r="L677" s="42"/>
      <c r="M677" s="42"/>
      <c r="N677" s="42"/>
      <c r="O677" s="206"/>
    </row>
    <row r="678" spans="1:15" ht="13.7" hidden="1" thickTop="1">
      <c r="A678" s="17"/>
      <c r="B678" s="18"/>
      <c r="C678" s="19"/>
      <c r="D678" s="19"/>
      <c r="E678" s="20"/>
      <c r="F678" s="21">
        <v>41860</v>
      </c>
      <c r="G678" s="22" t="s">
        <v>29</v>
      </c>
      <c r="H678" s="21">
        <v>41861</v>
      </c>
      <c r="I678" s="22" t="s">
        <v>30</v>
      </c>
      <c r="J678" s="23"/>
      <c r="K678" s="19"/>
      <c r="L678" s="19"/>
      <c r="M678" s="23"/>
      <c r="N678" s="23"/>
      <c r="O678" s="203"/>
    </row>
    <row r="679" spans="1:15" ht="13.7" hidden="1" thickTop="1">
      <c r="A679" s="24" t="s">
        <v>31</v>
      </c>
      <c r="B679" s="18"/>
      <c r="C679" s="25"/>
      <c r="D679" s="19"/>
      <c r="E679" s="26"/>
      <c r="F679" s="21">
        <v>41860</v>
      </c>
      <c r="G679" s="28" t="s">
        <v>32</v>
      </c>
      <c r="H679" s="21">
        <v>41861</v>
      </c>
      <c r="I679" s="28" t="s">
        <v>32</v>
      </c>
      <c r="J679" s="25"/>
      <c r="K679" s="25"/>
      <c r="L679" s="25"/>
      <c r="M679" s="23"/>
      <c r="N679" s="29"/>
      <c r="O679" s="204"/>
    </row>
    <row r="680" spans="1:15" ht="13.7" hidden="1" thickTop="1">
      <c r="A680" s="24"/>
      <c r="B680" s="30"/>
      <c r="C680" s="25"/>
      <c r="D680" s="19"/>
      <c r="E680" s="26"/>
      <c r="F680" s="21">
        <v>41860</v>
      </c>
      <c r="G680" s="31" t="s">
        <v>33</v>
      </c>
      <c r="H680" s="21">
        <v>41861</v>
      </c>
      <c r="I680" s="31" t="s">
        <v>33</v>
      </c>
      <c r="J680" s="29"/>
      <c r="K680" s="25"/>
      <c r="L680" s="25"/>
      <c r="M680" s="23"/>
      <c r="N680" s="29"/>
      <c r="O680" s="204"/>
    </row>
    <row r="681" spans="1:15" ht="13.7" hidden="1" thickTop="1">
      <c r="A681" s="32" t="s">
        <v>493</v>
      </c>
      <c r="B681" s="33" t="s">
        <v>35</v>
      </c>
      <c r="C681" s="34"/>
      <c r="D681" s="34">
        <v>51</v>
      </c>
      <c r="E681" s="33"/>
      <c r="F681" s="21">
        <v>41860</v>
      </c>
      <c r="G681" s="33" t="s">
        <v>32</v>
      </c>
      <c r="H681" s="21">
        <v>41860</v>
      </c>
      <c r="I681" s="33" t="s">
        <v>32</v>
      </c>
      <c r="J681" s="25"/>
      <c r="K681" s="25"/>
      <c r="L681" s="25"/>
      <c r="M681" s="29"/>
      <c r="N681" s="25"/>
      <c r="O681" s="205"/>
    </row>
    <row r="682" spans="1:15" ht="13.7" hidden="1" thickTop="1">
      <c r="A682" s="35" t="s">
        <v>494</v>
      </c>
      <c r="B682" s="36">
        <v>330077323</v>
      </c>
      <c r="C682" s="36" t="s">
        <v>176</v>
      </c>
      <c r="D682" s="43">
        <v>36</v>
      </c>
      <c r="E682" s="53"/>
      <c r="F682" s="21">
        <v>41860</v>
      </c>
      <c r="G682" s="37" t="s">
        <v>29</v>
      </c>
      <c r="H682" s="38">
        <v>41863</v>
      </c>
      <c r="I682" s="37" t="s">
        <v>32</v>
      </c>
      <c r="J682" s="29"/>
      <c r="K682" s="29"/>
      <c r="L682" s="29"/>
      <c r="M682" s="29"/>
      <c r="N682" s="29"/>
      <c r="O682" s="205"/>
    </row>
    <row r="683" spans="1:15" ht="13.7" hidden="1" thickTop="1">
      <c r="A683" s="35" t="s">
        <v>495</v>
      </c>
      <c r="B683" s="36">
        <v>330080404</v>
      </c>
      <c r="C683" s="36" t="s">
        <v>340</v>
      </c>
      <c r="D683" s="43">
        <v>22</v>
      </c>
      <c r="E683" s="53"/>
      <c r="F683" s="21">
        <v>41860</v>
      </c>
      <c r="G683" s="37" t="s">
        <v>29</v>
      </c>
      <c r="H683" s="38">
        <v>41863</v>
      </c>
      <c r="I683" s="37" t="s">
        <v>32</v>
      </c>
      <c r="J683" s="29"/>
      <c r="K683" s="29"/>
      <c r="L683" s="29"/>
      <c r="M683" s="29"/>
      <c r="N683" s="29"/>
      <c r="O683" s="205"/>
    </row>
    <row r="684" spans="1:15" ht="14.4" hidden="1" thickTop="1" thickBot="1">
      <c r="A684" s="39" t="s">
        <v>496</v>
      </c>
      <c r="B684" s="40"/>
      <c r="C684" s="40"/>
      <c r="D684" s="40">
        <v>41</v>
      </c>
      <c r="E684" s="41" t="s">
        <v>36</v>
      </c>
      <c r="F684" s="21">
        <v>41860</v>
      </c>
      <c r="G684" s="40" t="s">
        <v>37</v>
      </c>
      <c r="H684" s="41">
        <v>41862</v>
      </c>
      <c r="I684" s="41" t="s">
        <v>32</v>
      </c>
      <c r="J684" s="42"/>
      <c r="K684" s="42"/>
      <c r="L684" s="42"/>
      <c r="M684" s="42"/>
      <c r="N684" s="42"/>
      <c r="O684" s="206"/>
    </row>
    <row r="685" spans="1:15" ht="13.7" hidden="1" thickTop="1">
      <c r="A685" s="17"/>
      <c r="B685" s="18"/>
      <c r="C685" s="19"/>
      <c r="D685" s="19"/>
      <c r="E685" s="20"/>
      <c r="F685" s="21">
        <v>41862</v>
      </c>
      <c r="G685" s="22" t="s">
        <v>29</v>
      </c>
      <c r="H685" s="21">
        <v>41863</v>
      </c>
      <c r="I685" s="22" t="s">
        <v>30</v>
      </c>
      <c r="J685" s="23"/>
      <c r="K685" s="19"/>
      <c r="L685" s="19"/>
      <c r="M685" s="23"/>
      <c r="N685" s="23"/>
      <c r="O685" s="203"/>
    </row>
    <row r="686" spans="1:15" ht="13.7" hidden="1" thickTop="1">
      <c r="A686" s="24" t="s">
        <v>31</v>
      </c>
      <c r="B686" s="18"/>
      <c r="C686" s="25"/>
      <c r="D686" s="19"/>
      <c r="E686" s="26"/>
      <c r="F686" s="21">
        <v>41862</v>
      </c>
      <c r="G686" s="28" t="s">
        <v>32</v>
      </c>
      <c r="H686" s="21">
        <v>41863</v>
      </c>
      <c r="I686" s="28" t="s">
        <v>32</v>
      </c>
      <c r="J686" s="25"/>
      <c r="K686" s="25"/>
      <c r="L686" s="25"/>
      <c r="M686" s="23"/>
      <c r="N686" s="29"/>
      <c r="O686" s="204"/>
    </row>
    <row r="687" spans="1:15" ht="13.7" hidden="1" thickTop="1">
      <c r="A687" s="24"/>
      <c r="B687" s="30"/>
      <c r="C687" s="25"/>
      <c r="D687" s="19"/>
      <c r="E687" s="26"/>
      <c r="F687" s="21">
        <v>41862</v>
      </c>
      <c r="G687" s="31" t="s">
        <v>33</v>
      </c>
      <c r="H687" s="21">
        <v>41863</v>
      </c>
      <c r="I687" s="31" t="s">
        <v>33</v>
      </c>
      <c r="J687" s="29"/>
      <c r="K687" s="25"/>
      <c r="L687" s="25"/>
      <c r="M687" s="23"/>
      <c r="N687" s="29"/>
      <c r="O687" s="204"/>
    </row>
    <row r="688" spans="1:15" ht="13.7" hidden="1" thickTop="1">
      <c r="A688" s="32" t="s">
        <v>497</v>
      </c>
      <c r="B688" s="33" t="s">
        <v>35</v>
      </c>
      <c r="C688" s="34"/>
      <c r="D688" s="34">
        <v>50</v>
      </c>
      <c r="E688" s="33"/>
      <c r="F688" s="21">
        <v>41862</v>
      </c>
      <c r="G688" s="33" t="s">
        <v>32</v>
      </c>
      <c r="H688" s="21">
        <v>41862</v>
      </c>
      <c r="I688" s="33" t="s">
        <v>32</v>
      </c>
      <c r="J688" s="25"/>
      <c r="K688" s="25"/>
      <c r="L688" s="25"/>
      <c r="M688" s="29"/>
      <c r="N688" s="25"/>
      <c r="O688" s="205"/>
    </row>
    <row r="689" spans="1:15" ht="13.7" hidden="1" thickTop="1">
      <c r="A689" s="35" t="s">
        <v>498</v>
      </c>
      <c r="B689" s="36">
        <v>330080404</v>
      </c>
      <c r="C689" s="36" t="s">
        <v>340</v>
      </c>
      <c r="D689" s="43">
        <v>22</v>
      </c>
      <c r="E689" s="53"/>
      <c r="F689" s="21">
        <v>41862</v>
      </c>
      <c r="G689" s="37" t="s">
        <v>29</v>
      </c>
      <c r="H689" s="38">
        <v>41864</v>
      </c>
      <c r="I689" s="37" t="s">
        <v>32</v>
      </c>
      <c r="J689" s="29"/>
      <c r="K689" s="29"/>
      <c r="L689" s="29"/>
      <c r="M689" s="29"/>
      <c r="N689" s="29"/>
      <c r="O689" s="205"/>
    </row>
    <row r="690" spans="1:15" ht="13.7" hidden="1" thickTop="1">
      <c r="A690" s="35" t="s">
        <v>499</v>
      </c>
      <c r="B690" s="36">
        <v>330080059</v>
      </c>
      <c r="C690" s="36" t="s">
        <v>448</v>
      </c>
      <c r="D690" s="43">
        <v>1</v>
      </c>
      <c r="E690" s="53"/>
      <c r="F690" s="21">
        <v>41862</v>
      </c>
      <c r="G690" s="37" t="s">
        <v>29</v>
      </c>
      <c r="H690" s="38">
        <v>41864</v>
      </c>
      <c r="I690" s="37" t="s">
        <v>32</v>
      </c>
      <c r="J690" s="29"/>
      <c r="K690" s="29"/>
      <c r="L690" s="29"/>
      <c r="M690" s="29"/>
      <c r="N690" s="29"/>
      <c r="O690" s="205"/>
    </row>
    <row r="691" spans="1:15" ht="13.7" hidden="1" thickTop="1">
      <c r="A691" s="35" t="s">
        <v>500</v>
      </c>
      <c r="B691" s="36">
        <v>330044467</v>
      </c>
      <c r="C691" s="36" t="s">
        <v>349</v>
      </c>
      <c r="D691" s="43">
        <v>18</v>
      </c>
      <c r="E691" s="53"/>
      <c r="F691" s="21">
        <v>41862</v>
      </c>
      <c r="G691" s="37" t="s">
        <v>29</v>
      </c>
      <c r="H691" s="38">
        <v>41864</v>
      </c>
      <c r="I691" s="37" t="s">
        <v>32</v>
      </c>
      <c r="J691" s="29"/>
      <c r="K691" s="29"/>
      <c r="L691" s="29"/>
      <c r="M691" s="29"/>
      <c r="N691" s="29"/>
      <c r="O691" s="205"/>
    </row>
    <row r="692" spans="1:15" ht="14.4" hidden="1" thickTop="1" thickBot="1">
      <c r="A692" s="39" t="s">
        <v>501</v>
      </c>
      <c r="B692" s="40"/>
      <c r="C692" s="40"/>
      <c r="D692" s="40">
        <v>45</v>
      </c>
      <c r="E692" s="41" t="s">
        <v>36</v>
      </c>
      <c r="F692" s="21">
        <v>41862</v>
      </c>
      <c r="G692" s="40" t="s">
        <v>37</v>
      </c>
      <c r="H692" s="41">
        <v>41863</v>
      </c>
      <c r="I692" s="41" t="s">
        <v>32</v>
      </c>
      <c r="J692" s="42"/>
      <c r="K692" s="42"/>
      <c r="L692" s="42"/>
      <c r="M692" s="42"/>
      <c r="N692" s="42"/>
      <c r="O692" s="206"/>
    </row>
    <row r="693" spans="1:15" ht="13.7" hidden="1" thickTop="1">
      <c r="A693" s="17"/>
      <c r="B693" s="18"/>
      <c r="C693" s="19"/>
      <c r="D693" s="19"/>
      <c r="E693" s="20"/>
      <c r="F693" s="21">
        <v>41863</v>
      </c>
      <c r="G693" s="22" t="s">
        <v>29</v>
      </c>
      <c r="H693" s="21">
        <v>41864</v>
      </c>
      <c r="I693" s="22" t="s">
        <v>30</v>
      </c>
      <c r="J693" s="23"/>
      <c r="K693" s="19"/>
      <c r="L693" s="19"/>
      <c r="M693" s="23"/>
      <c r="N693" s="23"/>
      <c r="O693" s="203"/>
    </row>
    <row r="694" spans="1:15" ht="13.7" hidden="1" thickTop="1">
      <c r="A694" s="24" t="s">
        <v>31</v>
      </c>
      <c r="B694" s="18"/>
      <c r="C694" s="25"/>
      <c r="D694" s="19"/>
      <c r="E694" s="26"/>
      <c r="F694" s="21">
        <v>41863</v>
      </c>
      <c r="G694" s="28" t="s">
        <v>32</v>
      </c>
      <c r="H694" s="21">
        <v>41864</v>
      </c>
      <c r="I694" s="28" t="s">
        <v>32</v>
      </c>
      <c r="J694" s="25"/>
      <c r="K694" s="25"/>
      <c r="L694" s="25"/>
      <c r="M694" s="23"/>
      <c r="N694" s="29"/>
      <c r="O694" s="204"/>
    </row>
    <row r="695" spans="1:15" ht="13.7" hidden="1" thickTop="1">
      <c r="A695" s="24"/>
      <c r="B695" s="30"/>
      <c r="C695" s="25"/>
      <c r="D695" s="19"/>
      <c r="E695" s="26"/>
      <c r="F695" s="21">
        <v>41863</v>
      </c>
      <c r="G695" s="31" t="s">
        <v>33</v>
      </c>
      <c r="H695" s="21">
        <v>41864</v>
      </c>
      <c r="I695" s="31" t="s">
        <v>33</v>
      </c>
      <c r="J695" s="29"/>
      <c r="K695" s="25"/>
      <c r="L695" s="25"/>
      <c r="M695" s="23"/>
      <c r="N695" s="29"/>
      <c r="O695" s="204"/>
    </row>
    <row r="696" spans="1:15" ht="13.7" hidden="1" thickTop="1">
      <c r="A696" s="32" t="s">
        <v>502</v>
      </c>
      <c r="B696" s="33" t="s">
        <v>35</v>
      </c>
      <c r="C696" s="34"/>
      <c r="D696" s="34">
        <v>49</v>
      </c>
      <c r="E696" s="33"/>
      <c r="F696" s="21">
        <v>41863</v>
      </c>
      <c r="G696" s="33" t="s">
        <v>32</v>
      </c>
      <c r="H696" s="21">
        <v>41863</v>
      </c>
      <c r="I696" s="33" t="s">
        <v>32</v>
      </c>
      <c r="J696" s="25"/>
      <c r="K696" s="25"/>
      <c r="L696" s="25"/>
      <c r="M696" s="29"/>
      <c r="N696" s="25"/>
      <c r="O696" s="205"/>
    </row>
    <row r="697" spans="1:15" ht="13.7" hidden="1" thickTop="1">
      <c r="A697" s="35" t="s">
        <v>503</v>
      </c>
      <c r="B697" s="36">
        <v>330080404</v>
      </c>
      <c r="C697" s="36" t="s">
        <v>340</v>
      </c>
      <c r="D697" s="43">
        <v>33</v>
      </c>
      <c r="E697" s="53"/>
      <c r="F697" s="21">
        <v>41863</v>
      </c>
      <c r="G697" s="37" t="s">
        <v>29</v>
      </c>
      <c r="H697" s="38">
        <v>41865</v>
      </c>
      <c r="I697" s="37" t="s">
        <v>32</v>
      </c>
      <c r="J697" s="29"/>
      <c r="K697" s="29"/>
      <c r="L697" s="29"/>
      <c r="M697" s="29"/>
      <c r="N697" s="29"/>
      <c r="O697" s="205"/>
    </row>
    <row r="698" spans="1:15" ht="13.7" hidden="1" thickTop="1">
      <c r="A698" s="35" t="s">
        <v>504</v>
      </c>
      <c r="B698" s="36">
        <v>330044467</v>
      </c>
      <c r="C698" s="36" t="s">
        <v>349</v>
      </c>
      <c r="D698" s="43">
        <v>18</v>
      </c>
      <c r="E698" s="53"/>
      <c r="F698" s="21">
        <v>41863</v>
      </c>
      <c r="G698" s="37" t="s">
        <v>29</v>
      </c>
      <c r="H698" s="38">
        <v>41865</v>
      </c>
      <c r="I698" s="37" t="s">
        <v>32</v>
      </c>
      <c r="J698" s="29"/>
      <c r="K698" s="29"/>
      <c r="L698" s="29"/>
      <c r="M698" s="29"/>
      <c r="N698" s="29"/>
      <c r="O698" s="205"/>
    </row>
    <row r="699" spans="1:15" ht="14.4" hidden="1" thickTop="1" thickBot="1">
      <c r="A699" s="39" t="s">
        <v>505</v>
      </c>
      <c r="B699" s="40"/>
      <c r="C699" s="40"/>
      <c r="D699" s="40">
        <v>49</v>
      </c>
      <c r="E699" s="41" t="s">
        <v>36</v>
      </c>
      <c r="F699" s="21">
        <v>41863</v>
      </c>
      <c r="G699" s="40" t="s">
        <v>37</v>
      </c>
      <c r="H699" s="41">
        <v>41864</v>
      </c>
      <c r="I699" s="41" t="s">
        <v>32</v>
      </c>
      <c r="J699" s="42"/>
      <c r="K699" s="42"/>
      <c r="L699" s="42"/>
      <c r="M699" s="42"/>
      <c r="N699" s="42"/>
      <c r="O699" s="206"/>
    </row>
    <row r="700" spans="1:15" ht="13.7" hidden="1" thickTop="1">
      <c r="A700" s="17"/>
      <c r="B700" s="18"/>
      <c r="C700" s="19"/>
      <c r="D700" s="19"/>
      <c r="E700" s="20"/>
      <c r="F700" s="21">
        <v>41864</v>
      </c>
      <c r="G700" s="22" t="s">
        <v>29</v>
      </c>
      <c r="H700" s="21">
        <v>41865</v>
      </c>
      <c r="I700" s="22" t="s">
        <v>30</v>
      </c>
      <c r="J700" s="23"/>
      <c r="K700" s="19"/>
      <c r="L700" s="19"/>
      <c r="M700" s="23"/>
      <c r="N700" s="23"/>
      <c r="O700" s="203"/>
    </row>
    <row r="701" spans="1:15" ht="13.7" hidden="1" thickTop="1">
      <c r="A701" s="24" t="s">
        <v>31</v>
      </c>
      <c r="B701" s="18"/>
      <c r="C701" s="25"/>
      <c r="D701" s="19"/>
      <c r="E701" s="26"/>
      <c r="F701" s="21">
        <v>41864</v>
      </c>
      <c r="G701" s="28" t="s">
        <v>32</v>
      </c>
      <c r="H701" s="21">
        <v>41865</v>
      </c>
      <c r="I701" s="28" t="s">
        <v>32</v>
      </c>
      <c r="J701" s="25"/>
      <c r="K701" s="25"/>
      <c r="L701" s="25"/>
      <c r="M701" s="23"/>
      <c r="N701" s="29"/>
      <c r="O701" s="204"/>
    </row>
    <row r="702" spans="1:15" ht="13.7" hidden="1" thickTop="1">
      <c r="A702" s="24"/>
      <c r="B702" s="30"/>
      <c r="C702" s="25"/>
      <c r="D702" s="19"/>
      <c r="E702" s="26"/>
      <c r="F702" s="21">
        <v>41864</v>
      </c>
      <c r="G702" s="31" t="s">
        <v>33</v>
      </c>
      <c r="H702" s="21">
        <v>41865</v>
      </c>
      <c r="I702" s="31" t="s">
        <v>33</v>
      </c>
      <c r="J702" s="29"/>
      <c r="K702" s="25"/>
      <c r="L702" s="25"/>
      <c r="M702" s="23"/>
      <c r="N702" s="29"/>
      <c r="O702" s="204"/>
    </row>
    <row r="703" spans="1:15" ht="13.7" hidden="1" thickTop="1">
      <c r="A703" s="32" t="s">
        <v>506</v>
      </c>
      <c r="B703" s="33" t="s">
        <v>35</v>
      </c>
      <c r="C703" s="34"/>
      <c r="D703" s="34">
        <v>50</v>
      </c>
      <c r="E703" s="33"/>
      <c r="F703" s="21">
        <v>41864</v>
      </c>
      <c r="G703" s="33" t="s">
        <v>32</v>
      </c>
      <c r="H703" s="21">
        <v>41864</v>
      </c>
      <c r="I703" s="33" t="s">
        <v>32</v>
      </c>
      <c r="J703" s="25"/>
      <c r="K703" s="25"/>
      <c r="L703" s="25"/>
      <c r="M703" s="29"/>
      <c r="N703" s="25"/>
      <c r="O703" s="205"/>
    </row>
    <row r="704" spans="1:15" ht="13.7" hidden="1" thickTop="1">
      <c r="A704" s="35" t="s">
        <v>507</v>
      </c>
      <c r="B704" s="36">
        <v>330077323</v>
      </c>
      <c r="C704" s="36" t="s">
        <v>176</v>
      </c>
      <c r="D704" s="43">
        <v>36</v>
      </c>
      <c r="E704" s="53"/>
      <c r="F704" s="21">
        <v>41864</v>
      </c>
      <c r="G704" s="37" t="s">
        <v>29</v>
      </c>
      <c r="H704" s="38">
        <v>41866</v>
      </c>
      <c r="I704" s="37" t="s">
        <v>32</v>
      </c>
      <c r="J704" s="29"/>
      <c r="K704" s="29"/>
      <c r="L704" s="29"/>
      <c r="M704" s="29"/>
      <c r="N704" s="29"/>
      <c r="O704" s="205"/>
    </row>
    <row r="705" spans="1:15" ht="13.7" hidden="1" thickTop="1">
      <c r="A705" s="35" t="s">
        <v>508</v>
      </c>
      <c r="B705" s="36">
        <v>330080404</v>
      </c>
      <c r="C705" s="36" t="s">
        <v>340</v>
      </c>
      <c r="D705" s="43">
        <v>11</v>
      </c>
      <c r="E705" s="53"/>
      <c r="F705" s="21">
        <v>41864</v>
      </c>
      <c r="G705" s="37" t="s">
        <v>29</v>
      </c>
      <c r="H705" s="38">
        <v>41866</v>
      </c>
      <c r="I705" s="37" t="s">
        <v>32</v>
      </c>
      <c r="J705" s="29"/>
      <c r="K705" s="29"/>
      <c r="L705" s="29"/>
      <c r="M705" s="29"/>
      <c r="N705" s="29"/>
      <c r="O705" s="205"/>
    </row>
    <row r="706" spans="1:15" ht="14.4" hidden="1" thickTop="1" thickBot="1">
      <c r="A706" s="39" t="s">
        <v>509</v>
      </c>
      <c r="B706" s="40"/>
      <c r="C706" s="40"/>
      <c r="D706" s="40">
        <v>43</v>
      </c>
      <c r="E706" s="41" t="s">
        <v>36</v>
      </c>
      <c r="F706" s="21">
        <v>41864</v>
      </c>
      <c r="G706" s="40" t="s">
        <v>37</v>
      </c>
      <c r="H706" s="41">
        <v>41865</v>
      </c>
      <c r="I706" s="41" t="s">
        <v>32</v>
      </c>
      <c r="J706" s="42"/>
      <c r="K706" s="42"/>
      <c r="L706" s="42"/>
      <c r="M706" s="42"/>
      <c r="N706" s="42"/>
      <c r="O706" s="206"/>
    </row>
    <row r="707" spans="1:15" ht="13.7" hidden="1" thickTop="1">
      <c r="A707" s="17"/>
      <c r="B707" s="18"/>
      <c r="C707" s="19"/>
      <c r="D707" s="19"/>
      <c r="E707" s="20"/>
      <c r="F707" s="21">
        <v>41865</v>
      </c>
      <c r="G707" s="22" t="s">
        <v>29</v>
      </c>
      <c r="H707" s="21">
        <v>41866</v>
      </c>
      <c r="I707" s="22" t="s">
        <v>30</v>
      </c>
      <c r="J707" s="23"/>
      <c r="K707" s="19"/>
      <c r="L707" s="19"/>
      <c r="M707" s="23"/>
      <c r="N707" s="23"/>
      <c r="O707" s="203"/>
    </row>
    <row r="708" spans="1:15" ht="13.7" hidden="1" thickTop="1">
      <c r="A708" s="24" t="s">
        <v>31</v>
      </c>
      <c r="B708" s="18"/>
      <c r="C708" s="25"/>
      <c r="D708" s="19"/>
      <c r="E708" s="26"/>
      <c r="F708" s="21">
        <v>41865</v>
      </c>
      <c r="G708" s="28" t="s">
        <v>32</v>
      </c>
      <c r="H708" s="21">
        <v>41866</v>
      </c>
      <c r="I708" s="28" t="s">
        <v>32</v>
      </c>
      <c r="J708" s="25"/>
      <c r="K708" s="25"/>
      <c r="L708" s="25"/>
      <c r="M708" s="23"/>
      <c r="N708" s="29"/>
      <c r="O708" s="204"/>
    </row>
    <row r="709" spans="1:15" ht="13.7" hidden="1" thickTop="1">
      <c r="A709" s="24"/>
      <c r="B709" s="30"/>
      <c r="C709" s="25"/>
      <c r="D709" s="19"/>
      <c r="E709" s="26"/>
      <c r="F709" s="21">
        <v>41865</v>
      </c>
      <c r="G709" s="31" t="s">
        <v>33</v>
      </c>
      <c r="H709" s="21">
        <v>41866</v>
      </c>
      <c r="I709" s="31" t="s">
        <v>33</v>
      </c>
      <c r="J709" s="29"/>
      <c r="K709" s="25"/>
      <c r="L709" s="25"/>
      <c r="M709" s="23"/>
      <c r="N709" s="29"/>
      <c r="O709" s="204"/>
    </row>
    <row r="710" spans="1:15" ht="13.7" hidden="1" thickTop="1">
      <c r="A710" s="32" t="s">
        <v>510</v>
      </c>
      <c r="B710" s="33" t="s">
        <v>35</v>
      </c>
      <c r="C710" s="34"/>
      <c r="D710" s="34">
        <v>50</v>
      </c>
      <c r="E710" s="33"/>
      <c r="F710" s="21">
        <v>41865</v>
      </c>
      <c r="G710" s="33" t="s">
        <v>32</v>
      </c>
      <c r="H710" s="21">
        <v>41865</v>
      </c>
      <c r="I710" s="33" t="s">
        <v>32</v>
      </c>
      <c r="J710" s="25"/>
      <c r="K710" s="25"/>
      <c r="L710" s="25"/>
      <c r="M710" s="29"/>
      <c r="N710" s="25"/>
      <c r="O710" s="205"/>
    </row>
    <row r="711" spans="1:15" ht="13.7" hidden="1" thickTop="1">
      <c r="A711" s="35" t="s">
        <v>511</v>
      </c>
      <c r="B711" s="36">
        <v>330080404</v>
      </c>
      <c r="C711" s="36" t="s">
        <v>340</v>
      </c>
      <c r="D711" s="43">
        <v>22</v>
      </c>
      <c r="E711" s="53"/>
      <c r="F711" s="21">
        <v>41865</v>
      </c>
      <c r="G711" s="37" t="s">
        <v>512</v>
      </c>
      <c r="H711" s="38">
        <v>41867</v>
      </c>
      <c r="I711" s="37" t="s">
        <v>32</v>
      </c>
      <c r="J711" s="29"/>
      <c r="K711" s="29"/>
      <c r="L711" s="29"/>
      <c r="M711" s="29"/>
      <c r="N711" s="29"/>
      <c r="O711" s="205"/>
    </row>
    <row r="712" spans="1:15" ht="13.7" hidden="1" thickTop="1">
      <c r="A712" s="35" t="s">
        <v>513</v>
      </c>
      <c r="B712" s="36">
        <v>330044467</v>
      </c>
      <c r="C712" s="36" t="s">
        <v>349</v>
      </c>
      <c r="D712" s="43">
        <v>32</v>
      </c>
      <c r="E712" s="53"/>
      <c r="F712" s="21">
        <v>41865</v>
      </c>
      <c r="G712" s="37" t="s">
        <v>512</v>
      </c>
      <c r="H712" s="38">
        <v>41867</v>
      </c>
      <c r="I712" s="37" t="s">
        <v>32</v>
      </c>
      <c r="J712" s="29"/>
      <c r="K712" s="29"/>
      <c r="L712" s="29"/>
      <c r="M712" s="29"/>
      <c r="N712" s="29"/>
      <c r="O712" s="205"/>
    </row>
    <row r="713" spans="1:15" ht="14.4" hidden="1" thickTop="1" thickBot="1">
      <c r="A713" s="39" t="s">
        <v>514</v>
      </c>
      <c r="B713" s="40"/>
      <c r="C713" s="40"/>
      <c r="D713" s="40">
        <v>44</v>
      </c>
      <c r="E713" s="41" t="s">
        <v>36</v>
      </c>
      <c r="F713" s="21">
        <v>41865</v>
      </c>
      <c r="G713" s="40" t="s">
        <v>37</v>
      </c>
      <c r="H713" s="41">
        <v>41866</v>
      </c>
      <c r="I713" s="41" t="s">
        <v>32</v>
      </c>
      <c r="J713" s="42"/>
      <c r="K713" s="42"/>
      <c r="L713" s="42"/>
      <c r="M713" s="42"/>
      <c r="N713" s="42"/>
      <c r="O713" s="206"/>
    </row>
    <row r="714" spans="1:15" ht="13.7" hidden="1" thickTop="1">
      <c r="A714" s="17"/>
      <c r="B714" s="18"/>
      <c r="C714" s="19"/>
      <c r="D714" s="19"/>
      <c r="E714" s="20"/>
      <c r="F714" s="21">
        <v>41866</v>
      </c>
      <c r="G714" s="22" t="s">
        <v>512</v>
      </c>
      <c r="H714" s="21">
        <v>41867</v>
      </c>
      <c r="I714" s="22" t="s">
        <v>30</v>
      </c>
      <c r="J714" s="23"/>
      <c r="K714" s="19"/>
      <c r="L714" s="19"/>
      <c r="M714" s="23"/>
      <c r="N714" s="23"/>
      <c r="O714" s="203"/>
    </row>
    <row r="715" spans="1:15" ht="13.7" hidden="1" thickTop="1">
      <c r="A715" s="24" t="s">
        <v>31</v>
      </c>
      <c r="B715" s="18"/>
      <c r="C715" s="25"/>
      <c r="D715" s="19"/>
      <c r="E715" s="26"/>
      <c r="F715" s="21">
        <v>41866</v>
      </c>
      <c r="G715" s="28" t="s">
        <v>32</v>
      </c>
      <c r="H715" s="21">
        <v>41867</v>
      </c>
      <c r="I715" s="28" t="s">
        <v>32</v>
      </c>
      <c r="J715" s="25"/>
      <c r="K715" s="25"/>
      <c r="L715" s="25"/>
      <c r="M715" s="23"/>
      <c r="N715" s="29"/>
      <c r="O715" s="204"/>
    </row>
    <row r="716" spans="1:15" ht="13.7" hidden="1" thickTop="1">
      <c r="A716" s="24"/>
      <c r="B716" s="30"/>
      <c r="C716" s="25"/>
      <c r="D716" s="19"/>
      <c r="E716" s="26"/>
      <c r="F716" s="21">
        <v>41866</v>
      </c>
      <c r="G716" s="31" t="s">
        <v>515</v>
      </c>
      <c r="H716" s="21">
        <v>41867</v>
      </c>
      <c r="I716" s="31" t="s">
        <v>515</v>
      </c>
      <c r="J716" s="29"/>
      <c r="K716" s="25"/>
      <c r="L716" s="25"/>
      <c r="M716" s="23"/>
      <c r="N716" s="29"/>
      <c r="O716" s="204"/>
    </row>
    <row r="717" spans="1:15" ht="13.7" hidden="1" thickTop="1">
      <c r="A717" s="32" t="s">
        <v>516</v>
      </c>
      <c r="B717" s="33" t="s">
        <v>35</v>
      </c>
      <c r="C717" s="34"/>
      <c r="D717" s="34">
        <v>49</v>
      </c>
      <c r="E717" s="33"/>
      <c r="F717" s="21">
        <v>41866</v>
      </c>
      <c r="G717" s="33" t="s">
        <v>32</v>
      </c>
      <c r="H717" s="21">
        <v>41866</v>
      </c>
      <c r="I717" s="33" t="s">
        <v>32</v>
      </c>
      <c r="J717" s="25"/>
      <c r="K717" s="25"/>
      <c r="L717" s="25"/>
      <c r="M717" s="29"/>
      <c r="N717" s="25"/>
      <c r="O717" s="205"/>
    </row>
    <row r="718" spans="1:15" ht="13.7" hidden="1" thickTop="1">
      <c r="A718" s="35"/>
      <c r="B718" s="36"/>
      <c r="C718" s="36"/>
      <c r="D718" s="43"/>
      <c r="E718" s="53"/>
      <c r="F718" s="21">
        <v>41866</v>
      </c>
      <c r="G718" s="37" t="s">
        <v>512</v>
      </c>
      <c r="H718" s="38">
        <v>41869</v>
      </c>
      <c r="I718" s="37" t="s">
        <v>32</v>
      </c>
      <c r="J718" s="29"/>
      <c r="K718" s="29"/>
      <c r="L718" s="29"/>
      <c r="M718" s="29"/>
      <c r="N718" s="29"/>
      <c r="O718" s="205"/>
    </row>
    <row r="719" spans="1:15" ht="13.7" hidden="1" thickTop="1">
      <c r="A719" s="35" t="s">
        <v>517</v>
      </c>
      <c r="B719" s="36">
        <v>330080404</v>
      </c>
      <c r="C719" s="36" t="s">
        <v>340</v>
      </c>
      <c r="D719" s="43">
        <v>44</v>
      </c>
      <c r="E719" s="53"/>
      <c r="F719" s="21">
        <v>41866</v>
      </c>
      <c r="G719" s="37" t="s">
        <v>512</v>
      </c>
      <c r="H719" s="38">
        <v>41869</v>
      </c>
      <c r="I719" s="37" t="s">
        <v>32</v>
      </c>
      <c r="J719" s="29"/>
      <c r="K719" s="29"/>
      <c r="L719" s="29"/>
      <c r="M719" s="29"/>
      <c r="N719" s="29"/>
      <c r="O719" s="205"/>
    </row>
    <row r="720" spans="1:15" ht="14.4" hidden="1" thickTop="1" thickBot="1">
      <c r="A720" s="39" t="s">
        <v>518</v>
      </c>
      <c r="B720" s="40"/>
      <c r="C720" s="40"/>
      <c r="D720" s="40">
        <v>46</v>
      </c>
      <c r="E720" s="41" t="s">
        <v>36</v>
      </c>
      <c r="F720" s="21">
        <v>41866</v>
      </c>
      <c r="G720" s="40" t="s">
        <v>37</v>
      </c>
      <c r="H720" s="41">
        <v>41867</v>
      </c>
      <c r="I720" s="41" t="s">
        <v>32</v>
      </c>
      <c r="J720" s="42"/>
      <c r="K720" s="42"/>
      <c r="L720" s="42"/>
      <c r="M720" s="42"/>
      <c r="N720" s="42"/>
      <c r="O720" s="206"/>
    </row>
    <row r="721" spans="1:15" ht="13.7" hidden="1" thickTop="1">
      <c r="A721" s="17"/>
      <c r="B721" s="18"/>
      <c r="C721" s="19"/>
      <c r="D721" s="19"/>
      <c r="E721" s="20"/>
      <c r="F721" s="21">
        <v>41867</v>
      </c>
      <c r="G721" s="22" t="s">
        <v>512</v>
      </c>
      <c r="H721" s="21">
        <v>41867</v>
      </c>
      <c r="I721" s="22" t="s">
        <v>30</v>
      </c>
      <c r="J721" s="23"/>
      <c r="K721" s="19"/>
      <c r="L721" s="19"/>
      <c r="M721" s="23"/>
      <c r="N721" s="23"/>
      <c r="O721" s="203"/>
    </row>
    <row r="722" spans="1:15" ht="13.7" hidden="1" thickTop="1">
      <c r="A722" s="24" t="s">
        <v>31</v>
      </c>
      <c r="B722" s="18"/>
      <c r="C722" s="25"/>
      <c r="D722" s="19"/>
      <c r="E722" s="26"/>
      <c r="F722" s="21">
        <v>41867</v>
      </c>
      <c r="G722" s="28" t="s">
        <v>32</v>
      </c>
      <c r="H722" s="21">
        <v>41867</v>
      </c>
      <c r="I722" s="28" t="s">
        <v>32</v>
      </c>
      <c r="J722" s="25"/>
      <c r="K722" s="25"/>
      <c r="L722" s="25"/>
      <c r="M722" s="23"/>
      <c r="N722" s="29"/>
      <c r="O722" s="204"/>
    </row>
    <row r="723" spans="1:15" ht="13.7" hidden="1" thickTop="1">
      <c r="A723" s="24"/>
      <c r="B723" s="30"/>
      <c r="C723" s="25"/>
      <c r="D723" s="19"/>
      <c r="E723" s="26"/>
      <c r="F723" s="21">
        <v>41867</v>
      </c>
      <c r="G723" s="31" t="s">
        <v>515</v>
      </c>
      <c r="H723" s="21">
        <v>41867</v>
      </c>
      <c r="I723" s="31" t="s">
        <v>515</v>
      </c>
      <c r="J723" s="29"/>
      <c r="K723" s="25"/>
      <c r="L723" s="25"/>
      <c r="M723" s="23"/>
      <c r="N723" s="29"/>
      <c r="O723" s="204"/>
    </row>
    <row r="724" spans="1:15" ht="13.7" hidden="1" thickTop="1">
      <c r="A724" s="32" t="s">
        <v>519</v>
      </c>
      <c r="B724" s="33" t="s">
        <v>35</v>
      </c>
      <c r="C724" s="34"/>
      <c r="D724" s="34">
        <v>48</v>
      </c>
      <c r="E724" s="33"/>
      <c r="F724" s="21">
        <v>41867</v>
      </c>
      <c r="G724" s="33" t="s">
        <v>32</v>
      </c>
      <c r="H724" s="21">
        <v>41867</v>
      </c>
      <c r="I724" s="33" t="s">
        <v>32</v>
      </c>
      <c r="J724" s="25"/>
      <c r="K724" s="25"/>
      <c r="L724" s="25"/>
      <c r="M724" s="29"/>
      <c r="N724" s="25"/>
      <c r="O724" s="205"/>
    </row>
    <row r="725" spans="1:15" ht="13.7" hidden="1" thickTop="1">
      <c r="A725" s="35" t="s">
        <v>520</v>
      </c>
      <c r="B725" s="36">
        <v>330077323</v>
      </c>
      <c r="C725" s="36" t="s">
        <v>176</v>
      </c>
      <c r="D725" s="43">
        <v>36</v>
      </c>
      <c r="E725" s="53"/>
      <c r="F725" s="21">
        <v>41867</v>
      </c>
      <c r="G725" s="37" t="s">
        <v>512</v>
      </c>
      <c r="H725" s="38">
        <v>41870</v>
      </c>
      <c r="I725" s="37" t="s">
        <v>32</v>
      </c>
      <c r="J725" s="29"/>
      <c r="K725" s="29"/>
      <c r="L725" s="29"/>
      <c r="M725" s="29"/>
      <c r="N725" s="29"/>
      <c r="O725" s="205"/>
    </row>
    <row r="726" spans="1:15" ht="13.7" hidden="1" thickTop="1">
      <c r="A726" s="35" t="s">
        <v>521</v>
      </c>
      <c r="B726" s="36">
        <v>330044467</v>
      </c>
      <c r="C726" s="36" t="s">
        <v>349</v>
      </c>
      <c r="D726" s="43">
        <v>18</v>
      </c>
      <c r="E726" s="53"/>
      <c r="F726" s="21">
        <v>41867</v>
      </c>
      <c r="G726" s="37" t="s">
        <v>512</v>
      </c>
      <c r="H726" s="38">
        <v>41870</v>
      </c>
      <c r="I726" s="37" t="s">
        <v>32</v>
      </c>
      <c r="J726" s="29"/>
      <c r="K726" s="29"/>
      <c r="L726" s="29"/>
      <c r="M726" s="29"/>
      <c r="N726" s="29"/>
      <c r="O726" s="205"/>
    </row>
    <row r="727" spans="1:15" ht="14.4" hidden="1" thickTop="1" thickBot="1">
      <c r="A727" s="39"/>
      <c r="B727" s="40"/>
      <c r="C727" s="40"/>
      <c r="D727" s="40"/>
      <c r="E727" s="41" t="s">
        <v>36</v>
      </c>
      <c r="F727" s="21">
        <v>41867</v>
      </c>
      <c r="G727" s="40" t="s">
        <v>37</v>
      </c>
      <c r="H727" s="41">
        <v>41869</v>
      </c>
      <c r="I727" s="41" t="s">
        <v>32</v>
      </c>
      <c r="J727" s="42"/>
      <c r="K727" s="42"/>
      <c r="L727" s="42"/>
      <c r="M727" s="42"/>
      <c r="N727" s="42"/>
      <c r="O727" s="206"/>
    </row>
    <row r="728" spans="1:15" ht="13.7" hidden="1" thickTop="1">
      <c r="A728" s="17"/>
      <c r="B728" s="18"/>
      <c r="C728" s="19"/>
      <c r="D728" s="19"/>
      <c r="E728" s="20"/>
      <c r="F728" s="21">
        <v>41869</v>
      </c>
      <c r="G728" s="22" t="s">
        <v>512</v>
      </c>
      <c r="H728" s="21">
        <v>41869</v>
      </c>
      <c r="I728" s="22" t="s">
        <v>30</v>
      </c>
      <c r="J728" s="23"/>
      <c r="K728" s="19"/>
      <c r="L728" s="19"/>
      <c r="M728" s="23"/>
      <c r="N728" s="23"/>
      <c r="O728" s="203"/>
    </row>
    <row r="729" spans="1:15" ht="13.7" hidden="1" thickTop="1">
      <c r="A729" s="24" t="s">
        <v>31</v>
      </c>
      <c r="B729" s="18"/>
      <c r="C729" s="25"/>
      <c r="D729" s="19"/>
      <c r="E729" s="26"/>
      <c r="F729" s="21">
        <v>41869</v>
      </c>
      <c r="G729" s="28" t="s">
        <v>32</v>
      </c>
      <c r="H729" s="21">
        <v>41869</v>
      </c>
      <c r="I729" s="28" t="s">
        <v>32</v>
      </c>
      <c r="J729" s="25"/>
      <c r="K729" s="25"/>
      <c r="L729" s="25"/>
      <c r="M729" s="23"/>
      <c r="N729" s="29"/>
      <c r="O729" s="204"/>
    </row>
    <row r="730" spans="1:15" ht="13.7" hidden="1" thickTop="1">
      <c r="A730" s="24"/>
      <c r="B730" s="30"/>
      <c r="C730" s="25"/>
      <c r="D730" s="19"/>
      <c r="E730" s="26"/>
      <c r="F730" s="21">
        <v>41869</v>
      </c>
      <c r="G730" s="31" t="s">
        <v>515</v>
      </c>
      <c r="H730" s="21">
        <v>41869</v>
      </c>
      <c r="I730" s="31" t="s">
        <v>515</v>
      </c>
      <c r="J730" s="29"/>
      <c r="K730" s="25"/>
      <c r="L730" s="25"/>
      <c r="M730" s="23"/>
      <c r="N730" s="29"/>
      <c r="O730" s="204"/>
    </row>
    <row r="731" spans="1:15" ht="13.7" hidden="1" thickTop="1">
      <c r="A731" s="32" t="s">
        <v>522</v>
      </c>
      <c r="B731" s="33" t="s">
        <v>35</v>
      </c>
      <c r="C731" s="34"/>
      <c r="D731" s="34">
        <v>50</v>
      </c>
      <c r="E731" s="33"/>
      <c r="F731" s="21">
        <v>41869</v>
      </c>
      <c r="G731" s="33" t="s">
        <v>32</v>
      </c>
      <c r="H731" s="21">
        <v>41869</v>
      </c>
      <c r="I731" s="33" t="s">
        <v>32</v>
      </c>
      <c r="J731" s="25"/>
      <c r="K731" s="25"/>
      <c r="L731" s="25"/>
      <c r="M731" s="29"/>
      <c r="N731" s="25"/>
      <c r="O731" s="205"/>
    </row>
    <row r="732" spans="1:15" ht="13.7" hidden="1" thickTop="1">
      <c r="A732" s="35" t="s">
        <v>523</v>
      </c>
      <c r="B732" s="36">
        <v>330080404</v>
      </c>
      <c r="C732" s="36" t="s">
        <v>340</v>
      </c>
      <c r="D732" s="43">
        <v>44</v>
      </c>
      <c r="E732" s="53"/>
      <c r="F732" s="21">
        <v>41869</v>
      </c>
      <c r="G732" s="37" t="s">
        <v>512</v>
      </c>
      <c r="H732" s="38">
        <v>41871</v>
      </c>
      <c r="I732" s="37" t="s">
        <v>32</v>
      </c>
      <c r="J732" s="29"/>
      <c r="K732" s="29"/>
      <c r="L732" s="29"/>
      <c r="M732" s="29"/>
      <c r="N732" s="29"/>
      <c r="O732" s="205"/>
    </row>
    <row r="733" spans="1:15" ht="13.7" hidden="1" thickTop="1">
      <c r="A733" s="35" t="s">
        <v>524</v>
      </c>
      <c r="B733" s="36">
        <v>330080059</v>
      </c>
      <c r="C733" s="36" t="s">
        <v>525</v>
      </c>
      <c r="D733" s="43">
        <v>5</v>
      </c>
      <c r="E733" s="53"/>
      <c r="F733" s="21">
        <v>41869</v>
      </c>
      <c r="G733" s="37" t="s">
        <v>512</v>
      </c>
      <c r="H733" s="38">
        <v>41871</v>
      </c>
      <c r="I733" s="37" t="s">
        <v>32</v>
      </c>
      <c r="J733" s="29"/>
      <c r="K733" s="29"/>
      <c r="L733" s="29"/>
      <c r="M733" s="29"/>
      <c r="N733" s="29"/>
      <c r="O733" s="205"/>
    </row>
    <row r="734" spans="1:15" ht="14.4" hidden="1" thickTop="1" thickBot="1">
      <c r="A734" s="39" t="s">
        <v>526</v>
      </c>
      <c r="B734" s="40"/>
      <c r="C734" s="40"/>
      <c r="D734" s="40">
        <v>44</v>
      </c>
      <c r="E734" s="41" t="s">
        <v>36</v>
      </c>
      <c r="F734" s="21">
        <v>41869</v>
      </c>
      <c r="G734" s="40" t="s">
        <v>37</v>
      </c>
      <c r="H734" s="41">
        <v>41870</v>
      </c>
      <c r="I734" s="41" t="s">
        <v>32</v>
      </c>
      <c r="J734" s="42"/>
      <c r="K734" s="42"/>
      <c r="L734" s="42"/>
      <c r="M734" s="42"/>
      <c r="N734" s="42"/>
      <c r="O734" s="206"/>
    </row>
    <row r="735" spans="1:15" ht="13.7" hidden="1" thickTop="1">
      <c r="A735" s="17"/>
      <c r="B735" s="18"/>
      <c r="C735" s="19"/>
      <c r="D735" s="19"/>
      <c r="E735" s="20"/>
      <c r="F735" s="21">
        <v>41870</v>
      </c>
      <c r="G735" s="22" t="s">
        <v>512</v>
      </c>
      <c r="H735" s="21">
        <v>41870</v>
      </c>
      <c r="I735" s="22" t="s">
        <v>30</v>
      </c>
      <c r="J735" s="23"/>
      <c r="K735" s="19"/>
      <c r="L735" s="19"/>
      <c r="M735" s="23"/>
      <c r="N735" s="23"/>
      <c r="O735" s="203"/>
    </row>
    <row r="736" spans="1:15" ht="13.7" hidden="1" thickTop="1">
      <c r="A736" s="24" t="s">
        <v>31</v>
      </c>
      <c r="B736" s="18"/>
      <c r="C736" s="25"/>
      <c r="D736" s="19"/>
      <c r="E736" s="26"/>
      <c r="F736" s="21">
        <v>41870</v>
      </c>
      <c r="G736" s="28" t="s">
        <v>32</v>
      </c>
      <c r="H736" s="21">
        <v>41870</v>
      </c>
      <c r="I736" s="28" t="s">
        <v>32</v>
      </c>
      <c r="J736" s="25"/>
      <c r="K736" s="25"/>
      <c r="L736" s="25"/>
      <c r="M736" s="23"/>
      <c r="N736" s="29"/>
      <c r="O736" s="204"/>
    </row>
    <row r="737" spans="1:15" ht="13.7" hidden="1" thickTop="1">
      <c r="A737" s="24"/>
      <c r="B737" s="30"/>
      <c r="C737" s="25"/>
      <c r="D737" s="19"/>
      <c r="E737" s="26"/>
      <c r="F737" s="21">
        <v>41870</v>
      </c>
      <c r="G737" s="31" t="s">
        <v>515</v>
      </c>
      <c r="H737" s="21">
        <v>41870</v>
      </c>
      <c r="I737" s="31" t="s">
        <v>515</v>
      </c>
      <c r="J737" s="29"/>
      <c r="K737" s="25"/>
      <c r="L737" s="25"/>
      <c r="M737" s="23"/>
      <c r="N737" s="29"/>
      <c r="O737" s="204"/>
    </row>
    <row r="738" spans="1:15" ht="13.7" hidden="1" thickTop="1">
      <c r="A738" s="32" t="s">
        <v>527</v>
      </c>
      <c r="B738" s="33" t="s">
        <v>35</v>
      </c>
      <c r="C738" s="34"/>
      <c r="D738" s="34">
        <v>51</v>
      </c>
      <c r="E738" s="33"/>
      <c r="F738" s="21">
        <v>41870</v>
      </c>
      <c r="G738" s="33" t="s">
        <v>32</v>
      </c>
      <c r="H738" s="21">
        <v>41870</v>
      </c>
      <c r="I738" s="33" t="s">
        <v>32</v>
      </c>
      <c r="J738" s="25"/>
      <c r="K738" s="25"/>
      <c r="L738" s="25"/>
      <c r="M738" s="29"/>
      <c r="N738" s="25"/>
      <c r="O738" s="205"/>
    </row>
    <row r="739" spans="1:15" ht="13.7" hidden="1" thickTop="1">
      <c r="A739" s="35" t="s">
        <v>528</v>
      </c>
      <c r="B739" s="36">
        <v>330080404</v>
      </c>
      <c r="C739" s="36" t="s">
        <v>340</v>
      </c>
      <c r="D739" s="43">
        <v>22</v>
      </c>
      <c r="E739" s="53"/>
      <c r="F739" s="21">
        <v>41870</v>
      </c>
      <c r="G739" s="37" t="s">
        <v>512</v>
      </c>
      <c r="H739" s="38">
        <v>41872</v>
      </c>
      <c r="I739" s="37" t="s">
        <v>32</v>
      </c>
      <c r="J739" s="29"/>
      <c r="K739" s="29"/>
      <c r="L739" s="29"/>
      <c r="M739" s="29"/>
      <c r="N739" s="29"/>
      <c r="O739" s="205"/>
    </row>
    <row r="740" spans="1:15" ht="13.7" hidden="1" thickTop="1">
      <c r="A740" s="35" t="s">
        <v>529</v>
      </c>
      <c r="B740" s="36">
        <v>330080059</v>
      </c>
      <c r="C740" s="36" t="s">
        <v>525</v>
      </c>
      <c r="D740" s="43">
        <v>17</v>
      </c>
      <c r="E740" s="53"/>
      <c r="F740" s="21">
        <v>41870</v>
      </c>
      <c r="G740" s="37" t="s">
        <v>512</v>
      </c>
      <c r="H740" s="38">
        <v>41872</v>
      </c>
      <c r="I740" s="37" t="s">
        <v>32</v>
      </c>
      <c r="J740" s="29"/>
      <c r="K740" s="29"/>
      <c r="L740" s="29"/>
      <c r="M740" s="29"/>
      <c r="N740" s="29"/>
      <c r="O740" s="205"/>
    </row>
    <row r="741" spans="1:15" ht="14.4" hidden="1" thickTop="1" thickBot="1">
      <c r="A741" s="39"/>
      <c r="B741" s="40"/>
      <c r="C741" s="40"/>
      <c r="D741" s="40"/>
      <c r="E741" s="41" t="s">
        <v>36</v>
      </c>
      <c r="F741" s="21">
        <v>41870</v>
      </c>
      <c r="G741" s="40" t="s">
        <v>37</v>
      </c>
      <c r="H741" s="41">
        <v>41871</v>
      </c>
      <c r="I741" s="41" t="s">
        <v>32</v>
      </c>
      <c r="J741" s="42"/>
      <c r="K741" s="42"/>
      <c r="L741" s="42"/>
      <c r="M741" s="42"/>
      <c r="N741" s="42"/>
      <c r="O741" s="206"/>
    </row>
    <row r="742" spans="1:15" ht="13.7" hidden="1" thickTop="1">
      <c r="A742" s="17"/>
      <c r="B742" s="18"/>
      <c r="C742" s="19"/>
      <c r="D742" s="19"/>
      <c r="E742" s="20"/>
      <c r="F742" s="21">
        <v>41871</v>
      </c>
      <c r="G742" s="22" t="s">
        <v>512</v>
      </c>
      <c r="H742" s="21">
        <v>41871</v>
      </c>
      <c r="I742" s="22" t="s">
        <v>30</v>
      </c>
      <c r="J742" s="23"/>
      <c r="K742" s="19"/>
      <c r="L742" s="19"/>
      <c r="M742" s="23"/>
      <c r="N742" s="23"/>
      <c r="O742" s="203"/>
    </row>
    <row r="743" spans="1:15" ht="13.7" hidden="1" thickTop="1">
      <c r="A743" s="24" t="s">
        <v>31</v>
      </c>
      <c r="B743" s="18"/>
      <c r="C743" s="25"/>
      <c r="D743" s="19"/>
      <c r="E743" s="26"/>
      <c r="F743" s="21">
        <v>41871</v>
      </c>
      <c r="G743" s="28" t="s">
        <v>32</v>
      </c>
      <c r="H743" s="21">
        <v>41871</v>
      </c>
      <c r="I743" s="28" t="s">
        <v>32</v>
      </c>
      <c r="J743" s="25"/>
      <c r="K743" s="25"/>
      <c r="L743" s="25"/>
      <c r="M743" s="23"/>
      <c r="N743" s="29"/>
      <c r="O743" s="204"/>
    </row>
    <row r="744" spans="1:15" ht="13.7" hidden="1" thickTop="1">
      <c r="A744" s="24"/>
      <c r="B744" s="30"/>
      <c r="C744" s="25"/>
      <c r="D744" s="19"/>
      <c r="E744" s="26"/>
      <c r="F744" s="21">
        <v>41871</v>
      </c>
      <c r="G744" s="31" t="s">
        <v>515</v>
      </c>
      <c r="H744" s="21">
        <v>41871</v>
      </c>
      <c r="I744" s="31" t="s">
        <v>515</v>
      </c>
      <c r="J744" s="29"/>
      <c r="K744" s="25"/>
      <c r="L744" s="25"/>
      <c r="M744" s="23"/>
      <c r="N744" s="29"/>
      <c r="O744" s="204"/>
    </row>
    <row r="745" spans="1:15" ht="13.7" hidden="1" thickTop="1">
      <c r="A745" s="32" t="s">
        <v>530</v>
      </c>
      <c r="B745" s="33" t="s">
        <v>35</v>
      </c>
      <c r="C745" s="34"/>
      <c r="D745" s="34">
        <v>49</v>
      </c>
      <c r="E745" s="33"/>
      <c r="F745" s="21">
        <v>41871</v>
      </c>
      <c r="G745" s="33" t="s">
        <v>32</v>
      </c>
      <c r="H745" s="21">
        <v>41871</v>
      </c>
      <c r="I745" s="33" t="s">
        <v>32</v>
      </c>
      <c r="J745" s="25"/>
      <c r="K745" s="25"/>
      <c r="L745" s="25"/>
      <c r="M745" s="29"/>
      <c r="N745" s="25"/>
      <c r="O745" s="205"/>
    </row>
    <row r="746" spans="1:15" ht="13.7" hidden="1" thickTop="1">
      <c r="A746" s="35" t="s">
        <v>531</v>
      </c>
      <c r="B746" s="36">
        <v>330080059</v>
      </c>
      <c r="C746" s="36" t="s">
        <v>532</v>
      </c>
      <c r="D746" s="43">
        <v>14</v>
      </c>
      <c r="E746" s="53"/>
      <c r="F746" s="21">
        <v>41871</v>
      </c>
      <c r="G746" s="37" t="s">
        <v>512</v>
      </c>
      <c r="H746" s="38">
        <v>41873</v>
      </c>
      <c r="I746" s="37" t="s">
        <v>32</v>
      </c>
      <c r="J746" s="29"/>
      <c r="K746" s="29"/>
      <c r="L746" s="29"/>
      <c r="M746" s="29"/>
      <c r="N746" s="29"/>
      <c r="O746" s="205"/>
    </row>
    <row r="747" spans="1:15" ht="13.7" hidden="1" thickTop="1">
      <c r="A747" s="35" t="s">
        <v>533</v>
      </c>
      <c r="B747" s="36">
        <v>330044467</v>
      </c>
      <c r="C747" s="36" t="s">
        <v>349</v>
      </c>
      <c r="D747" s="43">
        <v>36</v>
      </c>
      <c r="E747" s="53"/>
      <c r="F747" s="21">
        <v>41871</v>
      </c>
      <c r="G747" s="37" t="s">
        <v>512</v>
      </c>
      <c r="H747" s="38">
        <v>41873</v>
      </c>
      <c r="I747" s="37" t="s">
        <v>32</v>
      </c>
      <c r="J747" s="29"/>
      <c r="K747" s="29"/>
      <c r="L747" s="29"/>
      <c r="M747" s="29"/>
      <c r="N747" s="29"/>
      <c r="O747" s="205"/>
    </row>
    <row r="748" spans="1:15" ht="14.4" hidden="1" thickTop="1" thickBot="1">
      <c r="A748" s="39" t="s">
        <v>534</v>
      </c>
      <c r="B748" s="40"/>
      <c r="C748" s="40"/>
      <c r="D748" s="40">
        <v>47</v>
      </c>
      <c r="E748" s="41" t="s">
        <v>36</v>
      </c>
      <c r="F748" s="21">
        <v>41871</v>
      </c>
      <c r="G748" s="40" t="s">
        <v>37</v>
      </c>
      <c r="H748" s="41">
        <v>41872</v>
      </c>
      <c r="I748" s="41" t="s">
        <v>32</v>
      </c>
      <c r="J748" s="42"/>
      <c r="K748" s="42"/>
      <c r="L748" s="42"/>
      <c r="M748" s="42"/>
      <c r="N748" s="42"/>
      <c r="O748" s="206"/>
    </row>
    <row r="749" spans="1:15" ht="13.7" hidden="1" thickTop="1">
      <c r="A749" s="17"/>
      <c r="B749" s="18"/>
      <c r="C749" s="19"/>
      <c r="D749" s="19"/>
      <c r="E749" s="20"/>
      <c r="F749" s="21">
        <v>41872</v>
      </c>
      <c r="G749" s="22" t="s">
        <v>512</v>
      </c>
      <c r="H749" s="21">
        <v>41872</v>
      </c>
      <c r="I749" s="22" t="s">
        <v>30</v>
      </c>
      <c r="J749" s="23"/>
      <c r="K749" s="19"/>
      <c r="L749" s="19"/>
      <c r="M749" s="23"/>
      <c r="N749" s="23"/>
      <c r="O749" s="203"/>
    </row>
    <row r="750" spans="1:15" ht="13.7" hidden="1" thickTop="1">
      <c r="A750" s="24" t="s">
        <v>31</v>
      </c>
      <c r="B750" s="18"/>
      <c r="C750" s="25"/>
      <c r="D750" s="19"/>
      <c r="E750" s="26"/>
      <c r="F750" s="21">
        <v>41872</v>
      </c>
      <c r="G750" s="28" t="s">
        <v>32</v>
      </c>
      <c r="H750" s="21">
        <v>41872</v>
      </c>
      <c r="I750" s="28" t="s">
        <v>32</v>
      </c>
      <c r="J750" s="25"/>
      <c r="K750" s="25"/>
      <c r="L750" s="25"/>
      <c r="M750" s="23"/>
      <c r="N750" s="29"/>
      <c r="O750" s="204"/>
    </row>
    <row r="751" spans="1:15" ht="13.7" hidden="1" thickTop="1">
      <c r="A751" s="24"/>
      <c r="B751" s="30"/>
      <c r="C751" s="25"/>
      <c r="D751" s="19"/>
      <c r="E751" s="26"/>
      <c r="F751" s="21">
        <v>41872</v>
      </c>
      <c r="G751" s="31" t="s">
        <v>515</v>
      </c>
      <c r="H751" s="21">
        <v>41872</v>
      </c>
      <c r="I751" s="31" t="s">
        <v>515</v>
      </c>
      <c r="J751" s="29"/>
      <c r="K751" s="25"/>
      <c r="L751" s="25"/>
      <c r="M751" s="23"/>
      <c r="N751" s="29"/>
      <c r="O751" s="204"/>
    </row>
    <row r="752" spans="1:15" ht="13.7" hidden="1" thickTop="1">
      <c r="A752" s="32" t="s">
        <v>535</v>
      </c>
      <c r="B752" s="33" t="s">
        <v>35</v>
      </c>
      <c r="C752" s="34"/>
      <c r="D752" s="34">
        <v>50</v>
      </c>
      <c r="E752" s="33"/>
      <c r="F752" s="21">
        <v>41872</v>
      </c>
      <c r="G752" s="33" t="s">
        <v>32</v>
      </c>
      <c r="H752" s="21">
        <v>41872</v>
      </c>
      <c r="I752" s="33" t="s">
        <v>32</v>
      </c>
      <c r="J752" s="25"/>
      <c r="K752" s="25"/>
      <c r="L752" s="25"/>
      <c r="M752" s="29"/>
      <c r="N752" s="25"/>
      <c r="O752" s="205"/>
    </row>
    <row r="753" spans="1:15" ht="13.7" hidden="1" thickTop="1">
      <c r="A753" s="35" t="s">
        <v>536</v>
      </c>
      <c r="B753" s="36">
        <v>330080404</v>
      </c>
      <c r="C753" s="36" t="s">
        <v>340</v>
      </c>
      <c r="D753" s="43">
        <v>44</v>
      </c>
      <c r="E753" s="53"/>
      <c r="F753" s="21">
        <v>41872</v>
      </c>
      <c r="G753" s="37" t="s">
        <v>512</v>
      </c>
      <c r="H753" s="38">
        <v>41876</v>
      </c>
      <c r="I753" s="37" t="s">
        <v>32</v>
      </c>
      <c r="J753" s="29"/>
      <c r="K753" s="29"/>
      <c r="L753" s="29"/>
      <c r="M753" s="29"/>
      <c r="N753" s="29"/>
      <c r="O753" s="205"/>
    </row>
    <row r="754" spans="1:15" ht="13.7" hidden="1" thickTop="1">
      <c r="A754" s="35"/>
      <c r="B754" s="36"/>
      <c r="C754" s="36"/>
      <c r="D754" s="43"/>
      <c r="E754" s="53"/>
      <c r="F754" s="21">
        <v>41872</v>
      </c>
      <c r="G754" s="37" t="s">
        <v>512</v>
      </c>
      <c r="H754" s="38">
        <v>41876</v>
      </c>
      <c r="I754" s="37" t="s">
        <v>32</v>
      </c>
      <c r="J754" s="29"/>
      <c r="K754" s="29"/>
      <c r="L754" s="29"/>
      <c r="M754" s="29"/>
      <c r="N754" s="29"/>
      <c r="O754" s="205"/>
    </row>
    <row r="755" spans="1:15" ht="14.4" hidden="1" thickTop="1" thickBot="1">
      <c r="A755" s="39" t="s">
        <v>537</v>
      </c>
      <c r="B755" s="40"/>
      <c r="C755" s="40"/>
      <c r="D755" s="40">
        <v>24</v>
      </c>
      <c r="E755" s="41" t="s">
        <v>36</v>
      </c>
      <c r="F755" s="21">
        <v>41872</v>
      </c>
      <c r="G755" s="40" t="s">
        <v>37</v>
      </c>
      <c r="H755" s="41">
        <v>41873</v>
      </c>
      <c r="I755" s="41" t="s">
        <v>32</v>
      </c>
      <c r="J755" s="42"/>
      <c r="K755" s="42"/>
      <c r="L755" s="42"/>
      <c r="M755" s="42"/>
      <c r="N755" s="42"/>
      <c r="O755" s="206"/>
    </row>
    <row r="756" spans="1:15" ht="13.7" hidden="1" thickTop="1">
      <c r="A756" s="17"/>
      <c r="B756" s="18"/>
      <c r="C756" s="19"/>
      <c r="D756" s="19"/>
      <c r="E756" s="20"/>
      <c r="F756" s="21">
        <v>41873</v>
      </c>
      <c r="G756" s="22" t="s">
        <v>512</v>
      </c>
      <c r="H756" s="21">
        <v>41873</v>
      </c>
      <c r="I756" s="22" t="s">
        <v>30</v>
      </c>
      <c r="J756" s="23"/>
      <c r="K756" s="19"/>
      <c r="L756" s="19"/>
      <c r="M756" s="23"/>
      <c r="N756" s="23"/>
      <c r="O756" s="203"/>
    </row>
    <row r="757" spans="1:15" ht="13.7" hidden="1" thickTop="1">
      <c r="A757" s="24" t="s">
        <v>31</v>
      </c>
      <c r="B757" s="18"/>
      <c r="C757" s="25"/>
      <c r="D757" s="19"/>
      <c r="E757" s="26"/>
      <c r="F757" s="21">
        <v>41873</v>
      </c>
      <c r="G757" s="28" t="s">
        <v>32</v>
      </c>
      <c r="H757" s="21">
        <v>41873</v>
      </c>
      <c r="I757" s="28" t="s">
        <v>32</v>
      </c>
      <c r="J757" s="25"/>
      <c r="K757" s="25"/>
      <c r="L757" s="25"/>
      <c r="M757" s="23"/>
      <c r="N757" s="29"/>
      <c r="O757" s="204"/>
    </row>
    <row r="758" spans="1:15" ht="13.7" hidden="1" thickTop="1">
      <c r="A758" s="24"/>
      <c r="B758" s="30"/>
      <c r="C758" s="25"/>
      <c r="D758" s="19"/>
      <c r="E758" s="26"/>
      <c r="F758" s="21">
        <v>41873</v>
      </c>
      <c r="G758" s="31" t="s">
        <v>515</v>
      </c>
      <c r="H758" s="21">
        <v>41873</v>
      </c>
      <c r="I758" s="31" t="s">
        <v>515</v>
      </c>
      <c r="J758" s="29"/>
      <c r="K758" s="25"/>
      <c r="L758" s="25"/>
      <c r="M758" s="23"/>
      <c r="N758" s="29"/>
      <c r="O758" s="204"/>
    </row>
    <row r="759" spans="1:15" ht="13.7" hidden="1" thickTop="1">
      <c r="A759" s="32" t="s">
        <v>538</v>
      </c>
      <c r="B759" s="33" t="s">
        <v>35</v>
      </c>
      <c r="C759" s="34"/>
      <c r="D759" s="34">
        <v>54</v>
      </c>
      <c r="E759" s="33"/>
      <c r="F759" s="21">
        <v>41873</v>
      </c>
      <c r="G759" s="33" t="s">
        <v>32</v>
      </c>
      <c r="H759" s="21">
        <v>41873</v>
      </c>
      <c r="I759" s="33" t="s">
        <v>32</v>
      </c>
      <c r="J759" s="25"/>
      <c r="K759" s="25"/>
      <c r="L759" s="25"/>
      <c r="M759" s="29"/>
      <c r="N759" s="25"/>
      <c r="O759" s="205"/>
    </row>
    <row r="760" spans="1:15" ht="13.7" hidden="1" thickTop="1">
      <c r="A760" s="35" t="s">
        <v>539</v>
      </c>
      <c r="B760" s="36">
        <v>330080404</v>
      </c>
      <c r="C760" s="36" t="s">
        <v>340</v>
      </c>
      <c r="D760" s="43">
        <v>22</v>
      </c>
      <c r="E760" s="53"/>
      <c r="F760" s="21">
        <v>41873</v>
      </c>
      <c r="G760" s="37" t="s">
        <v>512</v>
      </c>
      <c r="H760" s="38">
        <v>41877</v>
      </c>
      <c r="I760" s="37" t="s">
        <v>32</v>
      </c>
      <c r="J760" s="29"/>
      <c r="K760" s="29"/>
      <c r="L760" s="29"/>
      <c r="M760" s="29"/>
      <c r="N760" s="29"/>
      <c r="O760" s="205"/>
    </row>
    <row r="761" spans="1:15" ht="13.7" hidden="1" thickTop="1">
      <c r="A761" s="35" t="s">
        <v>540</v>
      </c>
      <c r="B761" s="36">
        <v>330044467</v>
      </c>
      <c r="C761" s="36" t="s">
        <v>349</v>
      </c>
      <c r="D761" s="43">
        <v>18</v>
      </c>
      <c r="E761" s="53"/>
      <c r="F761" s="21">
        <v>41873</v>
      </c>
      <c r="G761" s="37" t="s">
        <v>512</v>
      </c>
      <c r="H761" s="38">
        <v>41877</v>
      </c>
      <c r="I761" s="37" t="s">
        <v>32</v>
      </c>
      <c r="J761" s="29"/>
      <c r="K761" s="29"/>
      <c r="L761" s="29"/>
      <c r="M761" s="29"/>
      <c r="N761" s="29"/>
      <c r="O761" s="205"/>
    </row>
    <row r="762" spans="1:15" ht="14.4" hidden="1" thickTop="1" thickBot="1">
      <c r="A762" s="39" t="s">
        <v>541</v>
      </c>
      <c r="B762" s="40"/>
      <c r="C762" s="40"/>
      <c r="D762" s="40">
        <v>32</v>
      </c>
      <c r="E762" s="41" t="s">
        <v>36</v>
      </c>
      <c r="F762" s="21">
        <v>41873</v>
      </c>
      <c r="G762" s="40" t="s">
        <v>37</v>
      </c>
      <c r="H762" s="41">
        <v>41876</v>
      </c>
      <c r="I762" s="41" t="s">
        <v>32</v>
      </c>
      <c r="J762" s="42"/>
      <c r="K762" s="42"/>
      <c r="L762" s="42"/>
      <c r="M762" s="42"/>
      <c r="N762" s="42"/>
      <c r="O762" s="206"/>
    </row>
    <row r="763" spans="1:15" ht="13.7" hidden="1" thickTop="1">
      <c r="A763" s="17"/>
      <c r="B763" s="18"/>
      <c r="C763" s="19"/>
      <c r="D763" s="19"/>
      <c r="E763" s="20"/>
      <c r="F763" s="21">
        <v>41876</v>
      </c>
      <c r="G763" s="22" t="s">
        <v>512</v>
      </c>
      <c r="H763" s="21">
        <v>41876</v>
      </c>
      <c r="I763" s="22" t="s">
        <v>30</v>
      </c>
      <c r="J763" s="23"/>
      <c r="K763" s="19"/>
      <c r="L763" s="19"/>
      <c r="M763" s="23"/>
      <c r="N763" s="23"/>
      <c r="O763" s="203"/>
    </row>
    <row r="764" spans="1:15" ht="13.7" hidden="1" thickTop="1">
      <c r="A764" s="24" t="s">
        <v>31</v>
      </c>
      <c r="B764" s="18"/>
      <c r="C764" s="25"/>
      <c r="D764" s="19"/>
      <c r="E764" s="26"/>
      <c r="F764" s="21">
        <v>41876</v>
      </c>
      <c r="G764" s="28" t="s">
        <v>32</v>
      </c>
      <c r="H764" s="21">
        <v>41876</v>
      </c>
      <c r="I764" s="28" t="s">
        <v>32</v>
      </c>
      <c r="J764" s="25"/>
      <c r="K764" s="25"/>
      <c r="L764" s="25"/>
      <c r="M764" s="23"/>
      <c r="N764" s="29"/>
      <c r="O764" s="204"/>
    </row>
    <row r="765" spans="1:15" ht="13.7" hidden="1" thickTop="1">
      <c r="A765" s="24"/>
      <c r="B765" s="30"/>
      <c r="C765" s="25"/>
      <c r="D765" s="19"/>
      <c r="E765" s="26"/>
      <c r="F765" s="21">
        <v>41876</v>
      </c>
      <c r="G765" s="31" t="s">
        <v>515</v>
      </c>
      <c r="H765" s="21">
        <v>41876</v>
      </c>
      <c r="I765" s="31" t="s">
        <v>515</v>
      </c>
      <c r="J765" s="29"/>
      <c r="K765" s="25"/>
      <c r="L765" s="25"/>
      <c r="M765" s="23"/>
      <c r="N765" s="29"/>
      <c r="O765" s="204"/>
    </row>
    <row r="766" spans="1:15" ht="13.7" hidden="1" thickTop="1">
      <c r="A766" s="32" t="s">
        <v>542</v>
      </c>
      <c r="B766" s="33" t="s">
        <v>35</v>
      </c>
      <c r="C766" s="34"/>
      <c r="D766" s="34">
        <v>48</v>
      </c>
      <c r="E766" s="33"/>
      <c r="F766" s="21">
        <v>41876</v>
      </c>
      <c r="G766" s="33" t="s">
        <v>32</v>
      </c>
      <c r="H766" s="21">
        <v>41876</v>
      </c>
      <c r="I766" s="33" t="s">
        <v>32</v>
      </c>
      <c r="J766" s="25"/>
      <c r="K766" s="25"/>
      <c r="L766" s="25"/>
      <c r="M766" s="29"/>
      <c r="N766" s="25"/>
      <c r="O766" s="205"/>
    </row>
    <row r="767" spans="1:15" ht="13.7" hidden="1" thickTop="1">
      <c r="A767" s="35" t="s">
        <v>543</v>
      </c>
      <c r="B767" s="36">
        <v>330077323</v>
      </c>
      <c r="C767" s="36" t="s">
        <v>176</v>
      </c>
      <c r="D767" s="43">
        <v>36</v>
      </c>
      <c r="E767" s="53"/>
      <c r="F767" s="21">
        <v>41876</v>
      </c>
      <c r="G767" s="37" t="s">
        <v>512</v>
      </c>
      <c r="H767" s="38">
        <v>41878</v>
      </c>
      <c r="I767" s="37" t="s">
        <v>32</v>
      </c>
      <c r="J767" s="29"/>
      <c r="K767" s="29"/>
      <c r="L767" s="29"/>
      <c r="M767" s="29"/>
      <c r="N767" s="29"/>
      <c r="O767" s="205"/>
    </row>
    <row r="768" spans="1:15" ht="13.7" hidden="1" thickTop="1">
      <c r="A768" s="35"/>
      <c r="B768" s="36"/>
      <c r="C768" s="36"/>
      <c r="D768" s="43"/>
      <c r="E768" s="53"/>
      <c r="F768" s="21">
        <v>41876</v>
      </c>
      <c r="G768" s="37" t="s">
        <v>512</v>
      </c>
      <c r="H768" s="38">
        <v>41878</v>
      </c>
      <c r="I768" s="37" t="s">
        <v>32</v>
      </c>
      <c r="J768" s="29"/>
      <c r="K768" s="29"/>
      <c r="L768" s="29"/>
      <c r="M768" s="29"/>
      <c r="N768" s="29"/>
      <c r="O768" s="205"/>
    </row>
    <row r="769" spans="1:15" ht="14.4" hidden="1" thickTop="1" thickBot="1">
      <c r="A769" s="39" t="s">
        <v>544</v>
      </c>
      <c r="B769" s="40"/>
      <c r="C769" s="40"/>
      <c r="D769" s="40">
        <v>11</v>
      </c>
      <c r="E769" s="41" t="s">
        <v>36</v>
      </c>
      <c r="F769" s="21">
        <v>41876</v>
      </c>
      <c r="G769" s="40" t="s">
        <v>37</v>
      </c>
      <c r="H769" s="41">
        <v>41877</v>
      </c>
      <c r="I769" s="41" t="s">
        <v>32</v>
      </c>
      <c r="J769" s="42"/>
      <c r="K769" s="42"/>
      <c r="L769" s="42"/>
      <c r="M769" s="42"/>
      <c r="N769" s="42"/>
      <c r="O769" s="206"/>
    </row>
    <row r="770" spans="1:15" ht="13.7" hidden="1" thickTop="1">
      <c r="A770" s="17"/>
      <c r="B770" s="18"/>
      <c r="C770" s="19"/>
      <c r="D770" s="19"/>
      <c r="E770" s="20"/>
      <c r="F770" s="21">
        <v>41877</v>
      </c>
      <c r="G770" s="22" t="s">
        <v>29</v>
      </c>
      <c r="H770" s="21">
        <v>41877</v>
      </c>
      <c r="I770" s="22" t="s">
        <v>30</v>
      </c>
      <c r="J770" s="23"/>
      <c r="K770" s="19"/>
      <c r="L770" s="19"/>
      <c r="M770" s="23"/>
      <c r="N770" s="23"/>
      <c r="O770" s="203"/>
    </row>
    <row r="771" spans="1:15" ht="13.7" hidden="1" thickTop="1">
      <c r="A771" s="24" t="s">
        <v>31</v>
      </c>
      <c r="B771" s="18"/>
      <c r="C771" s="25"/>
      <c r="D771" s="19"/>
      <c r="E771" s="26"/>
      <c r="F771" s="21">
        <v>41877</v>
      </c>
      <c r="G771" s="28" t="s">
        <v>32</v>
      </c>
      <c r="H771" s="21">
        <v>41877</v>
      </c>
      <c r="I771" s="28" t="s">
        <v>32</v>
      </c>
      <c r="J771" s="25"/>
      <c r="K771" s="25"/>
      <c r="L771" s="25"/>
      <c r="M771" s="23"/>
      <c r="N771" s="29"/>
      <c r="O771" s="204"/>
    </row>
    <row r="772" spans="1:15" ht="13.7" hidden="1" thickTop="1">
      <c r="A772" s="24"/>
      <c r="B772" s="30"/>
      <c r="C772" s="25"/>
      <c r="D772" s="19"/>
      <c r="E772" s="26"/>
      <c r="F772" s="21">
        <v>41877</v>
      </c>
      <c r="G772" s="31" t="s">
        <v>33</v>
      </c>
      <c r="H772" s="21">
        <v>41877</v>
      </c>
      <c r="I772" s="31" t="s">
        <v>33</v>
      </c>
      <c r="J772" s="29"/>
      <c r="K772" s="25"/>
      <c r="L772" s="25"/>
      <c r="M772" s="23"/>
      <c r="N772" s="29"/>
      <c r="O772" s="204"/>
    </row>
    <row r="773" spans="1:15" ht="13.7" hidden="1" thickTop="1">
      <c r="A773" s="32" t="s">
        <v>545</v>
      </c>
      <c r="B773" s="33" t="s">
        <v>35</v>
      </c>
      <c r="C773" s="34"/>
      <c r="D773" s="34">
        <v>51</v>
      </c>
      <c r="E773" s="33"/>
      <c r="F773" s="21">
        <v>41877</v>
      </c>
      <c r="G773" s="33" t="s">
        <v>32</v>
      </c>
      <c r="H773" s="21">
        <v>41877</v>
      </c>
      <c r="I773" s="33" t="s">
        <v>32</v>
      </c>
      <c r="J773" s="25"/>
      <c r="K773" s="25"/>
      <c r="L773" s="25"/>
      <c r="M773" s="29"/>
      <c r="N773" s="25"/>
      <c r="O773" s="205"/>
    </row>
    <row r="774" spans="1:15" ht="13.7" hidden="1" thickTop="1">
      <c r="A774" s="35" t="s">
        <v>546</v>
      </c>
      <c r="B774" s="36">
        <v>330080404</v>
      </c>
      <c r="C774" s="36" t="s">
        <v>340</v>
      </c>
      <c r="D774" s="43">
        <v>36</v>
      </c>
      <c r="E774" s="53"/>
      <c r="F774" s="21">
        <v>41877</v>
      </c>
      <c r="G774" s="37" t="s">
        <v>29</v>
      </c>
      <c r="H774" s="38">
        <v>41879</v>
      </c>
      <c r="I774" s="37" t="s">
        <v>32</v>
      </c>
      <c r="J774" s="29"/>
      <c r="K774" s="29"/>
      <c r="L774" s="29"/>
      <c r="M774" s="29"/>
      <c r="N774" s="29"/>
      <c r="O774" s="205"/>
    </row>
    <row r="775" spans="1:15" ht="13.7" hidden="1" thickTop="1">
      <c r="A775" s="35"/>
      <c r="B775" s="36"/>
      <c r="C775" s="36"/>
      <c r="D775" s="43"/>
      <c r="E775" s="53"/>
      <c r="F775" s="21">
        <v>41877</v>
      </c>
      <c r="G775" s="37" t="s">
        <v>29</v>
      </c>
      <c r="H775" s="38">
        <v>41879</v>
      </c>
      <c r="I775" s="37" t="s">
        <v>32</v>
      </c>
      <c r="J775" s="29"/>
      <c r="K775" s="29"/>
      <c r="L775" s="29"/>
      <c r="M775" s="29"/>
      <c r="N775" s="29"/>
      <c r="O775" s="205"/>
    </row>
    <row r="776" spans="1:15" ht="14.4" hidden="1" thickTop="1" thickBot="1">
      <c r="A776" s="39" t="s">
        <v>547</v>
      </c>
      <c r="B776" s="40"/>
      <c r="C776" s="40"/>
      <c r="D776" s="40">
        <v>23</v>
      </c>
      <c r="E776" s="41" t="s">
        <v>36</v>
      </c>
      <c r="F776" s="21">
        <v>41877</v>
      </c>
      <c r="G776" s="40" t="s">
        <v>37</v>
      </c>
      <c r="H776" s="41">
        <v>41878</v>
      </c>
      <c r="I776" s="41" t="s">
        <v>32</v>
      </c>
      <c r="J776" s="42"/>
      <c r="K776" s="42"/>
      <c r="L776" s="42"/>
      <c r="M776" s="42"/>
      <c r="N776" s="42"/>
      <c r="O776" s="206"/>
    </row>
    <row r="777" spans="1:15" ht="13.7" hidden="1" thickTop="1">
      <c r="A777" s="17"/>
      <c r="B777" s="18"/>
      <c r="C777" s="19"/>
      <c r="D777" s="19"/>
      <c r="E777" s="20"/>
      <c r="F777" s="21">
        <v>41878</v>
      </c>
      <c r="G777" s="22" t="s">
        <v>29</v>
      </c>
      <c r="H777" s="21">
        <v>41878</v>
      </c>
      <c r="I777" s="22" t="s">
        <v>30</v>
      </c>
      <c r="J777" s="23"/>
      <c r="K777" s="19"/>
      <c r="L777" s="19"/>
      <c r="M777" s="23"/>
      <c r="N777" s="23"/>
      <c r="O777" s="203"/>
    </row>
    <row r="778" spans="1:15" ht="13.7" hidden="1" thickTop="1">
      <c r="A778" s="24" t="s">
        <v>31</v>
      </c>
      <c r="B778" s="18"/>
      <c r="C778" s="25"/>
      <c r="D778" s="19"/>
      <c r="E778" s="26"/>
      <c r="F778" s="21">
        <v>41878</v>
      </c>
      <c r="G778" s="28" t="s">
        <v>32</v>
      </c>
      <c r="H778" s="21">
        <v>41878</v>
      </c>
      <c r="I778" s="28" t="s">
        <v>32</v>
      </c>
      <c r="J778" s="25"/>
      <c r="K778" s="25"/>
      <c r="L778" s="25"/>
      <c r="M778" s="23"/>
      <c r="N778" s="29"/>
      <c r="O778" s="204"/>
    </row>
    <row r="779" spans="1:15" ht="13.7" hidden="1" thickTop="1">
      <c r="A779" s="24"/>
      <c r="B779" s="30"/>
      <c r="C779" s="25"/>
      <c r="D779" s="19"/>
      <c r="E779" s="26"/>
      <c r="F779" s="21">
        <v>41878</v>
      </c>
      <c r="G779" s="31" t="s">
        <v>33</v>
      </c>
      <c r="H779" s="21">
        <v>41878</v>
      </c>
      <c r="I779" s="31" t="s">
        <v>33</v>
      </c>
      <c r="J779" s="29"/>
      <c r="K779" s="25"/>
      <c r="L779" s="25"/>
      <c r="M779" s="23"/>
      <c r="N779" s="29"/>
      <c r="O779" s="204"/>
    </row>
    <row r="780" spans="1:15" ht="13.7" hidden="1" thickTop="1">
      <c r="A780" s="32" t="s">
        <v>548</v>
      </c>
      <c r="B780" s="33" t="s">
        <v>35</v>
      </c>
      <c r="C780" s="34"/>
      <c r="D780" s="34">
        <v>47</v>
      </c>
      <c r="E780" s="33"/>
      <c r="F780" s="21">
        <v>41878</v>
      </c>
      <c r="G780" s="33" t="s">
        <v>32</v>
      </c>
      <c r="H780" s="21">
        <v>41878</v>
      </c>
      <c r="I780" s="33" t="s">
        <v>32</v>
      </c>
      <c r="J780" s="25"/>
      <c r="K780" s="25"/>
      <c r="L780" s="25"/>
      <c r="M780" s="29"/>
      <c r="N780" s="25"/>
      <c r="O780" s="205"/>
    </row>
    <row r="781" spans="1:15" ht="13.7" hidden="1" thickTop="1">
      <c r="A781" s="35" t="s">
        <v>549</v>
      </c>
      <c r="B781" s="36">
        <v>330080059</v>
      </c>
      <c r="C781" s="36" t="s">
        <v>532</v>
      </c>
      <c r="D781" s="43">
        <v>10</v>
      </c>
      <c r="E781" s="53"/>
      <c r="F781" s="21">
        <v>41878</v>
      </c>
      <c r="G781" s="37" t="s">
        <v>29</v>
      </c>
      <c r="H781" s="38">
        <v>41880</v>
      </c>
      <c r="I781" s="37" t="s">
        <v>32</v>
      </c>
      <c r="J781" s="29"/>
      <c r="K781" s="29"/>
      <c r="L781" s="29"/>
      <c r="M781" s="29"/>
      <c r="N781" s="29"/>
      <c r="O781" s="205"/>
    </row>
    <row r="782" spans="1:15" ht="13.7" hidden="1" thickTop="1">
      <c r="A782" s="35" t="s">
        <v>550</v>
      </c>
      <c r="B782" s="36">
        <v>330044467</v>
      </c>
      <c r="C782" s="36" t="s">
        <v>349</v>
      </c>
      <c r="D782" s="43">
        <v>36</v>
      </c>
      <c r="E782" s="53"/>
      <c r="F782" s="21">
        <v>41878</v>
      </c>
      <c r="G782" s="37" t="s">
        <v>29</v>
      </c>
      <c r="H782" s="38">
        <v>41880</v>
      </c>
      <c r="I782" s="37" t="s">
        <v>32</v>
      </c>
      <c r="J782" s="29"/>
      <c r="K782" s="29"/>
      <c r="L782" s="29"/>
      <c r="M782" s="29"/>
      <c r="N782" s="29"/>
      <c r="O782" s="205"/>
    </row>
    <row r="783" spans="1:15" ht="14.4" hidden="1" thickTop="1" thickBot="1">
      <c r="A783" s="39" t="s">
        <v>551</v>
      </c>
      <c r="B783" s="40"/>
      <c r="C783" s="40"/>
      <c r="D783" s="40">
        <v>24</v>
      </c>
      <c r="E783" s="41" t="s">
        <v>36</v>
      </c>
      <c r="F783" s="21">
        <v>41878</v>
      </c>
      <c r="G783" s="40" t="s">
        <v>37</v>
      </c>
      <c r="H783" s="41">
        <v>41879</v>
      </c>
      <c r="I783" s="41" t="s">
        <v>32</v>
      </c>
      <c r="J783" s="42"/>
      <c r="K783" s="42"/>
      <c r="L783" s="42"/>
      <c r="M783" s="42"/>
      <c r="N783" s="42"/>
      <c r="O783" s="206"/>
    </row>
    <row r="784" spans="1:15" ht="13.7" hidden="1" thickTop="1">
      <c r="A784" s="17"/>
      <c r="B784" s="18"/>
      <c r="C784" s="19"/>
      <c r="D784" s="19"/>
      <c r="E784" s="20"/>
      <c r="F784" s="21">
        <v>41879</v>
      </c>
      <c r="G784" s="22" t="s">
        <v>29</v>
      </c>
      <c r="H784" s="21">
        <v>41879</v>
      </c>
      <c r="I784" s="22" t="s">
        <v>30</v>
      </c>
      <c r="J784" s="23"/>
      <c r="K784" s="19"/>
      <c r="L784" s="19"/>
      <c r="M784" s="23"/>
      <c r="N784" s="23"/>
      <c r="O784" s="203"/>
    </row>
    <row r="785" spans="1:15" ht="13.7" hidden="1" thickTop="1">
      <c r="A785" s="24" t="s">
        <v>31</v>
      </c>
      <c r="B785" s="18"/>
      <c r="C785" s="25"/>
      <c r="D785" s="19"/>
      <c r="E785" s="26"/>
      <c r="F785" s="21">
        <v>41879</v>
      </c>
      <c r="G785" s="28" t="s">
        <v>32</v>
      </c>
      <c r="H785" s="21">
        <v>41879</v>
      </c>
      <c r="I785" s="28" t="s">
        <v>32</v>
      </c>
      <c r="J785" s="25"/>
      <c r="K785" s="25"/>
      <c r="L785" s="25"/>
      <c r="M785" s="23"/>
      <c r="N785" s="29"/>
      <c r="O785" s="204"/>
    </row>
    <row r="786" spans="1:15" ht="13.7" hidden="1" thickTop="1">
      <c r="A786" s="24"/>
      <c r="B786" s="30"/>
      <c r="C786" s="25"/>
      <c r="D786" s="19"/>
      <c r="E786" s="26"/>
      <c r="F786" s="21">
        <v>41879</v>
      </c>
      <c r="G786" s="31" t="s">
        <v>33</v>
      </c>
      <c r="H786" s="21">
        <v>41879</v>
      </c>
      <c r="I786" s="31" t="s">
        <v>33</v>
      </c>
      <c r="J786" s="29"/>
      <c r="K786" s="25"/>
      <c r="L786" s="25"/>
      <c r="M786" s="23"/>
      <c r="N786" s="29"/>
      <c r="O786" s="204"/>
    </row>
    <row r="787" spans="1:15" ht="13.7" hidden="1" thickTop="1">
      <c r="A787" s="32" t="s">
        <v>552</v>
      </c>
      <c r="B787" s="33" t="s">
        <v>35</v>
      </c>
      <c r="C787" s="34"/>
      <c r="D787" s="34">
        <v>49</v>
      </c>
      <c r="E787" s="33"/>
      <c r="F787" s="21">
        <v>41879</v>
      </c>
      <c r="G787" s="33" t="s">
        <v>32</v>
      </c>
      <c r="H787" s="21">
        <v>41879</v>
      </c>
      <c r="I787" s="33" t="s">
        <v>32</v>
      </c>
      <c r="J787" s="25"/>
      <c r="K787" s="25"/>
      <c r="L787" s="25"/>
      <c r="M787" s="29"/>
      <c r="N787" s="25"/>
      <c r="O787" s="205"/>
    </row>
    <row r="788" spans="1:15" ht="13.7" hidden="1" thickTop="1">
      <c r="A788" s="35" t="s">
        <v>553</v>
      </c>
      <c r="B788" s="36">
        <v>330080404</v>
      </c>
      <c r="C788" s="36" t="s">
        <v>340</v>
      </c>
      <c r="D788" s="43">
        <v>36</v>
      </c>
      <c r="E788" s="53"/>
      <c r="F788" s="21">
        <v>41879</v>
      </c>
      <c r="G788" s="37" t="s">
        <v>29</v>
      </c>
      <c r="H788" s="38">
        <v>41883</v>
      </c>
      <c r="I788" s="37" t="s">
        <v>32</v>
      </c>
      <c r="J788" s="29"/>
      <c r="K788" s="29"/>
      <c r="L788" s="29"/>
      <c r="M788" s="29"/>
      <c r="N788" s="29"/>
      <c r="O788" s="205"/>
    </row>
    <row r="789" spans="1:15" ht="13.7" hidden="1" thickTop="1">
      <c r="A789" s="35" t="s">
        <v>554</v>
      </c>
      <c r="B789" s="36">
        <v>330044467</v>
      </c>
      <c r="C789" s="36" t="s">
        <v>349</v>
      </c>
      <c r="D789" s="43">
        <v>18</v>
      </c>
      <c r="E789" s="53"/>
      <c r="F789" s="21">
        <v>41879</v>
      </c>
      <c r="G789" s="37" t="s">
        <v>29</v>
      </c>
      <c r="H789" s="38">
        <v>41883</v>
      </c>
      <c r="I789" s="37" t="s">
        <v>32</v>
      </c>
      <c r="J789" s="29"/>
      <c r="K789" s="29"/>
      <c r="L789" s="29"/>
      <c r="M789" s="29"/>
      <c r="N789" s="29"/>
      <c r="O789" s="205"/>
    </row>
    <row r="790" spans="1:15" ht="14.4" hidden="1" thickTop="1" thickBot="1">
      <c r="A790" s="39" t="s">
        <v>555</v>
      </c>
      <c r="B790" s="40"/>
      <c r="C790" s="40"/>
      <c r="D790" s="40">
        <v>18</v>
      </c>
      <c r="E790" s="41" t="s">
        <v>36</v>
      </c>
      <c r="F790" s="21">
        <v>41879</v>
      </c>
      <c r="G790" s="40" t="s">
        <v>37</v>
      </c>
      <c r="H790" s="41">
        <v>41880</v>
      </c>
      <c r="I790" s="41" t="s">
        <v>32</v>
      </c>
      <c r="J790" s="42"/>
      <c r="K790" s="42"/>
      <c r="L790" s="42"/>
      <c r="M790" s="42"/>
      <c r="N790" s="42"/>
      <c r="O790" s="206"/>
    </row>
    <row r="791" spans="1:15" ht="13.7" hidden="1" thickTop="1">
      <c r="A791" s="17"/>
      <c r="B791" s="18"/>
      <c r="C791" s="19"/>
      <c r="D791" s="19"/>
      <c r="E791" s="20"/>
      <c r="F791" s="21">
        <v>41880</v>
      </c>
      <c r="G791" s="22" t="s">
        <v>29</v>
      </c>
      <c r="H791" s="21">
        <v>41880</v>
      </c>
      <c r="I791" s="22" t="s">
        <v>30</v>
      </c>
      <c r="J791" s="23"/>
      <c r="K791" s="19"/>
      <c r="L791" s="19"/>
      <c r="M791" s="23"/>
      <c r="N791" s="23"/>
      <c r="O791" s="203"/>
    </row>
    <row r="792" spans="1:15" ht="13.7" hidden="1" thickTop="1">
      <c r="A792" s="24" t="s">
        <v>31</v>
      </c>
      <c r="B792" s="18"/>
      <c r="C792" s="25"/>
      <c r="D792" s="19"/>
      <c r="E792" s="26"/>
      <c r="F792" s="21">
        <v>41880</v>
      </c>
      <c r="G792" s="28" t="s">
        <v>32</v>
      </c>
      <c r="H792" s="21">
        <v>41880</v>
      </c>
      <c r="I792" s="28" t="s">
        <v>32</v>
      </c>
      <c r="J792" s="25"/>
      <c r="K792" s="25"/>
      <c r="L792" s="25"/>
      <c r="M792" s="23"/>
      <c r="N792" s="29"/>
      <c r="O792" s="204"/>
    </row>
    <row r="793" spans="1:15" ht="13.7" hidden="1" thickTop="1">
      <c r="A793" s="24"/>
      <c r="B793" s="30"/>
      <c r="C793" s="25"/>
      <c r="D793" s="19"/>
      <c r="E793" s="26"/>
      <c r="F793" s="21">
        <v>41880</v>
      </c>
      <c r="G793" s="31" t="s">
        <v>33</v>
      </c>
      <c r="H793" s="21">
        <v>41880</v>
      </c>
      <c r="I793" s="31" t="s">
        <v>33</v>
      </c>
      <c r="J793" s="29"/>
      <c r="K793" s="25"/>
      <c r="L793" s="25"/>
      <c r="M793" s="23"/>
      <c r="N793" s="29"/>
      <c r="O793" s="204"/>
    </row>
    <row r="794" spans="1:15" ht="13.7" hidden="1" thickTop="1">
      <c r="A794" s="32" t="s">
        <v>556</v>
      </c>
      <c r="B794" s="33" t="s">
        <v>35</v>
      </c>
      <c r="C794" s="34"/>
      <c r="D794" s="34">
        <v>20</v>
      </c>
      <c r="E794" s="33"/>
      <c r="F794" s="21">
        <v>41880</v>
      </c>
      <c r="G794" s="33" t="s">
        <v>32</v>
      </c>
      <c r="H794" s="21">
        <v>41880</v>
      </c>
      <c r="I794" s="33" t="s">
        <v>32</v>
      </c>
      <c r="J794" s="25"/>
      <c r="K794" s="25"/>
      <c r="L794" s="25"/>
      <c r="M794" s="29"/>
      <c r="N794" s="25"/>
      <c r="O794" s="205"/>
    </row>
    <row r="795" spans="1:15" ht="13.7" hidden="1" thickTop="1">
      <c r="A795" s="35" t="s">
        <v>557</v>
      </c>
      <c r="B795" s="36">
        <v>330080404</v>
      </c>
      <c r="C795" s="36" t="s">
        <v>340</v>
      </c>
      <c r="D795" s="43">
        <v>36</v>
      </c>
      <c r="E795" s="53"/>
      <c r="F795" s="21">
        <v>41880</v>
      </c>
      <c r="G795" s="37" t="s">
        <v>29</v>
      </c>
      <c r="H795" s="38">
        <v>41884</v>
      </c>
      <c r="I795" s="37" t="s">
        <v>32</v>
      </c>
      <c r="J795" s="29"/>
      <c r="K795" s="29"/>
      <c r="L795" s="29"/>
      <c r="M795" s="29"/>
      <c r="N795" s="29"/>
      <c r="O795" s="205"/>
    </row>
    <row r="796" spans="1:15" ht="13.7" hidden="1" thickTop="1">
      <c r="A796" s="35" t="s">
        <v>558</v>
      </c>
      <c r="B796" s="36">
        <v>330080059</v>
      </c>
      <c r="C796" s="36" t="s">
        <v>532</v>
      </c>
      <c r="D796" s="43">
        <v>2</v>
      </c>
      <c r="E796" s="53"/>
      <c r="F796" s="21">
        <v>41880</v>
      </c>
      <c r="G796" s="37" t="s">
        <v>29</v>
      </c>
      <c r="H796" s="38">
        <v>41884</v>
      </c>
      <c r="I796" s="37" t="s">
        <v>32</v>
      </c>
      <c r="J796" s="29"/>
      <c r="K796" s="29"/>
      <c r="L796" s="29"/>
      <c r="M796" s="29"/>
      <c r="N796" s="29"/>
      <c r="O796" s="205"/>
    </row>
    <row r="797" spans="1:15" ht="14.4" hidden="1" thickTop="1" thickBot="1">
      <c r="A797" s="39" t="s">
        <v>559</v>
      </c>
      <c r="B797" s="40"/>
      <c r="C797" s="40"/>
      <c r="D797" s="40">
        <v>33</v>
      </c>
      <c r="E797" s="41" t="s">
        <v>36</v>
      </c>
      <c r="F797" s="21">
        <v>41880</v>
      </c>
      <c r="G797" s="40" t="s">
        <v>37</v>
      </c>
      <c r="H797" s="41">
        <v>41883</v>
      </c>
      <c r="I797" s="41" t="s">
        <v>32</v>
      </c>
      <c r="J797" s="42"/>
      <c r="K797" s="42"/>
      <c r="L797" s="42"/>
      <c r="M797" s="42"/>
      <c r="N797" s="42"/>
      <c r="O797" s="206"/>
    </row>
    <row r="798" spans="1:15" ht="13.7" hidden="1" thickTop="1">
      <c r="A798" s="17"/>
      <c r="B798" s="18"/>
      <c r="C798" s="19"/>
      <c r="D798" s="19"/>
      <c r="E798" s="20"/>
      <c r="F798" s="21">
        <v>41883</v>
      </c>
      <c r="G798" s="22" t="s">
        <v>29</v>
      </c>
      <c r="H798" s="21">
        <v>41883</v>
      </c>
      <c r="I798" s="22" t="s">
        <v>30</v>
      </c>
      <c r="J798" s="23"/>
      <c r="K798" s="19"/>
      <c r="L798" s="19"/>
      <c r="M798" s="23"/>
      <c r="N798" s="23"/>
      <c r="O798" s="203"/>
    </row>
    <row r="799" spans="1:15" ht="13.7" hidden="1" thickTop="1">
      <c r="A799" s="24" t="s">
        <v>31</v>
      </c>
      <c r="B799" s="18"/>
      <c r="C799" s="25"/>
      <c r="D799" s="19"/>
      <c r="E799" s="26"/>
      <c r="F799" s="21">
        <v>41883</v>
      </c>
      <c r="G799" s="28" t="s">
        <v>32</v>
      </c>
      <c r="H799" s="21">
        <v>41883</v>
      </c>
      <c r="I799" s="28" t="s">
        <v>32</v>
      </c>
      <c r="J799" s="25"/>
      <c r="K799" s="25"/>
      <c r="L799" s="25"/>
      <c r="M799" s="23"/>
      <c r="N799" s="29"/>
      <c r="O799" s="204"/>
    </row>
    <row r="800" spans="1:15" ht="13.7" hidden="1" thickTop="1">
      <c r="A800" s="24"/>
      <c r="B800" s="30"/>
      <c r="C800" s="25"/>
      <c r="D800" s="19"/>
      <c r="E800" s="26"/>
      <c r="F800" s="21">
        <v>41883</v>
      </c>
      <c r="G800" s="31" t="s">
        <v>33</v>
      </c>
      <c r="H800" s="21">
        <v>41883</v>
      </c>
      <c r="I800" s="31" t="s">
        <v>33</v>
      </c>
      <c r="J800" s="29"/>
      <c r="K800" s="25"/>
      <c r="L800" s="25"/>
      <c r="M800" s="23"/>
      <c r="N800" s="29"/>
      <c r="O800" s="204"/>
    </row>
    <row r="801" spans="1:15" ht="13.7" hidden="1" thickTop="1">
      <c r="A801" s="32" t="s">
        <v>560</v>
      </c>
      <c r="B801" s="33" t="s">
        <v>35</v>
      </c>
      <c r="C801" s="34"/>
      <c r="D801" s="34">
        <v>50</v>
      </c>
      <c r="E801" s="33"/>
      <c r="F801" s="21">
        <v>41883</v>
      </c>
      <c r="G801" s="33" t="s">
        <v>32</v>
      </c>
      <c r="H801" s="21">
        <v>41883</v>
      </c>
      <c r="I801" s="33" t="s">
        <v>32</v>
      </c>
      <c r="J801" s="25"/>
      <c r="K801" s="25"/>
      <c r="L801" s="25"/>
      <c r="M801" s="29"/>
      <c r="N801" s="25"/>
      <c r="O801" s="205"/>
    </row>
    <row r="802" spans="1:15" ht="13.7" hidden="1" thickTop="1">
      <c r="A802" s="35" t="s">
        <v>561</v>
      </c>
      <c r="B802" s="36">
        <v>330077323</v>
      </c>
      <c r="C802" s="36" t="s">
        <v>176</v>
      </c>
      <c r="D802" s="43">
        <v>36</v>
      </c>
      <c r="E802" s="53"/>
      <c r="F802" s="21">
        <v>41883</v>
      </c>
      <c r="G802" s="37" t="s">
        <v>29</v>
      </c>
      <c r="H802" s="38">
        <v>41885</v>
      </c>
      <c r="I802" s="37" t="s">
        <v>32</v>
      </c>
      <c r="J802" s="29"/>
      <c r="K802" s="29"/>
      <c r="L802" s="29"/>
      <c r="M802" s="29"/>
      <c r="N802" s="29"/>
      <c r="O802" s="205"/>
    </row>
    <row r="803" spans="1:15" ht="13.7" hidden="1" thickTop="1">
      <c r="A803" s="35" t="s">
        <v>562</v>
      </c>
      <c r="B803" s="36">
        <v>330080404</v>
      </c>
      <c r="C803" s="36" t="s">
        <v>340</v>
      </c>
      <c r="D803" s="43">
        <v>36</v>
      </c>
      <c r="E803" s="53"/>
      <c r="F803" s="21">
        <v>41883</v>
      </c>
      <c r="G803" s="37" t="s">
        <v>29</v>
      </c>
      <c r="H803" s="38">
        <v>41885</v>
      </c>
      <c r="I803" s="37" t="s">
        <v>32</v>
      </c>
      <c r="J803" s="29"/>
      <c r="K803" s="29"/>
      <c r="L803" s="29"/>
      <c r="M803" s="29"/>
      <c r="N803" s="29"/>
      <c r="O803" s="205"/>
    </row>
    <row r="804" spans="1:15" ht="14.4" hidden="1" thickTop="1" thickBot="1">
      <c r="A804" s="39" t="s">
        <v>563</v>
      </c>
      <c r="B804" s="40"/>
      <c r="C804" s="40"/>
      <c r="D804" s="40">
        <v>43</v>
      </c>
      <c r="E804" s="41" t="s">
        <v>36</v>
      </c>
      <c r="F804" s="21">
        <v>41883</v>
      </c>
      <c r="G804" s="40" t="s">
        <v>37</v>
      </c>
      <c r="H804" s="41">
        <v>41884</v>
      </c>
      <c r="I804" s="41" t="s">
        <v>32</v>
      </c>
      <c r="J804" s="42"/>
      <c r="K804" s="42"/>
      <c r="L804" s="42"/>
      <c r="M804" s="42"/>
      <c r="N804" s="42"/>
      <c r="O804" s="206"/>
    </row>
    <row r="805" spans="1:15" ht="13.7" hidden="1" thickTop="1">
      <c r="A805" s="17"/>
      <c r="B805" s="18"/>
      <c r="C805" s="19"/>
      <c r="D805" s="19"/>
      <c r="E805" s="20"/>
      <c r="F805" s="21">
        <v>41884</v>
      </c>
      <c r="G805" s="22" t="s">
        <v>29</v>
      </c>
      <c r="H805" s="21">
        <v>41884</v>
      </c>
      <c r="I805" s="22" t="s">
        <v>30</v>
      </c>
      <c r="J805" s="23"/>
      <c r="K805" s="19"/>
      <c r="L805" s="19"/>
      <c r="M805" s="23"/>
      <c r="N805" s="23"/>
      <c r="O805" s="203"/>
    </row>
    <row r="806" spans="1:15" ht="13.7" hidden="1" thickTop="1">
      <c r="A806" s="24" t="s">
        <v>31</v>
      </c>
      <c r="B806" s="18"/>
      <c r="C806" s="25"/>
      <c r="D806" s="19"/>
      <c r="E806" s="26"/>
      <c r="F806" s="21">
        <v>41884</v>
      </c>
      <c r="G806" s="28" t="s">
        <v>32</v>
      </c>
      <c r="H806" s="21">
        <v>41884</v>
      </c>
      <c r="I806" s="28" t="s">
        <v>32</v>
      </c>
      <c r="J806" s="25"/>
      <c r="K806" s="25"/>
      <c r="L806" s="25"/>
      <c r="M806" s="23"/>
      <c r="N806" s="29"/>
      <c r="O806" s="204"/>
    </row>
    <row r="807" spans="1:15" ht="13.7" hidden="1" thickTop="1">
      <c r="A807" s="24"/>
      <c r="B807" s="30"/>
      <c r="C807" s="25"/>
      <c r="D807" s="19"/>
      <c r="E807" s="26"/>
      <c r="F807" s="21">
        <v>41884</v>
      </c>
      <c r="G807" s="31" t="s">
        <v>33</v>
      </c>
      <c r="H807" s="21">
        <v>41884</v>
      </c>
      <c r="I807" s="31" t="s">
        <v>33</v>
      </c>
      <c r="J807" s="29"/>
      <c r="K807" s="25"/>
      <c r="L807" s="25"/>
      <c r="M807" s="23"/>
      <c r="N807" s="29"/>
      <c r="O807" s="204"/>
    </row>
    <row r="808" spans="1:15" ht="13.7" hidden="1" thickTop="1">
      <c r="A808" s="32" t="s">
        <v>564</v>
      </c>
      <c r="B808" s="33" t="s">
        <v>35</v>
      </c>
      <c r="C808" s="34"/>
      <c r="D808" s="34">
        <v>52</v>
      </c>
      <c r="E808" s="33"/>
      <c r="F808" s="21">
        <v>41884</v>
      </c>
      <c r="G808" s="33" t="s">
        <v>32</v>
      </c>
      <c r="H808" s="21">
        <v>41884</v>
      </c>
      <c r="I808" s="33" t="s">
        <v>32</v>
      </c>
      <c r="J808" s="25"/>
      <c r="K808" s="25"/>
      <c r="L808" s="25"/>
      <c r="M808" s="29"/>
      <c r="N808" s="25"/>
      <c r="O808" s="205"/>
    </row>
    <row r="809" spans="1:15" ht="13.7" hidden="1" thickTop="1">
      <c r="A809" s="35" t="s">
        <v>565</v>
      </c>
      <c r="B809" s="36">
        <v>330080404</v>
      </c>
      <c r="C809" s="36" t="s">
        <v>340</v>
      </c>
      <c r="D809" s="43">
        <v>36</v>
      </c>
      <c r="E809" s="53"/>
      <c r="F809" s="21">
        <v>41884</v>
      </c>
      <c r="G809" s="37" t="s">
        <v>29</v>
      </c>
      <c r="H809" s="38">
        <v>41886</v>
      </c>
      <c r="I809" s="37" t="s">
        <v>32</v>
      </c>
      <c r="J809" s="29"/>
      <c r="K809" s="29"/>
      <c r="L809" s="29"/>
      <c r="M809" s="29"/>
      <c r="N809" s="29"/>
      <c r="O809" s="205"/>
    </row>
    <row r="810" spans="1:15" ht="13.7" hidden="1" thickTop="1">
      <c r="A810" s="35" t="s">
        <v>566</v>
      </c>
      <c r="B810" s="36">
        <v>330080059</v>
      </c>
      <c r="C810" s="36" t="s">
        <v>532</v>
      </c>
      <c r="D810" s="43">
        <v>17</v>
      </c>
      <c r="E810" s="53"/>
      <c r="F810" s="21">
        <v>41884</v>
      </c>
      <c r="G810" s="37" t="s">
        <v>29</v>
      </c>
      <c r="H810" s="38">
        <v>41886</v>
      </c>
      <c r="I810" s="37" t="s">
        <v>32</v>
      </c>
      <c r="J810" s="29"/>
      <c r="K810" s="29"/>
      <c r="L810" s="29"/>
      <c r="M810" s="29"/>
      <c r="N810" s="29"/>
      <c r="O810" s="205"/>
    </row>
    <row r="811" spans="1:15" ht="13.7" hidden="1" thickTop="1">
      <c r="A811" s="35" t="s">
        <v>567</v>
      </c>
      <c r="B811" s="36">
        <v>330044467</v>
      </c>
      <c r="C811" s="36" t="s">
        <v>349</v>
      </c>
      <c r="D811" s="43">
        <v>18</v>
      </c>
      <c r="E811" s="53"/>
      <c r="F811" s="21">
        <v>41884</v>
      </c>
      <c r="G811" s="37" t="s">
        <v>29</v>
      </c>
      <c r="H811" s="38">
        <v>41886</v>
      </c>
      <c r="I811" s="37" t="s">
        <v>32</v>
      </c>
      <c r="J811" s="29"/>
      <c r="K811" s="29"/>
      <c r="L811" s="29"/>
      <c r="M811" s="29"/>
      <c r="N811" s="29"/>
      <c r="O811" s="205"/>
    </row>
    <row r="812" spans="1:15" ht="14.4" hidden="1" thickTop="1" thickBot="1">
      <c r="A812" s="39" t="s">
        <v>568</v>
      </c>
      <c r="B812" s="40"/>
      <c r="C812" s="40"/>
      <c r="D812" s="40">
        <v>45</v>
      </c>
      <c r="E812" s="41" t="s">
        <v>36</v>
      </c>
      <c r="F812" s="21">
        <v>41884</v>
      </c>
      <c r="G812" s="40" t="s">
        <v>37</v>
      </c>
      <c r="H812" s="41">
        <v>41885</v>
      </c>
      <c r="I812" s="41" t="s">
        <v>32</v>
      </c>
      <c r="J812" s="42"/>
      <c r="K812" s="42"/>
      <c r="L812" s="42"/>
      <c r="M812" s="42"/>
      <c r="N812" s="42"/>
      <c r="O812" s="206"/>
    </row>
    <row r="813" spans="1:15" ht="13.7" hidden="1" thickTop="1">
      <c r="A813" s="17"/>
      <c r="B813" s="18"/>
      <c r="C813" s="19"/>
      <c r="D813" s="19"/>
      <c r="E813" s="20"/>
      <c r="F813" s="21">
        <v>41885</v>
      </c>
      <c r="G813" s="22" t="s">
        <v>29</v>
      </c>
      <c r="H813" s="21">
        <v>41885</v>
      </c>
      <c r="I813" s="22" t="s">
        <v>30</v>
      </c>
      <c r="J813" s="23"/>
      <c r="K813" s="19"/>
      <c r="L813" s="19"/>
      <c r="M813" s="23"/>
      <c r="N813" s="23"/>
      <c r="O813" s="203"/>
    </row>
    <row r="814" spans="1:15" ht="13.7" hidden="1" thickTop="1">
      <c r="A814" s="24" t="s">
        <v>31</v>
      </c>
      <c r="B814" s="18"/>
      <c r="C814" s="25"/>
      <c r="D814" s="19"/>
      <c r="E814" s="26"/>
      <c r="F814" s="21">
        <v>41885</v>
      </c>
      <c r="G814" s="28" t="s">
        <v>32</v>
      </c>
      <c r="H814" s="21">
        <v>41885</v>
      </c>
      <c r="I814" s="28" t="s">
        <v>32</v>
      </c>
      <c r="J814" s="25"/>
      <c r="K814" s="25"/>
      <c r="L814" s="25"/>
      <c r="M814" s="23"/>
      <c r="N814" s="29"/>
      <c r="O814" s="204"/>
    </row>
    <row r="815" spans="1:15" ht="13.7" hidden="1" thickTop="1">
      <c r="A815" s="24"/>
      <c r="B815" s="30"/>
      <c r="C815" s="25"/>
      <c r="D815" s="19"/>
      <c r="E815" s="26"/>
      <c r="F815" s="21">
        <v>41885</v>
      </c>
      <c r="G815" s="31" t="s">
        <v>33</v>
      </c>
      <c r="H815" s="21">
        <v>41885</v>
      </c>
      <c r="I815" s="31" t="s">
        <v>33</v>
      </c>
      <c r="J815" s="29"/>
      <c r="K815" s="25"/>
      <c r="L815" s="25"/>
      <c r="M815" s="23"/>
      <c r="N815" s="29"/>
      <c r="O815" s="204"/>
    </row>
    <row r="816" spans="1:15" ht="13.7" hidden="1" thickTop="1">
      <c r="A816" s="32" t="s">
        <v>569</v>
      </c>
      <c r="B816" s="33" t="s">
        <v>35</v>
      </c>
      <c r="C816" s="34"/>
      <c r="D816" s="34">
        <v>50</v>
      </c>
      <c r="E816" s="33"/>
      <c r="F816" s="21">
        <v>41885</v>
      </c>
      <c r="G816" s="33" t="s">
        <v>32</v>
      </c>
      <c r="H816" s="21">
        <v>41885</v>
      </c>
      <c r="I816" s="33" t="s">
        <v>32</v>
      </c>
      <c r="J816" s="25"/>
      <c r="K816" s="25"/>
      <c r="L816" s="25"/>
      <c r="M816" s="29"/>
      <c r="N816" s="25"/>
      <c r="O816" s="205"/>
    </row>
    <row r="817" spans="1:15" ht="13.7" hidden="1" thickTop="1">
      <c r="A817" s="35" t="s">
        <v>570</v>
      </c>
      <c r="B817" s="36">
        <v>330077323</v>
      </c>
      <c r="C817" s="36" t="s">
        <v>176</v>
      </c>
      <c r="D817" s="43">
        <v>18</v>
      </c>
      <c r="E817" s="53"/>
      <c r="F817" s="21">
        <v>41885</v>
      </c>
      <c r="G817" s="37" t="s">
        <v>29</v>
      </c>
      <c r="H817" s="38">
        <v>41887</v>
      </c>
      <c r="I817" s="37" t="s">
        <v>32</v>
      </c>
      <c r="J817" s="29"/>
      <c r="K817" s="29"/>
      <c r="L817" s="29"/>
      <c r="M817" s="29"/>
      <c r="N817" s="29"/>
      <c r="O817" s="205"/>
    </row>
    <row r="818" spans="1:15" ht="13.7" hidden="1" thickTop="1">
      <c r="A818" s="35" t="s">
        <v>571</v>
      </c>
      <c r="B818" s="36">
        <v>330080404</v>
      </c>
      <c r="C818" s="36" t="s">
        <v>340</v>
      </c>
      <c r="D818" s="43">
        <v>36</v>
      </c>
      <c r="E818" s="53"/>
      <c r="F818" s="21">
        <v>41885</v>
      </c>
      <c r="G818" s="37" t="s">
        <v>29</v>
      </c>
      <c r="H818" s="38">
        <v>41887</v>
      </c>
      <c r="I818" s="37" t="s">
        <v>32</v>
      </c>
      <c r="J818" s="29"/>
      <c r="K818" s="29"/>
      <c r="L818" s="29"/>
      <c r="M818" s="29"/>
      <c r="N818" s="29"/>
      <c r="O818" s="205"/>
    </row>
    <row r="819" spans="1:15" ht="13.7" hidden="1" thickTop="1">
      <c r="A819" s="35" t="s">
        <v>572</v>
      </c>
      <c r="B819" s="36">
        <v>330044467</v>
      </c>
      <c r="C819" s="36" t="s">
        <v>349</v>
      </c>
      <c r="D819" s="43">
        <v>18</v>
      </c>
      <c r="E819" s="53"/>
      <c r="F819" s="21">
        <v>41885</v>
      </c>
      <c r="G819" s="37" t="s">
        <v>29</v>
      </c>
      <c r="H819" s="38">
        <v>41887</v>
      </c>
      <c r="I819" s="37" t="s">
        <v>32</v>
      </c>
      <c r="J819" s="29"/>
      <c r="K819" s="29"/>
      <c r="L819" s="29"/>
      <c r="M819" s="29"/>
      <c r="N819" s="29"/>
      <c r="O819" s="205"/>
    </row>
    <row r="820" spans="1:15" ht="14.4" hidden="1" thickTop="1" thickBot="1">
      <c r="A820" s="39" t="s">
        <v>36</v>
      </c>
      <c r="B820" s="40" t="s">
        <v>36</v>
      </c>
      <c r="C820" s="40" t="s">
        <v>36</v>
      </c>
      <c r="D820" s="40"/>
      <c r="E820" s="41" t="s">
        <v>36</v>
      </c>
      <c r="F820" s="21">
        <v>41885</v>
      </c>
      <c r="G820" s="40" t="s">
        <v>37</v>
      </c>
      <c r="H820" s="41">
        <v>41886</v>
      </c>
      <c r="I820" s="41" t="s">
        <v>32</v>
      </c>
      <c r="J820" s="42"/>
      <c r="K820" s="42"/>
      <c r="L820" s="42"/>
      <c r="M820" s="42"/>
      <c r="N820" s="42"/>
      <c r="O820" s="206"/>
    </row>
    <row r="821" spans="1:15" ht="13.7" hidden="1" thickTop="1">
      <c r="A821" s="17"/>
      <c r="B821" s="18"/>
      <c r="C821" s="19"/>
      <c r="D821" s="19"/>
      <c r="E821" s="20"/>
      <c r="F821" s="21">
        <v>41886</v>
      </c>
      <c r="G821" s="22" t="s">
        <v>29</v>
      </c>
      <c r="H821" s="21">
        <v>41886</v>
      </c>
      <c r="I821" s="22" t="s">
        <v>30</v>
      </c>
      <c r="J821" s="23"/>
      <c r="K821" s="19"/>
      <c r="L821" s="19"/>
      <c r="M821" s="23"/>
      <c r="N821" s="23"/>
      <c r="O821" s="203"/>
    </row>
    <row r="822" spans="1:15" ht="13.7" hidden="1" thickTop="1">
      <c r="A822" s="24" t="s">
        <v>31</v>
      </c>
      <c r="B822" s="18"/>
      <c r="C822" s="25"/>
      <c r="D822" s="19"/>
      <c r="E822" s="26"/>
      <c r="F822" s="21">
        <v>41886</v>
      </c>
      <c r="G822" s="28" t="s">
        <v>32</v>
      </c>
      <c r="H822" s="21">
        <v>41886</v>
      </c>
      <c r="I822" s="28" t="s">
        <v>32</v>
      </c>
      <c r="J822" s="25"/>
      <c r="K822" s="25"/>
      <c r="L822" s="25"/>
      <c r="M822" s="23"/>
      <c r="N822" s="29"/>
      <c r="O822" s="204"/>
    </row>
    <row r="823" spans="1:15" ht="13.7" hidden="1" thickTop="1">
      <c r="A823" s="24"/>
      <c r="B823" s="30"/>
      <c r="C823" s="25"/>
      <c r="D823" s="19"/>
      <c r="E823" s="26"/>
      <c r="F823" s="21">
        <v>41886</v>
      </c>
      <c r="G823" s="31" t="s">
        <v>33</v>
      </c>
      <c r="H823" s="21">
        <v>41886</v>
      </c>
      <c r="I823" s="31" t="s">
        <v>33</v>
      </c>
      <c r="J823" s="29"/>
      <c r="K823" s="25"/>
      <c r="L823" s="25"/>
      <c r="M823" s="23"/>
      <c r="N823" s="29"/>
      <c r="O823" s="204"/>
    </row>
    <row r="824" spans="1:15" ht="13.7" hidden="1" thickTop="1">
      <c r="A824" s="32" t="s">
        <v>573</v>
      </c>
      <c r="B824" s="33" t="s">
        <v>35</v>
      </c>
      <c r="C824" s="34"/>
      <c r="D824" s="34">
        <v>51</v>
      </c>
      <c r="E824" s="33"/>
      <c r="F824" s="21">
        <v>41886</v>
      </c>
      <c r="G824" s="33" t="s">
        <v>32</v>
      </c>
      <c r="H824" s="21">
        <v>41886</v>
      </c>
      <c r="I824" s="33" t="s">
        <v>32</v>
      </c>
      <c r="J824" s="25"/>
      <c r="K824" s="25"/>
      <c r="L824" s="25"/>
      <c r="M824" s="29"/>
      <c r="N824" s="25"/>
      <c r="O824" s="205"/>
    </row>
    <row r="825" spans="1:15" ht="13.7" hidden="1" thickTop="1">
      <c r="A825" s="35" t="s">
        <v>574</v>
      </c>
      <c r="B825" s="36">
        <v>330077323</v>
      </c>
      <c r="C825" s="36" t="s">
        <v>176</v>
      </c>
      <c r="D825" s="43">
        <v>18</v>
      </c>
      <c r="E825" s="53"/>
      <c r="F825" s="21">
        <v>41886</v>
      </c>
      <c r="G825" s="37" t="s">
        <v>29</v>
      </c>
      <c r="H825" s="38">
        <v>41891</v>
      </c>
      <c r="I825" s="37" t="s">
        <v>32</v>
      </c>
      <c r="J825" s="29"/>
      <c r="K825" s="29"/>
      <c r="L825" s="29"/>
      <c r="M825" s="29"/>
      <c r="N825" s="29"/>
      <c r="O825" s="205"/>
    </row>
    <row r="826" spans="1:15" ht="13.7" hidden="1" thickTop="1">
      <c r="A826" s="35" t="s">
        <v>575</v>
      </c>
      <c r="B826" s="36">
        <v>330080404</v>
      </c>
      <c r="C826" s="36" t="s">
        <v>340</v>
      </c>
      <c r="D826" s="43">
        <v>36</v>
      </c>
      <c r="E826" s="53"/>
      <c r="F826" s="21">
        <v>41886</v>
      </c>
      <c r="G826" s="37" t="s">
        <v>29</v>
      </c>
      <c r="H826" s="38">
        <v>41891</v>
      </c>
      <c r="I826" s="37" t="s">
        <v>32</v>
      </c>
      <c r="J826" s="29"/>
      <c r="K826" s="29"/>
      <c r="L826" s="29"/>
      <c r="M826" s="29"/>
      <c r="N826" s="29"/>
      <c r="O826" s="205"/>
    </row>
    <row r="827" spans="1:15" ht="13.7" hidden="1" thickTop="1">
      <c r="A827" s="35" t="s">
        <v>576</v>
      </c>
      <c r="B827" s="36">
        <v>330044467</v>
      </c>
      <c r="C827" s="36" t="s">
        <v>349</v>
      </c>
      <c r="D827" s="43">
        <v>18</v>
      </c>
      <c r="E827" s="53"/>
      <c r="F827" s="21">
        <v>41886</v>
      </c>
      <c r="G827" s="37" t="s">
        <v>29</v>
      </c>
      <c r="H827" s="38">
        <v>41891</v>
      </c>
      <c r="I827" s="37" t="s">
        <v>32</v>
      </c>
      <c r="J827" s="29"/>
      <c r="K827" s="29"/>
      <c r="L827" s="29"/>
      <c r="M827" s="29"/>
      <c r="N827" s="29"/>
      <c r="O827" s="205"/>
    </row>
    <row r="828" spans="1:15" ht="14.4" hidden="1" thickTop="1" thickBot="1">
      <c r="A828" s="39" t="s">
        <v>577</v>
      </c>
      <c r="B828" s="40"/>
      <c r="C828" s="40"/>
      <c r="D828" s="40">
        <v>48</v>
      </c>
      <c r="E828" s="41" t="s">
        <v>36</v>
      </c>
      <c r="F828" s="21">
        <v>41886</v>
      </c>
      <c r="G828" s="40" t="s">
        <v>37</v>
      </c>
      <c r="H828" s="41">
        <v>41887</v>
      </c>
      <c r="I828" s="41" t="s">
        <v>32</v>
      </c>
      <c r="J828" s="42"/>
      <c r="K828" s="42"/>
      <c r="L828" s="42"/>
      <c r="M828" s="42"/>
      <c r="N828" s="42"/>
      <c r="O828" s="206"/>
    </row>
    <row r="829" spans="1:15" ht="13.7" hidden="1" thickTop="1">
      <c r="A829" s="17"/>
      <c r="B829" s="18"/>
      <c r="C829" s="19"/>
      <c r="D829" s="19"/>
      <c r="E829" s="20"/>
      <c r="F829" s="21">
        <v>41887</v>
      </c>
      <c r="G829" s="22" t="s">
        <v>29</v>
      </c>
      <c r="H829" s="21">
        <v>41887</v>
      </c>
      <c r="I829" s="22" t="s">
        <v>30</v>
      </c>
      <c r="J829" s="23"/>
      <c r="K829" s="19"/>
      <c r="L829" s="19"/>
      <c r="M829" s="23"/>
      <c r="N829" s="23"/>
      <c r="O829" s="203"/>
    </row>
    <row r="830" spans="1:15" ht="13.7" hidden="1" thickTop="1">
      <c r="A830" s="24" t="s">
        <v>31</v>
      </c>
      <c r="B830" s="18"/>
      <c r="C830" s="25"/>
      <c r="D830" s="19"/>
      <c r="E830" s="26"/>
      <c r="F830" s="21">
        <v>41887</v>
      </c>
      <c r="G830" s="28" t="s">
        <v>32</v>
      </c>
      <c r="H830" s="21">
        <v>41887</v>
      </c>
      <c r="I830" s="28" t="s">
        <v>32</v>
      </c>
      <c r="J830" s="25"/>
      <c r="K830" s="25"/>
      <c r="L830" s="25"/>
      <c r="M830" s="23"/>
      <c r="N830" s="29"/>
      <c r="O830" s="204"/>
    </row>
    <row r="831" spans="1:15" ht="13.7" hidden="1" thickTop="1">
      <c r="A831" s="24"/>
      <c r="B831" s="30"/>
      <c r="C831" s="25"/>
      <c r="D831" s="19"/>
      <c r="E831" s="26"/>
      <c r="F831" s="21">
        <v>41887</v>
      </c>
      <c r="G831" s="31" t="s">
        <v>33</v>
      </c>
      <c r="H831" s="21">
        <v>41887</v>
      </c>
      <c r="I831" s="31" t="s">
        <v>33</v>
      </c>
      <c r="J831" s="29"/>
      <c r="K831" s="25"/>
      <c r="L831" s="25"/>
      <c r="M831" s="23"/>
      <c r="N831" s="29"/>
      <c r="O831" s="204"/>
    </row>
    <row r="832" spans="1:15" ht="13.7" hidden="1" thickTop="1">
      <c r="A832" s="32" t="s">
        <v>578</v>
      </c>
      <c r="B832" s="33" t="s">
        <v>35</v>
      </c>
      <c r="C832" s="34"/>
      <c r="D832" s="34">
        <v>50</v>
      </c>
      <c r="E832" s="33"/>
      <c r="F832" s="21">
        <v>41887</v>
      </c>
      <c r="G832" s="33" t="s">
        <v>32</v>
      </c>
      <c r="H832" s="21">
        <v>41887</v>
      </c>
      <c r="I832" s="33" t="s">
        <v>32</v>
      </c>
      <c r="J832" s="25"/>
      <c r="K832" s="25"/>
      <c r="L832" s="25"/>
      <c r="M832" s="29"/>
      <c r="N832" s="25"/>
      <c r="O832" s="205"/>
    </row>
    <row r="833" spans="1:15" ht="13.7" hidden="1" thickTop="1">
      <c r="A833" s="35" t="s">
        <v>579</v>
      </c>
      <c r="B833" s="36">
        <v>330080404</v>
      </c>
      <c r="C833" s="36" t="s">
        <v>340</v>
      </c>
      <c r="D833" s="43">
        <v>36</v>
      </c>
      <c r="E833" s="53"/>
      <c r="F833" s="21">
        <v>41887</v>
      </c>
      <c r="G833" s="37" t="s">
        <v>29</v>
      </c>
      <c r="H833" s="38">
        <v>41892</v>
      </c>
      <c r="I833" s="37" t="s">
        <v>32</v>
      </c>
      <c r="J833" s="29"/>
      <c r="K833" s="29"/>
      <c r="L833" s="29"/>
      <c r="M833" s="29"/>
      <c r="N833" s="29"/>
      <c r="O833" s="205"/>
    </row>
    <row r="834" spans="1:15" ht="13.7" hidden="1" thickTop="1">
      <c r="A834" s="35" t="s">
        <v>580</v>
      </c>
      <c r="B834" s="36">
        <v>330080059</v>
      </c>
      <c r="C834" s="36" t="s">
        <v>532</v>
      </c>
      <c r="D834" s="43">
        <v>4</v>
      </c>
      <c r="E834" s="53"/>
      <c r="F834" s="21">
        <v>41887</v>
      </c>
      <c r="G834" s="37" t="s">
        <v>29</v>
      </c>
      <c r="H834" s="38">
        <v>41892</v>
      </c>
      <c r="I834" s="37" t="s">
        <v>32</v>
      </c>
      <c r="J834" s="29"/>
      <c r="K834" s="29"/>
      <c r="L834" s="29"/>
      <c r="M834" s="29"/>
      <c r="N834" s="29"/>
      <c r="O834" s="205"/>
    </row>
    <row r="835" spans="1:15" ht="13.7" hidden="1" thickTop="1">
      <c r="A835" s="35" t="s">
        <v>581</v>
      </c>
      <c r="B835" s="36">
        <v>330044467</v>
      </c>
      <c r="C835" s="36" t="s">
        <v>349</v>
      </c>
      <c r="D835" s="43">
        <v>18</v>
      </c>
      <c r="E835" s="53"/>
      <c r="F835" s="21">
        <v>41887</v>
      </c>
      <c r="G835" s="37" t="s">
        <v>29</v>
      </c>
      <c r="H835" s="38">
        <v>41892</v>
      </c>
      <c r="I835" s="37" t="s">
        <v>32</v>
      </c>
      <c r="J835" s="29"/>
      <c r="K835" s="29"/>
      <c r="L835" s="29"/>
      <c r="M835" s="29"/>
      <c r="N835" s="29"/>
      <c r="O835" s="205"/>
    </row>
    <row r="836" spans="1:15" ht="14.4" hidden="1" thickTop="1" thickBot="1">
      <c r="A836" s="39" t="s">
        <v>582</v>
      </c>
      <c r="B836" s="40"/>
      <c r="C836" s="40"/>
      <c r="D836" s="40">
        <v>51</v>
      </c>
      <c r="E836" s="41" t="s">
        <v>583</v>
      </c>
      <c r="F836" s="21">
        <v>41887</v>
      </c>
      <c r="G836" s="40" t="s">
        <v>37</v>
      </c>
      <c r="H836" s="41">
        <v>41891</v>
      </c>
      <c r="I836" s="41" t="s">
        <v>32</v>
      </c>
      <c r="J836" s="42"/>
      <c r="K836" s="42"/>
      <c r="L836" s="42"/>
      <c r="M836" s="42"/>
      <c r="N836" s="42"/>
      <c r="O836" s="206"/>
    </row>
    <row r="837" spans="1:15" ht="13.7" hidden="1" thickTop="1">
      <c r="A837" s="17"/>
      <c r="B837" s="18"/>
      <c r="C837" s="19"/>
      <c r="D837" s="19"/>
      <c r="E837" s="20"/>
      <c r="F837" s="21">
        <v>41891</v>
      </c>
      <c r="G837" s="22" t="s">
        <v>29</v>
      </c>
      <c r="H837" s="21">
        <v>41891</v>
      </c>
      <c r="I837" s="22" t="s">
        <v>30</v>
      </c>
      <c r="J837" s="23"/>
      <c r="K837" s="19"/>
      <c r="L837" s="19"/>
      <c r="M837" s="23"/>
      <c r="N837" s="23"/>
      <c r="O837" s="203"/>
    </row>
    <row r="838" spans="1:15" ht="13.7" hidden="1" thickTop="1">
      <c r="A838" s="24" t="s">
        <v>31</v>
      </c>
      <c r="B838" s="18"/>
      <c r="C838" s="25"/>
      <c r="D838" s="19"/>
      <c r="E838" s="26"/>
      <c r="F838" s="21">
        <v>41891</v>
      </c>
      <c r="G838" s="28" t="s">
        <v>32</v>
      </c>
      <c r="H838" s="21">
        <v>41891</v>
      </c>
      <c r="I838" s="28" t="s">
        <v>32</v>
      </c>
      <c r="J838" s="25"/>
      <c r="K838" s="25"/>
      <c r="L838" s="25"/>
      <c r="M838" s="23"/>
      <c r="N838" s="29"/>
      <c r="O838" s="204"/>
    </row>
    <row r="839" spans="1:15" ht="13.7" hidden="1" thickTop="1">
      <c r="A839" s="24"/>
      <c r="B839" s="30"/>
      <c r="C839" s="25"/>
      <c r="D839" s="19"/>
      <c r="E839" s="26"/>
      <c r="F839" s="21">
        <v>41891</v>
      </c>
      <c r="G839" s="31" t="s">
        <v>33</v>
      </c>
      <c r="H839" s="21">
        <v>41891</v>
      </c>
      <c r="I839" s="31" t="s">
        <v>33</v>
      </c>
      <c r="J839" s="29"/>
      <c r="K839" s="25"/>
      <c r="L839" s="25"/>
      <c r="M839" s="23"/>
      <c r="N839" s="29"/>
      <c r="O839" s="204"/>
    </row>
    <row r="840" spans="1:15" ht="13.7" hidden="1" thickTop="1">
      <c r="A840" s="32" t="s">
        <v>584</v>
      </c>
      <c r="B840" s="33" t="s">
        <v>35</v>
      </c>
      <c r="C840" s="34"/>
      <c r="D840" s="34">
        <v>50</v>
      </c>
      <c r="E840" s="33"/>
      <c r="F840" s="21">
        <v>41891</v>
      </c>
      <c r="G840" s="33" t="s">
        <v>32</v>
      </c>
      <c r="H840" s="21">
        <v>41891</v>
      </c>
      <c r="I840" s="33" t="s">
        <v>32</v>
      </c>
      <c r="J840" s="25"/>
      <c r="K840" s="25"/>
      <c r="L840" s="25"/>
      <c r="M840" s="29"/>
      <c r="N840" s="25"/>
      <c r="O840" s="205"/>
    </row>
    <row r="841" spans="1:15" ht="13.7" hidden="1" thickTop="1">
      <c r="A841" s="35" t="s">
        <v>585</v>
      </c>
      <c r="B841" s="36">
        <v>330077323</v>
      </c>
      <c r="C841" s="36" t="s">
        <v>176</v>
      </c>
      <c r="D841" s="43">
        <v>36</v>
      </c>
      <c r="E841" s="53"/>
      <c r="F841" s="21">
        <v>41891</v>
      </c>
      <c r="G841" s="37" t="s">
        <v>29</v>
      </c>
      <c r="H841" s="38">
        <v>41893</v>
      </c>
      <c r="I841" s="37" t="s">
        <v>32</v>
      </c>
      <c r="J841" s="29"/>
      <c r="K841" s="29"/>
      <c r="L841" s="29"/>
      <c r="M841" s="29"/>
      <c r="N841" s="29"/>
      <c r="O841" s="205"/>
    </row>
    <row r="842" spans="1:15" ht="13.7" hidden="1" thickTop="1">
      <c r="A842" s="35" t="s">
        <v>586</v>
      </c>
      <c r="B842" s="36">
        <v>330080059</v>
      </c>
      <c r="C842" s="36" t="s">
        <v>532</v>
      </c>
      <c r="D842" s="43">
        <v>3</v>
      </c>
      <c r="E842" s="73" t="s">
        <v>587</v>
      </c>
      <c r="F842" s="21">
        <v>41891</v>
      </c>
      <c r="G842" s="37" t="s">
        <v>29</v>
      </c>
      <c r="H842" s="38">
        <v>41893</v>
      </c>
      <c r="I842" s="37" t="s">
        <v>32</v>
      </c>
      <c r="J842" s="29"/>
      <c r="K842" s="29"/>
      <c r="L842" s="29"/>
      <c r="M842" s="29"/>
      <c r="N842" s="29"/>
      <c r="O842" s="205"/>
    </row>
    <row r="843" spans="1:15" ht="13.7" hidden="1" thickTop="1">
      <c r="A843" s="35" t="s">
        <v>588</v>
      </c>
      <c r="B843" s="36">
        <v>330044467</v>
      </c>
      <c r="C843" s="36" t="s">
        <v>349</v>
      </c>
      <c r="D843" s="43">
        <v>18</v>
      </c>
      <c r="E843" s="53"/>
      <c r="F843" s="21">
        <v>41891</v>
      </c>
      <c r="G843" s="37" t="s">
        <v>29</v>
      </c>
      <c r="H843" s="38">
        <v>41893</v>
      </c>
      <c r="I843" s="37" t="s">
        <v>32</v>
      </c>
      <c r="J843" s="29"/>
      <c r="K843" s="29"/>
      <c r="L843" s="29"/>
      <c r="M843" s="29"/>
      <c r="N843" s="29"/>
      <c r="O843" s="205"/>
    </row>
    <row r="844" spans="1:15" ht="14.4" hidden="1" thickTop="1" thickBot="1">
      <c r="A844" s="39" t="s">
        <v>589</v>
      </c>
      <c r="B844" s="40"/>
      <c r="C844" s="40"/>
      <c r="D844" s="40">
        <v>54</v>
      </c>
      <c r="E844" s="41" t="s">
        <v>36</v>
      </c>
      <c r="F844" s="21">
        <v>41891</v>
      </c>
      <c r="G844" s="40" t="s">
        <v>37</v>
      </c>
      <c r="H844" s="41">
        <v>41892</v>
      </c>
      <c r="I844" s="41" t="s">
        <v>32</v>
      </c>
      <c r="J844" s="42"/>
      <c r="K844" s="42"/>
      <c r="L844" s="42"/>
      <c r="M844" s="42"/>
      <c r="N844" s="42"/>
      <c r="O844" s="206"/>
    </row>
    <row r="845" spans="1:15" ht="14.4" hidden="1" thickTop="1" thickBot="1">
      <c r="A845" s="61" t="s">
        <v>590</v>
      </c>
      <c r="B845" s="62"/>
      <c r="C845" s="62"/>
      <c r="D845" s="62">
        <v>49</v>
      </c>
      <c r="E845" s="74" t="s">
        <v>591</v>
      </c>
      <c r="F845" s="21">
        <v>41891</v>
      </c>
      <c r="G845" s="40" t="s">
        <v>37</v>
      </c>
      <c r="H845" s="41">
        <v>41891</v>
      </c>
      <c r="I845" s="41" t="s">
        <v>32</v>
      </c>
      <c r="J845" s="67"/>
      <c r="K845" s="67"/>
      <c r="L845" s="67"/>
      <c r="M845" s="67"/>
      <c r="N845" s="67"/>
      <c r="O845" s="208"/>
    </row>
    <row r="846" spans="1:15" ht="13.7" hidden="1" thickTop="1">
      <c r="A846" s="17"/>
      <c r="B846" s="18"/>
      <c r="C846" s="19"/>
      <c r="D846" s="19"/>
      <c r="E846" s="20"/>
      <c r="F846" s="21">
        <v>41892</v>
      </c>
      <c r="G846" s="22" t="s">
        <v>29</v>
      </c>
      <c r="H846" s="21">
        <v>41892</v>
      </c>
      <c r="I846" s="22" t="s">
        <v>30</v>
      </c>
      <c r="J846" s="23"/>
      <c r="K846" s="19"/>
      <c r="L846" s="19"/>
      <c r="M846" s="23"/>
      <c r="N846" s="23"/>
      <c r="O846" s="203"/>
    </row>
    <row r="847" spans="1:15" ht="13.7" hidden="1" thickTop="1">
      <c r="A847" s="24" t="s">
        <v>31</v>
      </c>
      <c r="B847" s="18"/>
      <c r="C847" s="25"/>
      <c r="D847" s="19"/>
      <c r="E847" s="26"/>
      <c r="F847" s="21">
        <v>41892</v>
      </c>
      <c r="G847" s="28" t="s">
        <v>32</v>
      </c>
      <c r="H847" s="21">
        <v>41892</v>
      </c>
      <c r="I847" s="28" t="s">
        <v>32</v>
      </c>
      <c r="J847" s="25"/>
      <c r="K847" s="25"/>
      <c r="L847" s="25"/>
      <c r="M847" s="23"/>
      <c r="N847" s="29"/>
      <c r="O847" s="204"/>
    </row>
    <row r="848" spans="1:15" ht="13.7" hidden="1" thickTop="1">
      <c r="A848" s="24"/>
      <c r="B848" s="30"/>
      <c r="C848" s="25"/>
      <c r="D848" s="19"/>
      <c r="E848" s="26"/>
      <c r="F848" s="21">
        <v>41892</v>
      </c>
      <c r="G848" s="31" t="s">
        <v>33</v>
      </c>
      <c r="H848" s="21">
        <v>41892</v>
      </c>
      <c r="I848" s="31" t="s">
        <v>33</v>
      </c>
      <c r="J848" s="29"/>
      <c r="K848" s="25"/>
      <c r="L848" s="25"/>
      <c r="M848" s="23"/>
      <c r="N848" s="29"/>
      <c r="O848" s="204"/>
    </row>
    <row r="849" spans="1:15" ht="13.7" hidden="1" thickTop="1">
      <c r="A849" s="32" t="s">
        <v>592</v>
      </c>
      <c r="B849" s="33" t="s">
        <v>35</v>
      </c>
      <c r="C849" s="34"/>
      <c r="D849" s="34">
        <v>52</v>
      </c>
      <c r="E849" s="33"/>
      <c r="F849" s="21">
        <v>41892</v>
      </c>
      <c r="G849" s="33" t="s">
        <v>32</v>
      </c>
      <c r="H849" s="21">
        <v>41892</v>
      </c>
      <c r="I849" s="33" t="s">
        <v>32</v>
      </c>
      <c r="J849" s="25"/>
      <c r="K849" s="25"/>
      <c r="L849" s="25"/>
      <c r="M849" s="29"/>
      <c r="N849" s="25"/>
      <c r="O849" s="205"/>
    </row>
    <row r="850" spans="1:15" ht="13.7" hidden="1" thickTop="1">
      <c r="A850" s="35" t="s">
        <v>593</v>
      </c>
      <c r="B850" s="36">
        <v>330080404</v>
      </c>
      <c r="C850" s="36" t="s">
        <v>340</v>
      </c>
      <c r="D850" s="43">
        <v>36</v>
      </c>
      <c r="E850" s="53"/>
      <c r="F850" s="21">
        <v>41892</v>
      </c>
      <c r="G850" s="37" t="s">
        <v>29</v>
      </c>
      <c r="H850" s="38">
        <v>41894</v>
      </c>
      <c r="I850" s="37" t="s">
        <v>32</v>
      </c>
      <c r="J850" s="29"/>
      <c r="K850" s="29"/>
      <c r="L850" s="29"/>
      <c r="M850" s="29"/>
      <c r="N850" s="29"/>
      <c r="O850" s="205"/>
    </row>
    <row r="851" spans="1:15" ht="13.7" hidden="1" thickTop="1">
      <c r="A851" s="35" t="s">
        <v>594</v>
      </c>
      <c r="B851" s="36">
        <v>330044467</v>
      </c>
      <c r="C851" s="36" t="s">
        <v>349</v>
      </c>
      <c r="D851" s="43">
        <v>18</v>
      </c>
      <c r="E851" s="53"/>
      <c r="F851" s="21">
        <v>41892</v>
      </c>
      <c r="G851" s="37" t="s">
        <v>29</v>
      </c>
      <c r="H851" s="38">
        <v>41894</v>
      </c>
      <c r="I851" s="37" t="s">
        <v>32</v>
      </c>
      <c r="J851" s="29"/>
      <c r="K851" s="29"/>
      <c r="L851" s="29"/>
      <c r="M851" s="29"/>
      <c r="N851" s="29"/>
      <c r="O851" s="205"/>
    </row>
    <row r="852" spans="1:15" ht="13.7" hidden="1" thickTop="1">
      <c r="A852" s="35"/>
      <c r="B852" s="36"/>
      <c r="C852" s="36"/>
      <c r="D852" s="43"/>
      <c r="E852" s="53"/>
      <c r="F852" s="21">
        <v>41892</v>
      </c>
      <c r="G852" s="37" t="s">
        <v>29</v>
      </c>
      <c r="H852" s="38">
        <v>41894</v>
      </c>
      <c r="I852" s="37" t="s">
        <v>32</v>
      </c>
      <c r="J852" s="29"/>
      <c r="K852" s="29"/>
      <c r="L852" s="29"/>
      <c r="M852" s="29"/>
      <c r="N852" s="29"/>
      <c r="O852" s="205"/>
    </row>
    <row r="853" spans="1:15" ht="14.4" hidden="1" thickTop="1" thickBot="1">
      <c r="A853" s="39" t="s">
        <v>595</v>
      </c>
      <c r="B853" s="40"/>
      <c r="C853" s="40"/>
      <c r="D853" s="40">
        <v>51</v>
      </c>
      <c r="E853" s="41" t="s">
        <v>36</v>
      </c>
      <c r="F853" s="21">
        <v>41892</v>
      </c>
      <c r="G853" s="40" t="s">
        <v>37</v>
      </c>
      <c r="H853" s="41">
        <v>41893</v>
      </c>
      <c r="I853" s="41" t="s">
        <v>32</v>
      </c>
      <c r="J853" s="42"/>
      <c r="K853" s="42"/>
      <c r="L853" s="42"/>
      <c r="M853" s="42"/>
      <c r="N853" s="42"/>
      <c r="O853" s="206"/>
    </row>
    <row r="854" spans="1:15" ht="13.7" hidden="1" thickTop="1">
      <c r="A854" s="17"/>
      <c r="B854" s="18"/>
      <c r="C854" s="19"/>
      <c r="D854" s="19"/>
      <c r="E854" s="20"/>
      <c r="F854" s="21">
        <v>41893</v>
      </c>
      <c r="G854" s="22" t="s">
        <v>29</v>
      </c>
      <c r="H854" s="21">
        <v>41893</v>
      </c>
      <c r="I854" s="22" t="s">
        <v>30</v>
      </c>
      <c r="J854" s="23"/>
      <c r="K854" s="19"/>
      <c r="L854" s="19"/>
      <c r="M854" s="23"/>
      <c r="N854" s="23"/>
      <c r="O854" s="203"/>
    </row>
    <row r="855" spans="1:15" ht="13.7" hidden="1" thickTop="1">
      <c r="A855" s="24" t="s">
        <v>31</v>
      </c>
      <c r="B855" s="18"/>
      <c r="C855" s="25"/>
      <c r="D855" s="19"/>
      <c r="E855" s="26"/>
      <c r="F855" s="21">
        <v>41893</v>
      </c>
      <c r="G855" s="28" t="s">
        <v>32</v>
      </c>
      <c r="H855" s="21">
        <v>41893</v>
      </c>
      <c r="I855" s="28" t="s">
        <v>32</v>
      </c>
      <c r="J855" s="25"/>
      <c r="K855" s="25"/>
      <c r="L855" s="25"/>
      <c r="M855" s="23"/>
      <c r="N855" s="29"/>
      <c r="O855" s="204"/>
    </row>
    <row r="856" spans="1:15" ht="13.7" hidden="1" thickTop="1">
      <c r="A856" s="24"/>
      <c r="B856" s="30"/>
      <c r="C856" s="25"/>
      <c r="D856" s="19"/>
      <c r="E856" s="26"/>
      <c r="F856" s="21">
        <v>41893</v>
      </c>
      <c r="G856" s="31" t="s">
        <v>33</v>
      </c>
      <c r="H856" s="21">
        <v>41893</v>
      </c>
      <c r="I856" s="31" t="s">
        <v>33</v>
      </c>
      <c r="J856" s="29"/>
      <c r="K856" s="25"/>
      <c r="L856" s="25"/>
      <c r="M856" s="23"/>
      <c r="N856" s="29"/>
      <c r="O856" s="204"/>
    </row>
    <row r="857" spans="1:15" ht="13.7" hidden="1" thickTop="1">
      <c r="A857" s="32" t="s">
        <v>596</v>
      </c>
      <c r="B857" s="33" t="s">
        <v>35</v>
      </c>
      <c r="C857" s="34"/>
      <c r="D857" s="34">
        <v>46</v>
      </c>
      <c r="E857" s="33"/>
      <c r="F857" s="21">
        <v>41893</v>
      </c>
      <c r="G857" s="33" t="s">
        <v>32</v>
      </c>
      <c r="H857" s="21">
        <v>41893</v>
      </c>
      <c r="I857" s="33" t="s">
        <v>32</v>
      </c>
      <c r="J857" s="25"/>
      <c r="K857" s="25"/>
      <c r="L857" s="25"/>
      <c r="M857" s="29"/>
      <c r="N857" s="25"/>
      <c r="O857" s="205"/>
    </row>
    <row r="858" spans="1:15" ht="13.7" hidden="1" thickTop="1">
      <c r="A858" s="35" t="s">
        <v>597</v>
      </c>
      <c r="B858" s="36">
        <v>330080404</v>
      </c>
      <c r="C858" s="36" t="s">
        <v>340</v>
      </c>
      <c r="D858" s="43">
        <v>36</v>
      </c>
      <c r="E858" s="53"/>
      <c r="F858" s="21">
        <v>41893</v>
      </c>
      <c r="G858" s="37" t="s">
        <v>29</v>
      </c>
      <c r="H858" s="38">
        <v>41898</v>
      </c>
      <c r="I858" s="37" t="s">
        <v>32</v>
      </c>
      <c r="J858" s="29"/>
      <c r="K858" s="29"/>
      <c r="L858" s="29"/>
      <c r="M858" s="29"/>
      <c r="N858" s="29"/>
      <c r="O858" s="205"/>
    </row>
    <row r="859" spans="1:15" ht="13.7" hidden="1" thickTop="1">
      <c r="A859" s="35" t="s">
        <v>598</v>
      </c>
      <c r="B859" s="36">
        <v>330017627</v>
      </c>
      <c r="C859" s="36" t="s">
        <v>45</v>
      </c>
      <c r="D859" s="43">
        <v>18</v>
      </c>
      <c r="E859" s="53"/>
      <c r="F859" s="21">
        <v>41893</v>
      </c>
      <c r="G859" s="37" t="s">
        <v>29</v>
      </c>
      <c r="H859" s="38">
        <v>41898</v>
      </c>
      <c r="I859" s="37" t="s">
        <v>32</v>
      </c>
      <c r="J859" s="29"/>
      <c r="K859" s="29"/>
      <c r="L859" s="29"/>
      <c r="M859" s="29"/>
      <c r="N859" s="29"/>
      <c r="O859" s="205"/>
    </row>
    <row r="860" spans="1:15" ht="13.7" hidden="1" thickTop="1">
      <c r="A860" s="35" t="s">
        <v>599</v>
      </c>
      <c r="B860" s="36">
        <v>330080059</v>
      </c>
      <c r="C860" s="36" t="s">
        <v>532</v>
      </c>
      <c r="D860" s="43">
        <v>4</v>
      </c>
      <c r="E860" s="53" t="s">
        <v>166</v>
      </c>
      <c r="F860" s="21">
        <v>41893</v>
      </c>
      <c r="G860" s="37" t="s">
        <v>29</v>
      </c>
      <c r="H860" s="38">
        <v>41898</v>
      </c>
      <c r="I860" s="37" t="s">
        <v>32</v>
      </c>
      <c r="J860" s="29"/>
      <c r="K860" s="29"/>
      <c r="L860" s="29"/>
      <c r="M860" s="29"/>
      <c r="N860" s="29"/>
      <c r="O860" s="205"/>
    </row>
    <row r="861" spans="1:15" ht="14.4" hidden="1" thickTop="1" thickBot="1">
      <c r="A861" s="39" t="s">
        <v>600</v>
      </c>
      <c r="B861" s="40"/>
      <c r="C861" s="40"/>
      <c r="D861" s="40">
        <v>32</v>
      </c>
      <c r="E861" s="41" t="s">
        <v>36</v>
      </c>
      <c r="F861" s="21">
        <v>41893</v>
      </c>
      <c r="G861" s="40" t="s">
        <v>37</v>
      </c>
      <c r="H861" s="41">
        <v>41894</v>
      </c>
      <c r="I861" s="41" t="s">
        <v>32</v>
      </c>
      <c r="J861" s="42"/>
      <c r="K861" s="42"/>
      <c r="L861" s="42"/>
      <c r="M861" s="42"/>
      <c r="N861" s="42"/>
      <c r="O861" s="206"/>
    </row>
    <row r="862" spans="1:15" ht="13.7" hidden="1" thickTop="1">
      <c r="A862" s="17"/>
      <c r="B862" s="18"/>
      <c r="C862" s="19"/>
      <c r="D862" s="19"/>
      <c r="E862" s="20"/>
      <c r="F862" s="21">
        <v>41894</v>
      </c>
      <c r="G862" s="22" t="s">
        <v>29</v>
      </c>
      <c r="H862" s="21">
        <v>41894</v>
      </c>
      <c r="I862" s="22" t="s">
        <v>30</v>
      </c>
      <c r="J862" s="23"/>
      <c r="K862" s="19"/>
      <c r="L862" s="19"/>
      <c r="M862" s="23"/>
      <c r="N862" s="23"/>
      <c r="O862" s="203"/>
    </row>
    <row r="863" spans="1:15" ht="13.7" hidden="1" thickTop="1">
      <c r="A863" s="24" t="s">
        <v>31</v>
      </c>
      <c r="B863" s="18"/>
      <c r="C863" s="25"/>
      <c r="D863" s="19"/>
      <c r="E863" s="26"/>
      <c r="F863" s="21">
        <v>41894</v>
      </c>
      <c r="G863" s="28" t="s">
        <v>32</v>
      </c>
      <c r="H863" s="21">
        <v>41894</v>
      </c>
      <c r="I863" s="28" t="s">
        <v>32</v>
      </c>
      <c r="J863" s="25"/>
      <c r="K863" s="25"/>
      <c r="L863" s="25"/>
      <c r="M863" s="23"/>
      <c r="N863" s="29"/>
      <c r="O863" s="204"/>
    </row>
    <row r="864" spans="1:15" ht="13.7" hidden="1" thickTop="1">
      <c r="A864" s="24"/>
      <c r="B864" s="30"/>
      <c r="C864" s="25"/>
      <c r="D864" s="19"/>
      <c r="E864" s="26"/>
      <c r="F864" s="21">
        <v>41894</v>
      </c>
      <c r="G864" s="31" t="s">
        <v>33</v>
      </c>
      <c r="H864" s="21">
        <v>41894</v>
      </c>
      <c r="I864" s="31" t="s">
        <v>33</v>
      </c>
      <c r="J864" s="29"/>
      <c r="K864" s="25"/>
      <c r="L864" s="25"/>
      <c r="M864" s="23"/>
      <c r="N864" s="29"/>
      <c r="O864" s="204"/>
    </row>
    <row r="865" spans="1:15" ht="13.7" hidden="1" thickTop="1">
      <c r="A865" s="32" t="s">
        <v>601</v>
      </c>
      <c r="B865" s="33" t="s">
        <v>35</v>
      </c>
      <c r="C865" s="34"/>
      <c r="D865" s="34">
        <v>36</v>
      </c>
      <c r="E865" s="33"/>
      <c r="F865" s="21">
        <v>41894</v>
      </c>
      <c r="G865" s="33" t="s">
        <v>32</v>
      </c>
      <c r="H865" s="21">
        <v>41894</v>
      </c>
      <c r="I865" s="33" t="s">
        <v>32</v>
      </c>
      <c r="J865" s="25"/>
      <c r="K865" s="25"/>
      <c r="L865" s="25"/>
      <c r="M865" s="29"/>
      <c r="N865" s="25"/>
      <c r="O865" s="205"/>
    </row>
    <row r="866" spans="1:15" ht="13.7" hidden="1" thickTop="1">
      <c r="A866" s="35" t="s">
        <v>602</v>
      </c>
      <c r="B866" s="36">
        <v>330077323</v>
      </c>
      <c r="C866" s="36" t="s">
        <v>176</v>
      </c>
      <c r="D866" s="43">
        <v>36</v>
      </c>
      <c r="E866" s="53"/>
      <c r="F866" s="21">
        <v>41894</v>
      </c>
      <c r="G866" s="37" t="s">
        <v>29</v>
      </c>
      <c r="H866" s="38">
        <v>41899</v>
      </c>
      <c r="I866" s="37" t="s">
        <v>32</v>
      </c>
      <c r="J866" s="29"/>
      <c r="K866" s="29"/>
      <c r="L866" s="29"/>
      <c r="M866" s="29"/>
      <c r="N866" s="29"/>
      <c r="O866" s="205"/>
    </row>
    <row r="867" spans="1:15" ht="13.7" hidden="1" thickTop="1">
      <c r="A867" s="35" t="s">
        <v>603</v>
      </c>
      <c r="B867" s="36">
        <v>330044467</v>
      </c>
      <c r="C867" s="36" t="s">
        <v>349</v>
      </c>
      <c r="D867" s="43">
        <v>18</v>
      </c>
      <c r="E867" s="53"/>
      <c r="F867" s="21">
        <v>41894</v>
      </c>
      <c r="G867" s="37" t="s">
        <v>29</v>
      </c>
      <c r="H867" s="38">
        <v>41899</v>
      </c>
      <c r="I867" s="37" t="s">
        <v>32</v>
      </c>
      <c r="J867" s="29"/>
      <c r="K867" s="29"/>
      <c r="L867" s="29"/>
      <c r="M867" s="29"/>
      <c r="N867" s="29"/>
      <c r="O867" s="205"/>
    </row>
    <row r="868" spans="1:15" ht="13.7" hidden="1" thickTop="1">
      <c r="A868" s="35"/>
      <c r="B868" s="36"/>
      <c r="C868" s="36"/>
      <c r="D868" s="43"/>
      <c r="E868" s="53"/>
      <c r="F868" s="21">
        <v>41894</v>
      </c>
      <c r="G868" s="37" t="s">
        <v>29</v>
      </c>
      <c r="H868" s="38">
        <v>41899</v>
      </c>
      <c r="I868" s="37" t="s">
        <v>32</v>
      </c>
      <c r="J868" s="29"/>
      <c r="K868" s="29"/>
      <c r="L868" s="29"/>
      <c r="M868" s="29"/>
      <c r="N868" s="29"/>
      <c r="O868" s="205"/>
    </row>
    <row r="869" spans="1:15" ht="14.4" hidden="1" thickTop="1" thickBot="1">
      <c r="A869" s="39" t="s">
        <v>604</v>
      </c>
      <c r="B869" s="40"/>
      <c r="C869" s="40"/>
      <c r="D869" s="40">
        <v>48</v>
      </c>
      <c r="E869" s="41" t="s">
        <v>36</v>
      </c>
      <c r="F869" s="21">
        <v>41894</v>
      </c>
      <c r="G869" s="40" t="s">
        <v>37</v>
      </c>
      <c r="H869" s="41">
        <v>41898</v>
      </c>
      <c r="I869" s="41" t="s">
        <v>32</v>
      </c>
      <c r="J869" s="42"/>
      <c r="K869" s="42"/>
      <c r="L869" s="42"/>
      <c r="M869" s="42"/>
      <c r="N869" s="42"/>
      <c r="O869" s="206"/>
    </row>
    <row r="870" spans="1:15" ht="13.7" hidden="1" thickTop="1">
      <c r="A870" s="17"/>
      <c r="B870" s="18"/>
      <c r="C870" s="19"/>
      <c r="D870" s="19"/>
      <c r="E870" s="20"/>
      <c r="F870" s="21">
        <v>41898</v>
      </c>
      <c r="G870" s="22" t="s">
        <v>29</v>
      </c>
      <c r="H870" s="21">
        <v>41898</v>
      </c>
      <c r="I870" s="22" t="s">
        <v>30</v>
      </c>
      <c r="J870" s="23"/>
      <c r="K870" s="19"/>
      <c r="L870" s="19"/>
      <c r="M870" s="23"/>
      <c r="N870" s="23"/>
      <c r="O870" s="203"/>
    </row>
    <row r="871" spans="1:15" ht="13.7" hidden="1" thickTop="1">
      <c r="A871" s="24" t="s">
        <v>31</v>
      </c>
      <c r="B871" s="18"/>
      <c r="C871" s="25"/>
      <c r="D871" s="19"/>
      <c r="E871" s="26"/>
      <c r="F871" s="21">
        <v>41898</v>
      </c>
      <c r="G871" s="28" t="s">
        <v>32</v>
      </c>
      <c r="H871" s="21">
        <v>41898</v>
      </c>
      <c r="I871" s="28" t="s">
        <v>32</v>
      </c>
      <c r="J871" s="25"/>
      <c r="K871" s="25"/>
      <c r="L871" s="25"/>
      <c r="M871" s="23"/>
      <c r="N871" s="29"/>
      <c r="O871" s="204"/>
    </row>
    <row r="872" spans="1:15" ht="13.7" hidden="1" thickTop="1">
      <c r="A872" s="24"/>
      <c r="B872" s="30"/>
      <c r="C872" s="25"/>
      <c r="D872" s="19"/>
      <c r="E872" s="26"/>
      <c r="F872" s="21">
        <v>41898</v>
      </c>
      <c r="G872" s="31" t="s">
        <v>33</v>
      </c>
      <c r="H872" s="21">
        <v>41898</v>
      </c>
      <c r="I872" s="31" t="s">
        <v>33</v>
      </c>
      <c r="J872" s="29"/>
      <c r="K872" s="25"/>
      <c r="L872" s="25"/>
      <c r="M872" s="23"/>
      <c r="N872" s="29"/>
      <c r="O872" s="204"/>
    </row>
    <row r="873" spans="1:15" ht="13.7" hidden="1" thickTop="1">
      <c r="A873" s="32" t="s">
        <v>605</v>
      </c>
      <c r="B873" s="33" t="s">
        <v>35</v>
      </c>
      <c r="C873" s="34"/>
      <c r="D873" s="34">
        <v>49</v>
      </c>
      <c r="E873" s="33"/>
      <c r="F873" s="21">
        <v>41898</v>
      </c>
      <c r="G873" s="33" t="s">
        <v>32</v>
      </c>
      <c r="H873" s="21">
        <v>41898</v>
      </c>
      <c r="I873" s="33" t="s">
        <v>32</v>
      </c>
      <c r="J873" s="25"/>
      <c r="K873" s="25"/>
      <c r="L873" s="25"/>
      <c r="M873" s="29"/>
      <c r="N873" s="25"/>
      <c r="O873" s="205"/>
    </row>
    <row r="874" spans="1:15" ht="13.7" hidden="1" thickTop="1">
      <c r="A874" s="35" t="s">
        <v>606</v>
      </c>
      <c r="B874" s="36">
        <v>330080404</v>
      </c>
      <c r="C874" s="36" t="s">
        <v>340</v>
      </c>
      <c r="D874" s="43">
        <v>36</v>
      </c>
      <c r="E874" s="53"/>
      <c r="F874" s="21">
        <v>41898</v>
      </c>
      <c r="G874" s="37" t="s">
        <v>29</v>
      </c>
      <c r="H874" s="38">
        <v>41900</v>
      </c>
      <c r="I874" s="37" t="s">
        <v>32</v>
      </c>
      <c r="J874" s="29"/>
      <c r="K874" s="29"/>
      <c r="L874" s="29"/>
      <c r="M874" s="29"/>
      <c r="N874" s="29"/>
      <c r="O874" s="205"/>
    </row>
    <row r="875" spans="1:15" ht="13.7" hidden="1" thickTop="1">
      <c r="A875" s="35" t="s">
        <v>607</v>
      </c>
      <c r="B875" s="36">
        <v>330080059</v>
      </c>
      <c r="C875" s="36" t="s">
        <v>532</v>
      </c>
      <c r="D875" s="43">
        <v>4</v>
      </c>
      <c r="E875" s="53"/>
      <c r="F875" s="21">
        <v>41898</v>
      </c>
      <c r="G875" s="37" t="s">
        <v>29</v>
      </c>
      <c r="H875" s="38">
        <v>41900</v>
      </c>
      <c r="I875" s="37" t="s">
        <v>32</v>
      </c>
      <c r="J875" s="29"/>
      <c r="K875" s="29"/>
      <c r="L875" s="29"/>
      <c r="M875" s="29"/>
      <c r="N875" s="29"/>
      <c r="O875" s="205"/>
    </row>
    <row r="876" spans="1:15" ht="13.7" hidden="1" thickTop="1">
      <c r="A876" s="35"/>
      <c r="B876" s="36"/>
      <c r="C876" s="36"/>
      <c r="D876" s="43"/>
      <c r="E876" s="53"/>
      <c r="F876" s="21">
        <v>41898</v>
      </c>
      <c r="G876" s="37" t="s">
        <v>29</v>
      </c>
      <c r="H876" s="38">
        <v>41900</v>
      </c>
      <c r="I876" s="37" t="s">
        <v>32</v>
      </c>
      <c r="J876" s="29"/>
      <c r="K876" s="29"/>
      <c r="L876" s="29"/>
      <c r="M876" s="29"/>
      <c r="N876" s="29"/>
      <c r="O876" s="205"/>
    </row>
    <row r="877" spans="1:15" ht="14.4" hidden="1" thickTop="1" thickBot="1">
      <c r="A877" s="39" t="s">
        <v>608</v>
      </c>
      <c r="B877" s="40"/>
      <c r="C877" s="40"/>
      <c r="D877" s="40">
        <v>48</v>
      </c>
      <c r="E877" s="41" t="s">
        <v>36</v>
      </c>
      <c r="F877" s="21">
        <v>41898</v>
      </c>
      <c r="G877" s="40" t="s">
        <v>37</v>
      </c>
      <c r="H877" s="41">
        <v>41899</v>
      </c>
      <c r="I877" s="41" t="s">
        <v>32</v>
      </c>
      <c r="J877" s="42"/>
      <c r="K877" s="42"/>
      <c r="L877" s="42"/>
      <c r="M877" s="42"/>
      <c r="N877" s="42"/>
      <c r="O877" s="206"/>
    </row>
    <row r="878" spans="1:15" ht="13.7" hidden="1" thickTop="1">
      <c r="A878" s="17"/>
      <c r="B878" s="18"/>
      <c r="C878" s="19"/>
      <c r="D878" s="19"/>
      <c r="E878" s="20"/>
      <c r="F878" s="21">
        <v>41899</v>
      </c>
      <c r="G878" s="22" t="s">
        <v>29</v>
      </c>
      <c r="H878" s="21">
        <v>41899</v>
      </c>
      <c r="I878" s="22" t="s">
        <v>30</v>
      </c>
      <c r="J878" s="23"/>
      <c r="K878" s="19"/>
      <c r="L878" s="19"/>
      <c r="M878" s="23"/>
      <c r="N878" s="23"/>
      <c r="O878" s="203"/>
    </row>
    <row r="879" spans="1:15" ht="13.7" hidden="1" thickTop="1">
      <c r="A879" s="24" t="s">
        <v>31</v>
      </c>
      <c r="B879" s="18"/>
      <c r="C879" s="25"/>
      <c r="D879" s="19"/>
      <c r="E879" s="26"/>
      <c r="F879" s="21">
        <v>41899</v>
      </c>
      <c r="G879" s="28" t="s">
        <v>32</v>
      </c>
      <c r="H879" s="21">
        <v>41899</v>
      </c>
      <c r="I879" s="28" t="s">
        <v>32</v>
      </c>
      <c r="J879" s="25"/>
      <c r="K879" s="25"/>
      <c r="L879" s="25"/>
      <c r="M879" s="23"/>
      <c r="N879" s="29"/>
      <c r="O879" s="204"/>
    </row>
    <row r="880" spans="1:15" ht="13.7" hidden="1" thickTop="1">
      <c r="A880" s="24"/>
      <c r="B880" s="30"/>
      <c r="C880" s="25"/>
      <c r="D880" s="19"/>
      <c r="E880" s="26"/>
      <c r="F880" s="21">
        <v>41899</v>
      </c>
      <c r="G880" s="31" t="s">
        <v>33</v>
      </c>
      <c r="H880" s="21">
        <v>41899</v>
      </c>
      <c r="I880" s="31" t="s">
        <v>33</v>
      </c>
      <c r="J880" s="29"/>
      <c r="K880" s="25"/>
      <c r="L880" s="25"/>
      <c r="M880" s="23"/>
      <c r="N880" s="29"/>
      <c r="O880" s="204"/>
    </row>
    <row r="881" spans="1:15" ht="13.7" hidden="1" thickTop="1">
      <c r="A881" s="32" t="s">
        <v>609</v>
      </c>
      <c r="B881" s="33" t="s">
        <v>35</v>
      </c>
      <c r="C881" s="34"/>
      <c r="D881" s="34">
        <v>50</v>
      </c>
      <c r="E881" s="33"/>
      <c r="F881" s="21">
        <v>41899</v>
      </c>
      <c r="G881" s="33" t="s">
        <v>32</v>
      </c>
      <c r="H881" s="21">
        <v>41899</v>
      </c>
      <c r="I881" s="33" t="s">
        <v>32</v>
      </c>
      <c r="J881" s="25"/>
      <c r="K881" s="25"/>
      <c r="L881" s="25"/>
      <c r="M881" s="29"/>
      <c r="N881" s="25"/>
      <c r="O881" s="205"/>
    </row>
    <row r="882" spans="1:15" ht="13.7" hidden="1" thickTop="1">
      <c r="A882" s="35" t="s">
        <v>610</v>
      </c>
      <c r="B882" s="36">
        <v>330077323</v>
      </c>
      <c r="C882" s="36" t="s">
        <v>176</v>
      </c>
      <c r="D882" s="43">
        <v>36</v>
      </c>
      <c r="E882" s="53"/>
      <c r="F882" s="21">
        <v>41899</v>
      </c>
      <c r="G882" s="37" t="s">
        <v>29</v>
      </c>
      <c r="H882" s="38">
        <v>41901</v>
      </c>
      <c r="I882" s="37" t="s">
        <v>32</v>
      </c>
      <c r="J882" s="29"/>
      <c r="K882" s="29"/>
      <c r="L882" s="29"/>
      <c r="M882" s="29"/>
      <c r="N882" s="29"/>
      <c r="O882" s="205"/>
    </row>
    <row r="883" spans="1:15" ht="13.7" hidden="1" thickTop="1">
      <c r="A883" s="35" t="s">
        <v>611</v>
      </c>
      <c r="B883" s="36">
        <v>330044467</v>
      </c>
      <c r="C883" s="36" t="s">
        <v>349</v>
      </c>
      <c r="D883" s="43">
        <v>18</v>
      </c>
      <c r="E883" s="53"/>
      <c r="F883" s="21">
        <v>41899</v>
      </c>
      <c r="G883" s="37" t="s">
        <v>29</v>
      </c>
      <c r="H883" s="38">
        <v>41901</v>
      </c>
      <c r="I883" s="37" t="s">
        <v>32</v>
      </c>
      <c r="J883" s="29"/>
      <c r="K883" s="29"/>
      <c r="L883" s="29"/>
      <c r="M883" s="29"/>
      <c r="N883" s="29"/>
      <c r="O883" s="205"/>
    </row>
    <row r="884" spans="1:15" ht="13.7" hidden="1" thickTop="1">
      <c r="A884" s="35"/>
      <c r="B884" s="36"/>
      <c r="C884" s="36"/>
      <c r="D884" s="43"/>
      <c r="E884" s="53"/>
      <c r="F884" s="21">
        <v>41899</v>
      </c>
      <c r="G884" s="37" t="s">
        <v>29</v>
      </c>
      <c r="H884" s="38">
        <v>41901</v>
      </c>
      <c r="I884" s="37" t="s">
        <v>32</v>
      </c>
      <c r="J884" s="29"/>
      <c r="K884" s="29"/>
      <c r="L884" s="29"/>
      <c r="M884" s="29"/>
      <c r="N884" s="29"/>
      <c r="O884" s="205"/>
    </row>
    <row r="885" spans="1:15" ht="14.4" hidden="1" thickTop="1" thickBot="1">
      <c r="A885" s="39" t="s">
        <v>612</v>
      </c>
      <c r="B885" s="40"/>
      <c r="C885" s="40"/>
      <c r="D885" s="40">
        <v>50</v>
      </c>
      <c r="E885" s="41" t="s">
        <v>36</v>
      </c>
      <c r="F885" s="21">
        <v>41899</v>
      </c>
      <c r="G885" s="40" t="s">
        <v>37</v>
      </c>
      <c r="H885" s="41">
        <v>41900</v>
      </c>
      <c r="I885" s="41" t="s">
        <v>32</v>
      </c>
      <c r="J885" s="42"/>
      <c r="K885" s="42"/>
      <c r="L885" s="42"/>
      <c r="M885" s="42"/>
      <c r="N885" s="42"/>
      <c r="O885" s="206"/>
    </row>
    <row r="886" spans="1:15" ht="13.7" hidden="1" thickTop="1">
      <c r="A886" s="17"/>
      <c r="B886" s="18"/>
      <c r="C886" s="19"/>
      <c r="D886" s="19"/>
      <c r="E886" s="20"/>
      <c r="F886" s="21">
        <v>41900</v>
      </c>
      <c r="G886" s="22" t="s">
        <v>29</v>
      </c>
      <c r="H886" s="21">
        <v>41900</v>
      </c>
      <c r="I886" s="22" t="s">
        <v>30</v>
      </c>
      <c r="J886" s="23"/>
      <c r="K886" s="19"/>
      <c r="L886" s="19"/>
      <c r="M886" s="23"/>
      <c r="N886" s="23"/>
      <c r="O886" s="203"/>
    </row>
    <row r="887" spans="1:15" ht="13.7" hidden="1" thickTop="1">
      <c r="A887" s="24" t="s">
        <v>31</v>
      </c>
      <c r="B887" s="18"/>
      <c r="C887" s="25"/>
      <c r="D887" s="19"/>
      <c r="E887" s="26"/>
      <c r="F887" s="21">
        <v>41900</v>
      </c>
      <c r="G887" s="28" t="s">
        <v>32</v>
      </c>
      <c r="H887" s="21">
        <v>41900</v>
      </c>
      <c r="I887" s="28" t="s">
        <v>32</v>
      </c>
      <c r="J887" s="25"/>
      <c r="K887" s="25"/>
      <c r="L887" s="25"/>
      <c r="M887" s="23"/>
      <c r="N887" s="29"/>
      <c r="O887" s="204"/>
    </row>
    <row r="888" spans="1:15" ht="13.7" hidden="1" thickTop="1">
      <c r="A888" s="24"/>
      <c r="B888" s="30"/>
      <c r="C888" s="25"/>
      <c r="D888" s="19"/>
      <c r="E888" s="26"/>
      <c r="F888" s="21">
        <v>41900</v>
      </c>
      <c r="G888" s="31" t="s">
        <v>33</v>
      </c>
      <c r="H888" s="21">
        <v>41900</v>
      </c>
      <c r="I888" s="31" t="s">
        <v>33</v>
      </c>
      <c r="J888" s="29"/>
      <c r="K888" s="25"/>
      <c r="L888" s="25"/>
      <c r="M888" s="23"/>
      <c r="N888" s="29"/>
      <c r="O888" s="204"/>
    </row>
    <row r="889" spans="1:15" ht="13.7" hidden="1" thickTop="1">
      <c r="A889" s="32" t="s">
        <v>613</v>
      </c>
      <c r="B889" s="33" t="s">
        <v>35</v>
      </c>
      <c r="C889" s="34"/>
      <c r="D889" s="34">
        <v>50</v>
      </c>
      <c r="E889" s="33"/>
      <c r="F889" s="21">
        <v>41900</v>
      </c>
      <c r="G889" s="33" t="s">
        <v>32</v>
      </c>
      <c r="H889" s="21">
        <v>41900</v>
      </c>
      <c r="I889" s="33" t="s">
        <v>32</v>
      </c>
      <c r="J889" s="25"/>
      <c r="K889" s="25"/>
      <c r="L889" s="25"/>
      <c r="M889" s="29"/>
      <c r="N889" s="25"/>
      <c r="O889" s="205"/>
    </row>
    <row r="890" spans="1:15" ht="13.7" hidden="1" thickTop="1">
      <c r="A890" s="35" t="s">
        <v>614</v>
      </c>
      <c r="B890" s="36">
        <v>330077323</v>
      </c>
      <c r="C890" s="36" t="s">
        <v>176</v>
      </c>
      <c r="D890" s="43">
        <v>36</v>
      </c>
      <c r="E890" s="53"/>
      <c r="F890" s="21">
        <v>41900</v>
      </c>
      <c r="G890" s="37" t="s">
        <v>29</v>
      </c>
      <c r="H890" s="38">
        <v>41902</v>
      </c>
      <c r="I890" s="37" t="s">
        <v>32</v>
      </c>
      <c r="J890" s="29"/>
      <c r="K890" s="29"/>
      <c r="L890" s="29"/>
      <c r="M890" s="29"/>
      <c r="N890" s="29"/>
      <c r="O890" s="205"/>
    </row>
    <row r="891" spans="1:15" ht="13.7" hidden="1" thickTop="1">
      <c r="A891" s="35" t="s">
        <v>615</v>
      </c>
      <c r="B891" s="36">
        <v>330044467</v>
      </c>
      <c r="C891" s="36" t="s">
        <v>349</v>
      </c>
      <c r="D891" s="43">
        <v>36</v>
      </c>
      <c r="E891" s="53"/>
      <c r="F891" s="21">
        <v>41900</v>
      </c>
      <c r="G891" s="37" t="s">
        <v>29</v>
      </c>
      <c r="H891" s="38">
        <v>41902</v>
      </c>
      <c r="I891" s="37" t="s">
        <v>32</v>
      </c>
      <c r="J891" s="29"/>
      <c r="K891" s="29"/>
      <c r="L891" s="29"/>
      <c r="M891" s="29"/>
      <c r="N891" s="29"/>
      <c r="O891" s="205"/>
    </row>
    <row r="892" spans="1:15" ht="13.7" hidden="1" thickTop="1">
      <c r="A892" s="35"/>
      <c r="B892" s="36"/>
      <c r="C892" s="36"/>
      <c r="D892" s="43"/>
      <c r="E892" s="53"/>
      <c r="F892" s="21">
        <v>41900</v>
      </c>
      <c r="G892" s="37" t="s">
        <v>29</v>
      </c>
      <c r="H892" s="38">
        <v>41902</v>
      </c>
      <c r="I892" s="37" t="s">
        <v>32</v>
      </c>
      <c r="J892" s="29"/>
      <c r="K892" s="29"/>
      <c r="L892" s="29"/>
      <c r="M892" s="29"/>
      <c r="N892" s="29"/>
      <c r="O892" s="205"/>
    </row>
    <row r="893" spans="1:15" ht="14.4" hidden="1" thickTop="1" thickBot="1">
      <c r="A893" s="39" t="s">
        <v>616</v>
      </c>
      <c r="B893" s="40"/>
      <c r="C893" s="40"/>
      <c r="D893" s="40">
        <v>12</v>
      </c>
      <c r="E893" s="41" t="s">
        <v>36</v>
      </c>
      <c r="F893" s="21">
        <v>41900</v>
      </c>
      <c r="G893" s="40" t="s">
        <v>37</v>
      </c>
      <c r="H893" s="41">
        <v>41901</v>
      </c>
      <c r="I893" s="41" t="s">
        <v>32</v>
      </c>
      <c r="J893" s="42"/>
      <c r="K893" s="42"/>
      <c r="L893" s="42"/>
      <c r="M893" s="42"/>
      <c r="N893" s="42"/>
      <c r="O893" s="206"/>
    </row>
    <row r="894" spans="1:15" ht="13.7" hidden="1" thickTop="1">
      <c r="A894" s="17"/>
      <c r="B894" s="18"/>
      <c r="C894" s="19"/>
      <c r="D894" s="19"/>
      <c r="E894" s="20"/>
      <c r="F894" s="21">
        <v>41901</v>
      </c>
      <c r="G894" s="22" t="s">
        <v>29</v>
      </c>
      <c r="H894" s="21">
        <v>41901</v>
      </c>
      <c r="I894" s="22" t="s">
        <v>30</v>
      </c>
      <c r="J894" s="23"/>
      <c r="K894" s="19"/>
      <c r="L894" s="19"/>
      <c r="M894" s="23"/>
      <c r="N894" s="23"/>
      <c r="O894" s="203"/>
    </row>
    <row r="895" spans="1:15" ht="13.7" hidden="1" thickTop="1">
      <c r="A895" s="24" t="s">
        <v>31</v>
      </c>
      <c r="B895" s="18"/>
      <c r="C895" s="25"/>
      <c r="D895" s="19"/>
      <c r="E895" s="26"/>
      <c r="F895" s="21">
        <v>41901</v>
      </c>
      <c r="G895" s="28" t="s">
        <v>32</v>
      </c>
      <c r="H895" s="21">
        <v>41901</v>
      </c>
      <c r="I895" s="28" t="s">
        <v>32</v>
      </c>
      <c r="J895" s="25"/>
      <c r="K895" s="25"/>
      <c r="L895" s="25"/>
      <c r="M895" s="23"/>
      <c r="N895" s="29"/>
      <c r="O895" s="204"/>
    </row>
    <row r="896" spans="1:15" ht="13.7" hidden="1" thickTop="1">
      <c r="A896" s="24"/>
      <c r="B896" s="30"/>
      <c r="C896" s="25"/>
      <c r="D896" s="19"/>
      <c r="E896" s="26"/>
      <c r="F896" s="21">
        <v>41901</v>
      </c>
      <c r="G896" s="31" t="s">
        <v>33</v>
      </c>
      <c r="H896" s="21">
        <v>41901</v>
      </c>
      <c r="I896" s="31" t="s">
        <v>33</v>
      </c>
      <c r="J896" s="29"/>
      <c r="K896" s="25"/>
      <c r="L896" s="25"/>
      <c r="M896" s="23"/>
      <c r="N896" s="29"/>
      <c r="O896" s="204"/>
    </row>
    <row r="897" spans="1:15" ht="13.7" hidden="1" thickTop="1">
      <c r="A897" s="32" t="s">
        <v>617</v>
      </c>
      <c r="B897" s="33" t="s">
        <v>35</v>
      </c>
      <c r="C897" s="34"/>
      <c r="D897" s="34">
        <v>51</v>
      </c>
      <c r="E897" s="33"/>
      <c r="F897" s="21">
        <v>41901</v>
      </c>
      <c r="G897" s="33" t="s">
        <v>32</v>
      </c>
      <c r="H897" s="21">
        <v>41901</v>
      </c>
      <c r="I897" s="33" t="s">
        <v>32</v>
      </c>
      <c r="J897" s="25"/>
      <c r="K897" s="25"/>
      <c r="L897" s="25"/>
      <c r="M897" s="29"/>
      <c r="N897" s="25"/>
      <c r="O897" s="205"/>
    </row>
    <row r="898" spans="1:15" ht="13.7" hidden="1" thickTop="1">
      <c r="A898" s="35" t="s">
        <v>618</v>
      </c>
      <c r="B898" s="36">
        <v>330080404</v>
      </c>
      <c r="C898" s="36" t="s">
        <v>340</v>
      </c>
      <c r="D898" s="43">
        <v>36</v>
      </c>
      <c r="E898" s="53"/>
      <c r="F898" s="21">
        <v>41901</v>
      </c>
      <c r="G898" s="37" t="s">
        <v>29</v>
      </c>
      <c r="H898" s="38">
        <v>41903</v>
      </c>
      <c r="I898" s="37" t="s">
        <v>32</v>
      </c>
      <c r="J898" s="29"/>
      <c r="K898" s="29"/>
      <c r="L898" s="29"/>
      <c r="M898" s="29"/>
      <c r="N898" s="29"/>
      <c r="O898" s="205"/>
    </row>
    <row r="899" spans="1:15" ht="13.7" hidden="1" thickTop="1">
      <c r="A899" s="35" t="s">
        <v>619</v>
      </c>
      <c r="B899" s="36">
        <v>330044467</v>
      </c>
      <c r="C899" s="36" t="s">
        <v>349</v>
      </c>
      <c r="D899" s="43">
        <v>36</v>
      </c>
      <c r="E899" s="53"/>
      <c r="F899" s="21">
        <v>41901</v>
      </c>
      <c r="G899" s="37" t="s">
        <v>29</v>
      </c>
      <c r="H899" s="38">
        <v>41903</v>
      </c>
      <c r="I899" s="37" t="s">
        <v>32</v>
      </c>
      <c r="J899" s="29"/>
      <c r="K899" s="29"/>
      <c r="L899" s="29"/>
      <c r="M899" s="29"/>
      <c r="N899" s="29"/>
      <c r="O899" s="205"/>
    </row>
    <row r="900" spans="1:15" ht="14.4" hidden="1" thickTop="1" thickBot="1">
      <c r="A900" s="39" t="s">
        <v>620</v>
      </c>
      <c r="B900" s="40"/>
      <c r="C900" s="40"/>
      <c r="D900" s="40">
        <v>33</v>
      </c>
      <c r="E900" s="41" t="s">
        <v>36</v>
      </c>
      <c r="F900" s="21">
        <v>41901</v>
      </c>
      <c r="G900" s="40" t="s">
        <v>37</v>
      </c>
      <c r="H900" s="41">
        <v>41902</v>
      </c>
      <c r="I900" s="41" t="s">
        <v>32</v>
      </c>
      <c r="J900" s="42"/>
      <c r="K900" s="42"/>
      <c r="L900" s="42"/>
      <c r="M900" s="42"/>
      <c r="N900" s="42"/>
      <c r="O900" s="206"/>
    </row>
    <row r="901" spans="1:15" ht="13.7" hidden="1" thickTop="1">
      <c r="A901" s="17"/>
      <c r="B901" s="18"/>
      <c r="C901" s="19"/>
      <c r="D901" s="19"/>
      <c r="E901" s="20"/>
      <c r="F901" s="21">
        <v>41902</v>
      </c>
      <c r="G901" s="22" t="s">
        <v>29</v>
      </c>
      <c r="H901" s="21">
        <v>41902</v>
      </c>
      <c r="I901" s="22" t="s">
        <v>30</v>
      </c>
      <c r="J901" s="23"/>
      <c r="K901" s="19"/>
      <c r="L901" s="19"/>
      <c r="M901" s="23"/>
      <c r="N901" s="23"/>
      <c r="O901" s="203"/>
    </row>
    <row r="902" spans="1:15" ht="13.7" hidden="1" thickTop="1">
      <c r="A902" s="24" t="s">
        <v>31</v>
      </c>
      <c r="B902" s="18"/>
      <c r="C902" s="25"/>
      <c r="D902" s="19"/>
      <c r="E902" s="26"/>
      <c r="F902" s="21">
        <v>41902</v>
      </c>
      <c r="G902" s="28" t="s">
        <v>32</v>
      </c>
      <c r="H902" s="21">
        <v>41902</v>
      </c>
      <c r="I902" s="28" t="s">
        <v>32</v>
      </c>
      <c r="J902" s="25"/>
      <c r="K902" s="25"/>
      <c r="L902" s="25"/>
      <c r="M902" s="23"/>
      <c r="N902" s="29"/>
      <c r="O902" s="204"/>
    </row>
    <row r="903" spans="1:15" ht="13.7" hidden="1" thickTop="1">
      <c r="A903" s="24"/>
      <c r="B903" s="30"/>
      <c r="C903" s="25"/>
      <c r="D903" s="19"/>
      <c r="E903" s="26"/>
      <c r="F903" s="21">
        <v>41902</v>
      </c>
      <c r="G903" s="31" t="s">
        <v>33</v>
      </c>
      <c r="H903" s="21">
        <v>41902</v>
      </c>
      <c r="I903" s="31" t="s">
        <v>33</v>
      </c>
      <c r="J903" s="29"/>
      <c r="K903" s="25"/>
      <c r="L903" s="25"/>
      <c r="M903" s="23"/>
      <c r="N903" s="29"/>
      <c r="O903" s="204"/>
    </row>
    <row r="904" spans="1:15" ht="13.7" hidden="1" thickTop="1">
      <c r="A904" s="32" t="s">
        <v>621</v>
      </c>
      <c r="B904" s="33" t="s">
        <v>35</v>
      </c>
      <c r="C904" s="34"/>
      <c r="D904" s="34">
        <v>50</v>
      </c>
      <c r="E904" s="33"/>
      <c r="F904" s="21">
        <v>41902</v>
      </c>
      <c r="G904" s="33" t="s">
        <v>32</v>
      </c>
      <c r="H904" s="21">
        <v>41902</v>
      </c>
      <c r="I904" s="33" t="s">
        <v>32</v>
      </c>
      <c r="J904" s="25"/>
      <c r="K904" s="25"/>
      <c r="L904" s="25"/>
      <c r="M904" s="29"/>
      <c r="N904" s="25"/>
      <c r="O904" s="205"/>
    </row>
    <row r="905" spans="1:15" ht="13.7" hidden="1" thickTop="1">
      <c r="A905" s="35" t="s">
        <v>622</v>
      </c>
      <c r="B905" s="36">
        <v>330080404</v>
      </c>
      <c r="C905" s="36" t="s">
        <v>340</v>
      </c>
      <c r="D905" s="43">
        <v>36</v>
      </c>
      <c r="E905" s="53"/>
      <c r="F905" s="21">
        <v>41902</v>
      </c>
      <c r="G905" s="37" t="s">
        <v>29</v>
      </c>
      <c r="H905" s="38">
        <v>41904</v>
      </c>
      <c r="I905" s="37" t="s">
        <v>32</v>
      </c>
      <c r="J905" s="29"/>
      <c r="K905" s="29"/>
      <c r="L905" s="29"/>
      <c r="M905" s="29"/>
      <c r="N905" s="29"/>
      <c r="O905" s="205"/>
    </row>
    <row r="906" spans="1:15" ht="13.7" hidden="1" thickTop="1">
      <c r="A906" s="35" t="s">
        <v>623</v>
      </c>
      <c r="B906" s="36">
        <v>330080059</v>
      </c>
      <c r="C906" s="36" t="s">
        <v>532</v>
      </c>
      <c r="D906" s="43">
        <v>9</v>
      </c>
      <c r="E906" s="53"/>
      <c r="F906" s="21">
        <v>41902</v>
      </c>
      <c r="G906" s="37" t="s">
        <v>29</v>
      </c>
      <c r="H906" s="38">
        <v>41904</v>
      </c>
      <c r="I906" s="37" t="s">
        <v>32</v>
      </c>
      <c r="J906" s="29"/>
      <c r="K906" s="29"/>
      <c r="L906" s="29"/>
      <c r="M906" s="29"/>
      <c r="N906" s="29"/>
      <c r="O906" s="205"/>
    </row>
    <row r="907" spans="1:15" ht="13.7" hidden="1" thickTop="1">
      <c r="A907" s="35" t="s">
        <v>624</v>
      </c>
      <c r="B907" s="36">
        <v>330044467</v>
      </c>
      <c r="C907" s="36" t="s">
        <v>349</v>
      </c>
      <c r="D907" s="43">
        <v>18</v>
      </c>
      <c r="E907" s="53"/>
      <c r="F907" s="21">
        <v>41902</v>
      </c>
      <c r="G907" s="37" t="s">
        <v>29</v>
      </c>
      <c r="H907" s="38">
        <v>41904</v>
      </c>
      <c r="I907" s="37" t="s">
        <v>32</v>
      </c>
      <c r="J907" s="29"/>
      <c r="K907" s="29"/>
      <c r="L907" s="29"/>
      <c r="M907" s="29"/>
      <c r="N907" s="29"/>
      <c r="O907" s="205"/>
    </row>
    <row r="908" spans="1:15" ht="14.4" hidden="1" thickTop="1" thickBot="1">
      <c r="A908" s="39" t="s">
        <v>625</v>
      </c>
      <c r="B908" s="40"/>
      <c r="C908" s="40"/>
      <c r="D908" s="40">
        <v>8</v>
      </c>
      <c r="E908" s="64" t="s">
        <v>294</v>
      </c>
      <c r="F908" s="21">
        <v>41902</v>
      </c>
      <c r="G908" s="40" t="s">
        <v>37</v>
      </c>
      <c r="H908" s="41">
        <v>41903</v>
      </c>
      <c r="I908" s="41" t="s">
        <v>32</v>
      </c>
      <c r="J908" s="42"/>
      <c r="K908" s="42"/>
      <c r="L908" s="42"/>
      <c r="M908" s="42"/>
      <c r="N908" s="42"/>
      <c r="O908" s="206"/>
    </row>
    <row r="909" spans="1:15" ht="13.7" hidden="1" thickTop="1">
      <c r="A909" s="17"/>
      <c r="B909" s="18"/>
      <c r="C909" s="19"/>
      <c r="D909" s="19"/>
      <c r="E909" s="20"/>
      <c r="F909" s="21">
        <v>41903</v>
      </c>
      <c r="G909" s="22" t="s">
        <v>29</v>
      </c>
      <c r="H909" s="21">
        <v>41903</v>
      </c>
      <c r="I909" s="22" t="s">
        <v>30</v>
      </c>
      <c r="J909" s="23"/>
      <c r="K909" s="19"/>
      <c r="L909" s="19"/>
      <c r="M909" s="23"/>
      <c r="N909" s="23"/>
      <c r="O909" s="203"/>
    </row>
    <row r="910" spans="1:15" ht="13.7" hidden="1" thickTop="1">
      <c r="A910" s="24" t="s">
        <v>31</v>
      </c>
      <c r="B910" s="18"/>
      <c r="C910" s="25"/>
      <c r="D910" s="19"/>
      <c r="E910" s="26"/>
      <c r="F910" s="21">
        <v>41903</v>
      </c>
      <c r="G910" s="28" t="s">
        <v>32</v>
      </c>
      <c r="H910" s="21">
        <v>41903</v>
      </c>
      <c r="I910" s="28" t="s">
        <v>32</v>
      </c>
      <c r="J910" s="25"/>
      <c r="K910" s="25"/>
      <c r="L910" s="25"/>
      <c r="M910" s="23"/>
      <c r="N910" s="29"/>
      <c r="O910" s="204"/>
    </row>
    <row r="911" spans="1:15" ht="13.7" hidden="1" thickTop="1">
      <c r="A911" s="24"/>
      <c r="B911" s="30"/>
      <c r="C911" s="25"/>
      <c r="D911" s="19"/>
      <c r="E911" s="26"/>
      <c r="F911" s="21">
        <v>41903</v>
      </c>
      <c r="G911" s="31" t="s">
        <v>33</v>
      </c>
      <c r="H911" s="21">
        <v>41903</v>
      </c>
      <c r="I911" s="31" t="s">
        <v>33</v>
      </c>
      <c r="J911" s="29"/>
      <c r="K911" s="25"/>
      <c r="L911" s="25"/>
      <c r="M911" s="23"/>
      <c r="N911" s="29"/>
      <c r="O911" s="204"/>
    </row>
    <row r="912" spans="1:15" ht="13.7" hidden="1" thickTop="1">
      <c r="A912" s="32" t="s">
        <v>626</v>
      </c>
      <c r="B912" s="33" t="s">
        <v>35</v>
      </c>
      <c r="C912" s="34"/>
      <c r="D912" s="34">
        <v>49</v>
      </c>
      <c r="E912" s="33"/>
      <c r="F912" s="21">
        <v>41903</v>
      </c>
      <c r="G912" s="33" t="s">
        <v>32</v>
      </c>
      <c r="H912" s="21">
        <v>41903</v>
      </c>
      <c r="I912" s="33" t="s">
        <v>32</v>
      </c>
      <c r="J912" s="25"/>
      <c r="K912" s="25"/>
      <c r="L912" s="25"/>
      <c r="M912" s="29"/>
      <c r="N912" s="25"/>
      <c r="O912" s="205"/>
    </row>
    <row r="913" spans="1:15" ht="13.7" hidden="1" thickTop="1">
      <c r="A913" s="35" t="s">
        <v>627</v>
      </c>
      <c r="B913" s="36">
        <v>330080404</v>
      </c>
      <c r="C913" s="36" t="s">
        <v>340</v>
      </c>
      <c r="D913" s="43">
        <v>36</v>
      </c>
      <c r="E913" s="53"/>
      <c r="F913" s="21">
        <v>41903</v>
      </c>
      <c r="G913" s="37" t="s">
        <v>29</v>
      </c>
      <c r="H913" s="38">
        <v>41905</v>
      </c>
      <c r="I913" s="37" t="s">
        <v>32</v>
      </c>
      <c r="J913" s="29"/>
      <c r="K913" s="29"/>
      <c r="L913" s="29"/>
      <c r="M913" s="29"/>
      <c r="N913" s="29"/>
      <c r="O913" s="205"/>
    </row>
    <row r="914" spans="1:15" ht="13.7" hidden="1" thickTop="1">
      <c r="A914" s="35" t="s">
        <v>628</v>
      </c>
      <c r="B914" s="36">
        <v>330044467</v>
      </c>
      <c r="C914" s="36" t="s">
        <v>349</v>
      </c>
      <c r="D914" s="43">
        <v>18</v>
      </c>
      <c r="E914" s="53"/>
      <c r="F914" s="21">
        <v>41903</v>
      </c>
      <c r="G914" s="37" t="s">
        <v>29</v>
      </c>
      <c r="H914" s="38">
        <v>41905</v>
      </c>
      <c r="I914" s="37" t="s">
        <v>32</v>
      </c>
      <c r="J914" s="29"/>
      <c r="K914" s="29"/>
      <c r="L914" s="29"/>
      <c r="M914" s="29"/>
      <c r="N914" s="29"/>
      <c r="O914" s="205"/>
    </row>
    <row r="915" spans="1:15" ht="14.4" hidden="1" thickTop="1" thickBot="1">
      <c r="A915" s="39"/>
      <c r="B915" s="40" t="s">
        <v>36</v>
      </c>
      <c r="C915" s="40" t="s">
        <v>36</v>
      </c>
      <c r="D915" s="40"/>
      <c r="E915" s="41" t="s">
        <v>36</v>
      </c>
      <c r="F915" s="21">
        <v>41903</v>
      </c>
      <c r="G915" s="40" t="s">
        <v>37</v>
      </c>
      <c r="H915" s="41">
        <v>41904</v>
      </c>
      <c r="I915" s="41" t="s">
        <v>32</v>
      </c>
      <c r="J915" s="42"/>
      <c r="K915" s="42"/>
      <c r="L915" s="42"/>
      <c r="M915" s="42"/>
      <c r="N915" s="42"/>
      <c r="O915" s="206"/>
    </row>
    <row r="916" spans="1:15" ht="13.7" hidden="1" thickTop="1">
      <c r="A916" s="17"/>
      <c r="B916" s="18"/>
      <c r="C916" s="19"/>
      <c r="D916" s="19"/>
      <c r="E916" s="20"/>
      <c r="F916" s="21">
        <v>41904</v>
      </c>
      <c r="G916" s="22" t="s">
        <v>29</v>
      </c>
      <c r="H916" s="21">
        <v>41904</v>
      </c>
      <c r="I916" s="22" t="s">
        <v>30</v>
      </c>
      <c r="J916" s="23"/>
      <c r="K916" s="19"/>
      <c r="L916" s="19"/>
      <c r="M916" s="23"/>
      <c r="N916" s="23"/>
      <c r="O916" s="203"/>
    </row>
    <row r="917" spans="1:15" ht="13.7" hidden="1" thickTop="1">
      <c r="A917" s="24" t="s">
        <v>31</v>
      </c>
      <c r="B917" s="18"/>
      <c r="C917" s="25"/>
      <c r="D917" s="19"/>
      <c r="E917" s="26"/>
      <c r="F917" s="21">
        <v>41904</v>
      </c>
      <c r="G917" s="28" t="s">
        <v>32</v>
      </c>
      <c r="H917" s="21">
        <v>41904</v>
      </c>
      <c r="I917" s="28" t="s">
        <v>32</v>
      </c>
      <c r="J917" s="25"/>
      <c r="K917" s="25"/>
      <c r="L917" s="25"/>
      <c r="M917" s="23"/>
      <c r="N917" s="29"/>
      <c r="O917" s="204"/>
    </row>
    <row r="918" spans="1:15" ht="13.7" hidden="1" thickTop="1">
      <c r="A918" s="24"/>
      <c r="B918" s="30"/>
      <c r="C918" s="25"/>
      <c r="D918" s="19"/>
      <c r="E918" s="26"/>
      <c r="F918" s="21">
        <v>41904</v>
      </c>
      <c r="G918" s="31" t="s">
        <v>33</v>
      </c>
      <c r="H918" s="21">
        <v>41904</v>
      </c>
      <c r="I918" s="31" t="s">
        <v>33</v>
      </c>
      <c r="J918" s="29"/>
      <c r="K918" s="25"/>
      <c r="L918" s="25"/>
      <c r="M918" s="23"/>
      <c r="N918" s="29"/>
      <c r="O918" s="204"/>
    </row>
    <row r="919" spans="1:15" ht="13.7" hidden="1" thickTop="1">
      <c r="A919" s="32" t="s">
        <v>629</v>
      </c>
      <c r="B919" s="33" t="s">
        <v>35</v>
      </c>
      <c r="C919" s="34"/>
      <c r="D919" s="34">
        <v>50</v>
      </c>
      <c r="E919" s="33"/>
      <c r="F919" s="21">
        <v>41904</v>
      </c>
      <c r="G919" s="33" t="s">
        <v>32</v>
      </c>
      <c r="H919" s="21">
        <v>41904</v>
      </c>
      <c r="I919" s="33" t="s">
        <v>32</v>
      </c>
      <c r="J919" s="25"/>
      <c r="K919" s="25"/>
      <c r="L919" s="25"/>
      <c r="M919" s="29"/>
      <c r="N919" s="25"/>
      <c r="O919" s="205"/>
    </row>
    <row r="920" spans="1:15" ht="13.7" hidden="1" thickTop="1">
      <c r="A920" s="35" t="s">
        <v>630</v>
      </c>
      <c r="B920" s="36">
        <v>330080404</v>
      </c>
      <c r="C920" s="36" t="s">
        <v>340</v>
      </c>
      <c r="D920" s="43">
        <v>36</v>
      </c>
      <c r="E920" s="53"/>
      <c r="F920" s="21">
        <v>41904</v>
      </c>
      <c r="G920" s="37" t="s">
        <v>29</v>
      </c>
      <c r="H920" s="38">
        <v>41906</v>
      </c>
      <c r="I920" s="37" t="s">
        <v>32</v>
      </c>
      <c r="J920" s="29"/>
      <c r="K920" s="29"/>
      <c r="L920" s="29"/>
      <c r="M920" s="29"/>
      <c r="N920" s="29"/>
      <c r="O920" s="205"/>
    </row>
    <row r="921" spans="1:15" ht="13.7" hidden="1" thickTop="1">
      <c r="A921" s="35" t="s">
        <v>631</v>
      </c>
      <c r="B921" s="36">
        <v>330044467</v>
      </c>
      <c r="C921" s="36" t="s">
        <v>349</v>
      </c>
      <c r="D921" s="43">
        <v>36</v>
      </c>
      <c r="E921" s="53"/>
      <c r="F921" s="21">
        <v>41904</v>
      </c>
      <c r="G921" s="37" t="s">
        <v>29</v>
      </c>
      <c r="H921" s="38">
        <v>41906</v>
      </c>
      <c r="I921" s="37" t="s">
        <v>32</v>
      </c>
      <c r="J921" s="29"/>
      <c r="K921" s="29"/>
      <c r="L921" s="29"/>
      <c r="M921" s="29"/>
      <c r="N921" s="29"/>
      <c r="O921" s="205"/>
    </row>
    <row r="922" spans="1:15" ht="14.4" hidden="1" thickTop="1" thickBot="1">
      <c r="A922" s="39" t="s">
        <v>632</v>
      </c>
      <c r="B922" s="40"/>
      <c r="C922" s="40"/>
      <c r="D922" s="40">
        <v>32</v>
      </c>
      <c r="E922" s="41" t="s">
        <v>36</v>
      </c>
      <c r="F922" s="21">
        <v>41904</v>
      </c>
      <c r="G922" s="40" t="s">
        <v>37</v>
      </c>
      <c r="H922" s="41">
        <v>41905</v>
      </c>
      <c r="I922" s="41" t="s">
        <v>32</v>
      </c>
      <c r="J922" s="42"/>
      <c r="K922" s="42"/>
      <c r="L922" s="42"/>
      <c r="M922" s="42"/>
      <c r="N922" s="42"/>
      <c r="O922" s="206"/>
    </row>
    <row r="923" spans="1:15" ht="13.7" hidden="1" thickTop="1">
      <c r="A923" s="17"/>
      <c r="B923" s="18"/>
      <c r="C923" s="19"/>
      <c r="D923" s="19"/>
      <c r="E923" s="20"/>
      <c r="F923" s="21">
        <v>41905</v>
      </c>
      <c r="G923" s="22" t="s">
        <v>29</v>
      </c>
      <c r="H923" s="21">
        <v>41905</v>
      </c>
      <c r="I923" s="22" t="s">
        <v>30</v>
      </c>
      <c r="J923" s="23"/>
      <c r="K923" s="19"/>
      <c r="L923" s="19"/>
      <c r="M923" s="23"/>
      <c r="N923" s="23"/>
      <c r="O923" s="203"/>
    </row>
    <row r="924" spans="1:15" ht="13.7" hidden="1" thickTop="1">
      <c r="A924" s="24" t="s">
        <v>31</v>
      </c>
      <c r="B924" s="18"/>
      <c r="C924" s="25"/>
      <c r="D924" s="19"/>
      <c r="E924" s="26"/>
      <c r="F924" s="21">
        <v>41905</v>
      </c>
      <c r="G924" s="28" t="s">
        <v>32</v>
      </c>
      <c r="H924" s="21">
        <v>41905</v>
      </c>
      <c r="I924" s="28" t="s">
        <v>32</v>
      </c>
      <c r="J924" s="25"/>
      <c r="K924" s="25"/>
      <c r="L924" s="25"/>
      <c r="M924" s="23"/>
      <c r="N924" s="29"/>
      <c r="O924" s="204"/>
    </row>
    <row r="925" spans="1:15" ht="13.7" hidden="1" thickTop="1">
      <c r="A925" s="24"/>
      <c r="B925" s="30"/>
      <c r="C925" s="25"/>
      <c r="D925" s="19"/>
      <c r="E925" s="26"/>
      <c r="F925" s="21">
        <v>41905</v>
      </c>
      <c r="G925" s="31" t="s">
        <v>33</v>
      </c>
      <c r="H925" s="21">
        <v>41905</v>
      </c>
      <c r="I925" s="31" t="s">
        <v>33</v>
      </c>
      <c r="J925" s="29"/>
      <c r="K925" s="25"/>
      <c r="L925" s="25"/>
      <c r="M925" s="23"/>
      <c r="N925" s="29"/>
      <c r="O925" s="204"/>
    </row>
    <row r="926" spans="1:15" ht="13.7" hidden="1" thickTop="1">
      <c r="A926" s="32" t="s">
        <v>633</v>
      </c>
      <c r="B926" s="33" t="s">
        <v>35</v>
      </c>
      <c r="C926" s="34"/>
      <c r="D926" s="34">
        <v>50</v>
      </c>
      <c r="E926" s="33"/>
      <c r="F926" s="21">
        <v>41905</v>
      </c>
      <c r="G926" s="33" t="s">
        <v>32</v>
      </c>
      <c r="H926" s="21">
        <v>41905</v>
      </c>
      <c r="I926" s="33" t="s">
        <v>32</v>
      </c>
      <c r="J926" s="25"/>
      <c r="K926" s="25"/>
      <c r="L926" s="25"/>
      <c r="M926" s="29"/>
      <c r="N926" s="25"/>
      <c r="O926" s="205"/>
    </row>
    <row r="927" spans="1:15" ht="13.7" hidden="1" thickTop="1">
      <c r="A927" s="35" t="s">
        <v>634</v>
      </c>
      <c r="B927" s="36">
        <v>330080404</v>
      </c>
      <c r="C927" s="36" t="s">
        <v>340</v>
      </c>
      <c r="D927" s="43">
        <v>36</v>
      </c>
      <c r="E927" s="53"/>
      <c r="F927" s="21">
        <v>41905</v>
      </c>
      <c r="G927" s="37" t="s">
        <v>29</v>
      </c>
      <c r="H927" s="38">
        <v>41907</v>
      </c>
      <c r="I927" s="37" t="s">
        <v>32</v>
      </c>
      <c r="J927" s="29"/>
      <c r="K927" s="29"/>
      <c r="L927" s="29"/>
      <c r="M927" s="29"/>
      <c r="N927" s="29"/>
      <c r="O927" s="205"/>
    </row>
    <row r="928" spans="1:15" ht="14.4" hidden="1" thickTop="1" thickBot="1">
      <c r="A928" s="39"/>
      <c r="B928" s="40" t="s">
        <v>36</v>
      </c>
      <c r="C928" s="40" t="s">
        <v>36</v>
      </c>
      <c r="D928" s="40"/>
      <c r="E928" s="41" t="s">
        <v>36</v>
      </c>
      <c r="F928" s="21">
        <v>41905</v>
      </c>
      <c r="G928" s="40" t="s">
        <v>37</v>
      </c>
      <c r="H928" s="41">
        <v>41906</v>
      </c>
      <c r="I928" s="41" t="s">
        <v>32</v>
      </c>
      <c r="J928" s="42"/>
      <c r="K928" s="42"/>
      <c r="L928" s="42"/>
      <c r="M928" s="42"/>
      <c r="N928" s="42"/>
      <c r="O928" s="206"/>
    </row>
    <row r="929" spans="1:15" ht="13.7" hidden="1" thickTop="1">
      <c r="A929" s="17"/>
      <c r="B929" s="18"/>
      <c r="C929" s="19"/>
      <c r="D929" s="19"/>
      <c r="E929" s="20"/>
      <c r="F929" s="21">
        <v>41906</v>
      </c>
      <c r="G929" s="22" t="s">
        <v>29</v>
      </c>
      <c r="H929" s="21">
        <v>41906</v>
      </c>
      <c r="I929" s="22" t="s">
        <v>30</v>
      </c>
      <c r="J929" s="23"/>
      <c r="K929" s="19"/>
      <c r="L929" s="19"/>
      <c r="M929" s="23"/>
      <c r="N929" s="23"/>
      <c r="O929" s="203"/>
    </row>
    <row r="930" spans="1:15" ht="13.7" hidden="1" thickTop="1">
      <c r="A930" s="24" t="s">
        <v>31</v>
      </c>
      <c r="B930" s="18"/>
      <c r="C930" s="25"/>
      <c r="D930" s="19"/>
      <c r="E930" s="26"/>
      <c r="F930" s="21">
        <v>41906</v>
      </c>
      <c r="G930" s="28" t="s">
        <v>32</v>
      </c>
      <c r="H930" s="21">
        <v>41906</v>
      </c>
      <c r="I930" s="28" t="s">
        <v>32</v>
      </c>
      <c r="J930" s="25"/>
      <c r="K930" s="25"/>
      <c r="L930" s="25"/>
      <c r="M930" s="23"/>
      <c r="N930" s="29"/>
      <c r="O930" s="204"/>
    </row>
    <row r="931" spans="1:15" ht="13.7" hidden="1" thickTop="1">
      <c r="A931" s="24"/>
      <c r="B931" s="30"/>
      <c r="C931" s="25"/>
      <c r="D931" s="19"/>
      <c r="E931" s="26"/>
      <c r="F931" s="21">
        <v>41906</v>
      </c>
      <c r="G931" s="31" t="s">
        <v>33</v>
      </c>
      <c r="H931" s="21">
        <v>41906</v>
      </c>
      <c r="I931" s="31" t="s">
        <v>33</v>
      </c>
      <c r="J931" s="29"/>
      <c r="K931" s="25"/>
      <c r="L931" s="25"/>
      <c r="M931" s="23"/>
      <c r="N931" s="29"/>
      <c r="O931" s="204"/>
    </row>
    <row r="932" spans="1:15" ht="13.7" hidden="1" thickTop="1">
      <c r="A932" s="32" t="s">
        <v>635</v>
      </c>
      <c r="B932" s="33" t="s">
        <v>35</v>
      </c>
      <c r="C932" s="34"/>
      <c r="D932" s="34">
        <v>50</v>
      </c>
      <c r="E932" s="33"/>
      <c r="F932" s="21">
        <v>41906</v>
      </c>
      <c r="G932" s="33" t="s">
        <v>32</v>
      </c>
      <c r="H932" s="21">
        <v>41906</v>
      </c>
      <c r="I932" s="33" t="s">
        <v>32</v>
      </c>
      <c r="J932" s="25"/>
      <c r="K932" s="25"/>
      <c r="L932" s="25"/>
      <c r="M932" s="29"/>
      <c r="N932" s="25"/>
      <c r="O932" s="205"/>
    </row>
    <row r="933" spans="1:15" ht="13.7" hidden="1" thickTop="1">
      <c r="A933" s="35"/>
      <c r="B933" s="36"/>
      <c r="C933" s="36"/>
      <c r="D933" s="43"/>
      <c r="E933" s="53"/>
      <c r="F933" s="21">
        <v>41906</v>
      </c>
      <c r="G933" s="37" t="s">
        <v>29</v>
      </c>
      <c r="H933" s="38">
        <v>41908</v>
      </c>
      <c r="I933" s="37" t="s">
        <v>32</v>
      </c>
      <c r="J933" s="29"/>
      <c r="K933" s="29"/>
      <c r="L933" s="29"/>
      <c r="M933" s="29"/>
      <c r="N933" s="29"/>
      <c r="O933" s="205"/>
    </row>
    <row r="934" spans="1:15" ht="14.4" hidden="1" thickTop="1" thickBot="1">
      <c r="A934" s="39"/>
      <c r="B934" s="40" t="s">
        <v>36</v>
      </c>
      <c r="C934" s="40" t="s">
        <v>36</v>
      </c>
      <c r="D934" s="40"/>
      <c r="E934" s="41" t="s">
        <v>36</v>
      </c>
      <c r="F934" s="21">
        <v>41906</v>
      </c>
      <c r="G934" s="40" t="s">
        <v>37</v>
      </c>
      <c r="H934" s="41">
        <v>41907</v>
      </c>
      <c r="I934" s="41" t="s">
        <v>32</v>
      </c>
      <c r="J934" s="42"/>
      <c r="K934" s="42"/>
      <c r="L934" s="42"/>
      <c r="M934" s="42"/>
      <c r="N934" s="42"/>
      <c r="O934" s="206"/>
    </row>
    <row r="935" spans="1:15" ht="13.7" hidden="1" thickTop="1">
      <c r="A935" s="17"/>
      <c r="B935" s="18"/>
      <c r="C935" s="19"/>
      <c r="D935" s="19"/>
      <c r="E935" s="20"/>
      <c r="F935" s="21">
        <v>41919</v>
      </c>
      <c r="G935" s="22" t="s">
        <v>29</v>
      </c>
      <c r="H935" s="21">
        <v>41919</v>
      </c>
      <c r="I935" s="22" t="s">
        <v>30</v>
      </c>
      <c r="J935" s="23"/>
      <c r="K935" s="19"/>
      <c r="L935" s="19"/>
      <c r="M935" s="23"/>
      <c r="N935" s="23"/>
      <c r="O935" s="203"/>
    </row>
    <row r="936" spans="1:15" ht="13.7" hidden="1" thickTop="1">
      <c r="A936" s="24" t="s">
        <v>31</v>
      </c>
      <c r="B936" s="18"/>
      <c r="C936" s="25"/>
      <c r="D936" s="19"/>
      <c r="E936" s="26"/>
      <c r="F936" s="21">
        <v>41919</v>
      </c>
      <c r="G936" s="28" t="s">
        <v>32</v>
      </c>
      <c r="H936" s="21">
        <v>41919</v>
      </c>
      <c r="I936" s="28" t="s">
        <v>32</v>
      </c>
      <c r="J936" s="25"/>
      <c r="K936" s="25"/>
      <c r="L936" s="25"/>
      <c r="M936" s="23"/>
      <c r="N936" s="29"/>
      <c r="O936" s="204"/>
    </row>
    <row r="937" spans="1:15" ht="13.7" hidden="1" thickTop="1">
      <c r="A937" s="24"/>
      <c r="B937" s="30"/>
      <c r="C937" s="25"/>
      <c r="D937" s="19"/>
      <c r="E937" s="26"/>
      <c r="F937" s="21">
        <v>41919</v>
      </c>
      <c r="G937" s="31" t="s">
        <v>33</v>
      </c>
      <c r="H937" s="21">
        <v>41919</v>
      </c>
      <c r="I937" s="31" t="s">
        <v>33</v>
      </c>
      <c r="J937" s="29"/>
      <c r="K937" s="25"/>
      <c r="L937" s="25"/>
      <c r="M937" s="23"/>
      <c r="N937" s="29"/>
      <c r="O937" s="204"/>
    </row>
    <row r="938" spans="1:15" ht="13.7" hidden="1" thickTop="1">
      <c r="A938" s="32" t="s">
        <v>636</v>
      </c>
      <c r="B938" s="33" t="s">
        <v>35</v>
      </c>
      <c r="C938" s="34"/>
      <c r="D938" s="34">
        <v>48</v>
      </c>
      <c r="E938" s="33"/>
      <c r="F938" s="21">
        <v>41919</v>
      </c>
      <c r="G938" s="33" t="s">
        <v>32</v>
      </c>
      <c r="H938" s="21">
        <v>41919</v>
      </c>
      <c r="I938" s="33" t="s">
        <v>32</v>
      </c>
      <c r="J938" s="25"/>
      <c r="K938" s="25"/>
      <c r="L938" s="25"/>
      <c r="M938" s="29"/>
      <c r="N938" s="25"/>
      <c r="O938" s="205"/>
    </row>
    <row r="939" spans="1:15" ht="13.7" hidden="1" thickTop="1">
      <c r="A939" s="35" t="s">
        <v>637</v>
      </c>
      <c r="B939" s="36">
        <v>330080404</v>
      </c>
      <c r="C939" s="36" t="s">
        <v>340</v>
      </c>
      <c r="D939" s="43">
        <v>18</v>
      </c>
      <c r="E939" s="53"/>
      <c r="F939" s="21">
        <v>41919</v>
      </c>
      <c r="G939" s="37" t="s">
        <v>29</v>
      </c>
      <c r="H939" s="38">
        <v>41921</v>
      </c>
      <c r="I939" s="37" t="s">
        <v>32</v>
      </c>
      <c r="J939" s="29"/>
      <c r="K939" s="29"/>
      <c r="L939" s="29"/>
      <c r="M939" s="29"/>
      <c r="N939" s="29"/>
      <c r="O939" s="205"/>
    </row>
    <row r="940" spans="1:15" ht="13.7" hidden="1" thickTop="1">
      <c r="A940" s="45" t="s">
        <v>638</v>
      </c>
      <c r="B940" s="46">
        <v>330044467</v>
      </c>
      <c r="C940" s="46" t="s">
        <v>349</v>
      </c>
      <c r="D940" s="60">
        <v>54</v>
      </c>
      <c r="E940" s="55"/>
      <c r="F940" s="21">
        <v>41919</v>
      </c>
      <c r="G940" s="37" t="s">
        <v>29</v>
      </c>
      <c r="H940" s="38">
        <v>41921</v>
      </c>
      <c r="I940" s="37" t="s">
        <v>32</v>
      </c>
      <c r="J940" s="48"/>
      <c r="K940" s="48"/>
      <c r="L940" s="48"/>
      <c r="M940" s="48"/>
      <c r="N940" s="48"/>
      <c r="O940" s="207"/>
    </row>
    <row r="941" spans="1:15" ht="14.4" hidden="1" thickTop="1" thickBot="1">
      <c r="A941" s="39" t="s">
        <v>639</v>
      </c>
      <c r="B941" s="40"/>
      <c r="C941" s="40"/>
      <c r="D941" s="40">
        <v>38</v>
      </c>
      <c r="E941" s="41" t="s">
        <v>36</v>
      </c>
      <c r="F941" s="21">
        <v>41919</v>
      </c>
      <c r="G941" s="40" t="s">
        <v>37</v>
      </c>
      <c r="H941" s="41">
        <v>41920</v>
      </c>
      <c r="I941" s="41" t="s">
        <v>32</v>
      </c>
      <c r="J941" s="42"/>
      <c r="K941" s="42"/>
      <c r="L941" s="42"/>
      <c r="M941" s="42"/>
      <c r="N941" s="42"/>
      <c r="O941" s="206"/>
    </row>
    <row r="942" spans="1:15" ht="13.7" hidden="1" thickTop="1">
      <c r="A942" s="17"/>
      <c r="B942" s="18"/>
      <c r="C942" s="19"/>
      <c r="D942" s="19"/>
      <c r="E942" s="20"/>
      <c r="F942" s="21">
        <v>41920</v>
      </c>
      <c r="G942" s="22" t="s">
        <v>29</v>
      </c>
      <c r="H942" s="21">
        <v>41920</v>
      </c>
      <c r="I942" s="22" t="s">
        <v>30</v>
      </c>
      <c r="J942" s="23"/>
      <c r="K942" s="19"/>
      <c r="L942" s="19"/>
      <c r="M942" s="23"/>
      <c r="N942" s="23"/>
      <c r="O942" s="203"/>
    </row>
    <row r="943" spans="1:15" ht="13.7" hidden="1" thickTop="1">
      <c r="A943" s="24" t="s">
        <v>31</v>
      </c>
      <c r="B943" s="18"/>
      <c r="C943" s="25"/>
      <c r="D943" s="19"/>
      <c r="E943" s="26"/>
      <c r="F943" s="21">
        <v>41920</v>
      </c>
      <c r="G943" s="28" t="s">
        <v>32</v>
      </c>
      <c r="H943" s="21">
        <v>41920</v>
      </c>
      <c r="I943" s="28" t="s">
        <v>32</v>
      </c>
      <c r="J943" s="25"/>
      <c r="K943" s="25"/>
      <c r="L943" s="25"/>
      <c r="M943" s="23"/>
      <c r="N943" s="29"/>
      <c r="O943" s="204"/>
    </row>
    <row r="944" spans="1:15" ht="13.7" hidden="1" thickTop="1">
      <c r="A944" s="24"/>
      <c r="B944" s="30"/>
      <c r="C944" s="25"/>
      <c r="D944" s="19"/>
      <c r="E944" s="26"/>
      <c r="F944" s="21">
        <v>41920</v>
      </c>
      <c r="G944" s="31" t="s">
        <v>33</v>
      </c>
      <c r="H944" s="21">
        <v>41920</v>
      </c>
      <c r="I944" s="31" t="s">
        <v>33</v>
      </c>
      <c r="J944" s="29"/>
      <c r="K944" s="25"/>
      <c r="L944" s="25"/>
      <c r="M944" s="23"/>
      <c r="N944" s="29"/>
      <c r="O944" s="204"/>
    </row>
    <row r="945" spans="1:15" ht="13.7" hidden="1" thickTop="1">
      <c r="A945" s="32" t="s">
        <v>640</v>
      </c>
      <c r="B945" s="33" t="s">
        <v>35</v>
      </c>
      <c r="C945" s="34"/>
      <c r="D945" s="34">
        <v>50</v>
      </c>
      <c r="E945" s="33"/>
      <c r="F945" s="21">
        <v>41920</v>
      </c>
      <c r="G945" s="33" t="s">
        <v>32</v>
      </c>
      <c r="H945" s="21">
        <v>41920</v>
      </c>
      <c r="I945" s="33" t="s">
        <v>32</v>
      </c>
      <c r="J945" s="25"/>
      <c r="K945" s="25"/>
      <c r="L945" s="25"/>
      <c r="M945" s="29"/>
      <c r="N945" s="25"/>
      <c r="O945" s="205"/>
    </row>
    <row r="946" spans="1:15" ht="13.7" hidden="1" thickTop="1">
      <c r="A946" s="35" t="s">
        <v>641</v>
      </c>
      <c r="B946" s="36">
        <v>330080404</v>
      </c>
      <c r="C946" s="36" t="s">
        <v>340</v>
      </c>
      <c r="D946" s="43">
        <v>54</v>
      </c>
      <c r="E946" s="53"/>
      <c r="F946" s="21">
        <v>41920</v>
      </c>
      <c r="G946" s="37" t="s">
        <v>29</v>
      </c>
      <c r="H946" s="38">
        <v>41922</v>
      </c>
      <c r="I946" s="37" t="s">
        <v>32</v>
      </c>
      <c r="J946" s="29"/>
      <c r="K946" s="29"/>
      <c r="L946" s="29"/>
      <c r="M946" s="29"/>
      <c r="N946" s="29"/>
      <c r="O946" s="205"/>
    </row>
    <row r="947" spans="1:15" ht="13.7" hidden="1" thickTop="1">
      <c r="A947" s="45" t="s">
        <v>642</v>
      </c>
      <c r="B947" s="46">
        <v>330044467</v>
      </c>
      <c r="C947" s="46" t="s">
        <v>349</v>
      </c>
      <c r="D947" s="60">
        <v>18</v>
      </c>
      <c r="E947" s="55"/>
      <c r="F947" s="21">
        <v>41920</v>
      </c>
      <c r="G947" s="37" t="s">
        <v>29</v>
      </c>
      <c r="H947" s="38">
        <v>41922</v>
      </c>
      <c r="I947" s="37" t="s">
        <v>32</v>
      </c>
      <c r="J947" s="48"/>
      <c r="K947" s="48"/>
      <c r="L947" s="48"/>
      <c r="M947" s="48"/>
      <c r="N947" s="48"/>
      <c r="O947" s="207"/>
    </row>
    <row r="948" spans="1:15" ht="14.4" hidden="1" thickTop="1" thickBot="1">
      <c r="A948" s="39" t="s">
        <v>643</v>
      </c>
      <c r="B948" s="40"/>
      <c r="C948" s="40"/>
      <c r="D948" s="40">
        <v>57</v>
      </c>
      <c r="E948" s="41" t="s">
        <v>36</v>
      </c>
      <c r="F948" s="21">
        <v>41920</v>
      </c>
      <c r="G948" s="40" t="s">
        <v>37</v>
      </c>
      <c r="H948" s="41">
        <v>41921</v>
      </c>
      <c r="I948" s="41" t="s">
        <v>32</v>
      </c>
      <c r="J948" s="42"/>
      <c r="K948" s="42"/>
      <c r="L948" s="42"/>
      <c r="M948" s="42"/>
      <c r="N948" s="42"/>
      <c r="O948" s="206"/>
    </row>
    <row r="949" spans="1:15" ht="13.7" hidden="1" thickTop="1">
      <c r="A949" s="17"/>
      <c r="B949" s="18"/>
      <c r="C949" s="19"/>
      <c r="D949" s="19"/>
      <c r="E949" s="20"/>
      <c r="F949" s="21">
        <v>41921</v>
      </c>
      <c r="G949" s="22" t="s">
        <v>29</v>
      </c>
      <c r="H949" s="21">
        <v>41921</v>
      </c>
      <c r="I949" s="22" t="s">
        <v>30</v>
      </c>
      <c r="J949" s="23"/>
      <c r="K949" s="19"/>
      <c r="L949" s="19"/>
      <c r="M949" s="23"/>
      <c r="N949" s="23"/>
      <c r="O949" s="203"/>
    </row>
    <row r="950" spans="1:15" ht="13.7" hidden="1" thickTop="1">
      <c r="A950" s="24" t="s">
        <v>31</v>
      </c>
      <c r="B950" s="18"/>
      <c r="C950" s="25"/>
      <c r="D950" s="19"/>
      <c r="E950" s="26"/>
      <c r="F950" s="21">
        <v>41921</v>
      </c>
      <c r="G950" s="28" t="s">
        <v>32</v>
      </c>
      <c r="H950" s="21">
        <v>41921</v>
      </c>
      <c r="I950" s="28" t="s">
        <v>32</v>
      </c>
      <c r="J950" s="25"/>
      <c r="K950" s="25"/>
      <c r="L950" s="25"/>
      <c r="M950" s="23"/>
      <c r="N950" s="29"/>
      <c r="O950" s="204"/>
    </row>
    <row r="951" spans="1:15" ht="13.7" hidden="1" thickTop="1">
      <c r="A951" s="24"/>
      <c r="B951" s="30"/>
      <c r="C951" s="25"/>
      <c r="D951" s="19"/>
      <c r="E951" s="26"/>
      <c r="F951" s="21">
        <v>41921</v>
      </c>
      <c r="G951" s="31" t="s">
        <v>33</v>
      </c>
      <c r="H951" s="21">
        <v>41921</v>
      </c>
      <c r="I951" s="31" t="s">
        <v>33</v>
      </c>
      <c r="J951" s="29"/>
      <c r="K951" s="25"/>
      <c r="L951" s="25"/>
      <c r="M951" s="23"/>
      <c r="N951" s="29"/>
      <c r="O951" s="204"/>
    </row>
    <row r="952" spans="1:15" ht="13.7" hidden="1" thickTop="1">
      <c r="A952" s="32" t="s">
        <v>644</v>
      </c>
      <c r="B952" s="33" t="s">
        <v>35</v>
      </c>
      <c r="C952" s="34"/>
      <c r="D952" s="34">
        <v>51</v>
      </c>
      <c r="E952" s="33"/>
      <c r="F952" s="21">
        <v>41921</v>
      </c>
      <c r="G952" s="33" t="s">
        <v>32</v>
      </c>
      <c r="H952" s="21">
        <v>41921</v>
      </c>
      <c r="I952" s="33" t="s">
        <v>32</v>
      </c>
      <c r="J952" s="25"/>
      <c r="K952" s="25"/>
      <c r="L952" s="25"/>
      <c r="M952" s="29"/>
      <c r="N952" s="25"/>
      <c r="O952" s="205"/>
    </row>
    <row r="953" spans="1:15" ht="13.7" hidden="1" thickTop="1">
      <c r="A953" s="35" t="s">
        <v>645</v>
      </c>
      <c r="B953" s="36">
        <v>330080404</v>
      </c>
      <c r="C953" s="36" t="s">
        <v>340</v>
      </c>
      <c r="D953" s="43">
        <v>36</v>
      </c>
      <c r="E953" s="53"/>
      <c r="F953" s="21">
        <v>41921</v>
      </c>
      <c r="G953" s="37" t="s">
        <v>29</v>
      </c>
      <c r="H953" s="38">
        <v>41923</v>
      </c>
      <c r="I953" s="37" t="s">
        <v>32</v>
      </c>
      <c r="J953" s="29"/>
      <c r="K953" s="29"/>
      <c r="L953" s="29"/>
      <c r="M953" s="29"/>
      <c r="N953" s="29"/>
      <c r="O953" s="205"/>
    </row>
    <row r="954" spans="1:15" ht="13.7" hidden="1" thickTop="1">
      <c r="A954" s="45" t="s">
        <v>646</v>
      </c>
      <c r="B954" s="46">
        <v>330044467</v>
      </c>
      <c r="C954" s="46" t="s">
        <v>349</v>
      </c>
      <c r="D954" s="60">
        <v>18</v>
      </c>
      <c r="E954" s="55"/>
      <c r="F954" s="21">
        <v>41921</v>
      </c>
      <c r="G954" s="37" t="s">
        <v>29</v>
      </c>
      <c r="H954" s="38">
        <v>41923</v>
      </c>
      <c r="I954" s="37" t="s">
        <v>32</v>
      </c>
      <c r="J954" s="48"/>
      <c r="K954" s="48"/>
      <c r="L954" s="48"/>
      <c r="M954" s="48"/>
      <c r="N954" s="48"/>
      <c r="O954" s="207"/>
    </row>
    <row r="955" spans="1:15" ht="14.4" hidden="1" thickTop="1" thickBot="1">
      <c r="A955" s="39" t="s">
        <v>647</v>
      </c>
      <c r="B955" s="40"/>
      <c r="C955" s="40"/>
      <c r="D955" s="40">
        <v>30</v>
      </c>
      <c r="E955" s="41" t="s">
        <v>36</v>
      </c>
      <c r="F955" s="21">
        <v>41921</v>
      </c>
      <c r="G955" s="40" t="s">
        <v>37</v>
      </c>
      <c r="H955" s="41">
        <v>41922</v>
      </c>
      <c r="I955" s="41" t="s">
        <v>32</v>
      </c>
      <c r="J955" s="42"/>
      <c r="K955" s="42"/>
      <c r="L955" s="42"/>
      <c r="M955" s="42"/>
      <c r="N955" s="42"/>
      <c r="O955" s="206"/>
    </row>
    <row r="956" spans="1:15" ht="13.7" hidden="1" thickTop="1">
      <c r="A956" s="17"/>
      <c r="B956" s="18"/>
      <c r="C956" s="19"/>
      <c r="D956" s="19"/>
      <c r="E956" s="20"/>
      <c r="F956" s="21">
        <v>41922</v>
      </c>
      <c r="G956" s="22" t="s">
        <v>29</v>
      </c>
      <c r="H956" s="21">
        <v>41922</v>
      </c>
      <c r="I956" s="22" t="s">
        <v>30</v>
      </c>
      <c r="J956" s="23"/>
      <c r="K956" s="19"/>
      <c r="L956" s="19"/>
      <c r="M956" s="23"/>
      <c r="N956" s="23"/>
      <c r="O956" s="203"/>
    </row>
    <row r="957" spans="1:15" ht="13.7" hidden="1" thickTop="1">
      <c r="A957" s="24" t="s">
        <v>31</v>
      </c>
      <c r="B957" s="18"/>
      <c r="C957" s="25"/>
      <c r="D957" s="19"/>
      <c r="E957" s="26"/>
      <c r="F957" s="21">
        <v>41922</v>
      </c>
      <c r="G957" s="28" t="s">
        <v>32</v>
      </c>
      <c r="H957" s="21">
        <v>41922</v>
      </c>
      <c r="I957" s="28" t="s">
        <v>32</v>
      </c>
      <c r="J957" s="25"/>
      <c r="K957" s="25"/>
      <c r="L957" s="25"/>
      <c r="M957" s="23"/>
      <c r="N957" s="29"/>
      <c r="O957" s="204"/>
    </row>
    <row r="958" spans="1:15" ht="13.7" hidden="1" thickTop="1">
      <c r="A958" s="24"/>
      <c r="B958" s="30"/>
      <c r="C958" s="25"/>
      <c r="D958" s="19"/>
      <c r="E958" s="26"/>
      <c r="F958" s="21">
        <v>41922</v>
      </c>
      <c r="G958" s="31" t="s">
        <v>33</v>
      </c>
      <c r="H958" s="21">
        <v>41922</v>
      </c>
      <c r="I958" s="31" t="s">
        <v>33</v>
      </c>
      <c r="J958" s="29"/>
      <c r="K958" s="25"/>
      <c r="L958" s="25"/>
      <c r="M958" s="23"/>
      <c r="N958" s="29"/>
      <c r="O958" s="204"/>
    </row>
    <row r="959" spans="1:15" ht="13.7" hidden="1" thickTop="1">
      <c r="A959" s="32" t="s">
        <v>648</v>
      </c>
      <c r="B959" s="33" t="s">
        <v>35</v>
      </c>
      <c r="C959" s="34"/>
      <c r="D959" s="34">
        <v>50</v>
      </c>
      <c r="E959" s="33"/>
      <c r="F959" s="21">
        <v>41922</v>
      </c>
      <c r="G959" s="33" t="s">
        <v>32</v>
      </c>
      <c r="H959" s="21">
        <v>41922</v>
      </c>
      <c r="I959" s="33" t="s">
        <v>32</v>
      </c>
      <c r="J959" s="25"/>
      <c r="K959" s="25"/>
      <c r="L959" s="25"/>
      <c r="M959" s="29"/>
      <c r="N959" s="25"/>
      <c r="O959" s="205"/>
    </row>
    <row r="960" spans="1:15" ht="13.7" hidden="1" thickTop="1">
      <c r="A960" s="35" t="s">
        <v>649</v>
      </c>
      <c r="B960" s="36">
        <v>330080404</v>
      </c>
      <c r="C960" s="36" t="s">
        <v>340</v>
      </c>
      <c r="D960" s="43">
        <v>36</v>
      </c>
      <c r="E960" s="53"/>
      <c r="F960" s="21">
        <v>41922</v>
      </c>
      <c r="G960" s="37" t="s">
        <v>29</v>
      </c>
      <c r="H960" s="38">
        <v>41924</v>
      </c>
      <c r="I960" s="37" t="s">
        <v>32</v>
      </c>
      <c r="J960" s="29"/>
      <c r="K960" s="29"/>
      <c r="L960" s="29"/>
      <c r="M960" s="29"/>
      <c r="N960" s="29"/>
      <c r="O960" s="205"/>
    </row>
    <row r="961" spans="1:15" ht="13.7" hidden="1" thickTop="1">
      <c r="A961" s="45" t="s">
        <v>650</v>
      </c>
      <c r="B961" s="46">
        <v>330080059</v>
      </c>
      <c r="C961" s="36" t="s">
        <v>532</v>
      </c>
      <c r="D961" s="60">
        <v>8</v>
      </c>
      <c r="E961" s="55"/>
      <c r="F961" s="21">
        <v>41922</v>
      </c>
      <c r="G961" s="37" t="s">
        <v>29</v>
      </c>
      <c r="H961" s="38">
        <v>41924</v>
      </c>
      <c r="I961" s="37" t="s">
        <v>32</v>
      </c>
      <c r="J961" s="48"/>
      <c r="K961" s="48"/>
      <c r="L961" s="48"/>
      <c r="M961" s="48"/>
      <c r="N961" s="48"/>
      <c r="O961" s="207"/>
    </row>
    <row r="962" spans="1:15" ht="13.7" hidden="1" thickTop="1">
      <c r="A962" s="45" t="s">
        <v>651</v>
      </c>
      <c r="B962" s="46">
        <v>330044467</v>
      </c>
      <c r="C962" s="46" t="s">
        <v>349</v>
      </c>
      <c r="D962" s="60">
        <v>18</v>
      </c>
      <c r="E962" s="55"/>
      <c r="F962" s="21">
        <v>41922</v>
      </c>
      <c r="G962" s="37" t="s">
        <v>29</v>
      </c>
      <c r="H962" s="38">
        <v>41924</v>
      </c>
      <c r="I962" s="37" t="s">
        <v>32</v>
      </c>
      <c r="J962" s="48"/>
      <c r="K962" s="48"/>
      <c r="L962" s="48"/>
      <c r="M962" s="48"/>
      <c r="N962" s="48"/>
      <c r="O962" s="207"/>
    </row>
    <row r="963" spans="1:15" ht="14.4" hidden="1" thickTop="1" thickBot="1">
      <c r="A963" s="39" t="s">
        <v>652</v>
      </c>
      <c r="B963" s="40"/>
      <c r="C963" s="40"/>
      <c r="D963" s="40">
        <v>36</v>
      </c>
      <c r="E963" s="41" t="s">
        <v>36</v>
      </c>
      <c r="F963" s="21">
        <v>41922</v>
      </c>
      <c r="G963" s="40" t="s">
        <v>37</v>
      </c>
      <c r="H963" s="41">
        <v>41923</v>
      </c>
      <c r="I963" s="41" t="s">
        <v>32</v>
      </c>
      <c r="J963" s="42"/>
      <c r="K963" s="42"/>
      <c r="L963" s="42"/>
      <c r="M963" s="42"/>
      <c r="N963" s="42"/>
      <c r="O963" s="206"/>
    </row>
    <row r="964" spans="1:15" ht="13.7" hidden="1" thickTop="1">
      <c r="A964" s="17"/>
      <c r="B964" s="18"/>
      <c r="C964" s="19"/>
      <c r="D964" s="19"/>
      <c r="E964" s="20"/>
      <c r="F964" s="21">
        <v>41923</v>
      </c>
      <c r="G964" s="22" t="s">
        <v>29</v>
      </c>
      <c r="H964" s="21">
        <v>41923</v>
      </c>
      <c r="I964" s="22" t="s">
        <v>30</v>
      </c>
      <c r="J964" s="23"/>
      <c r="K964" s="19"/>
      <c r="L964" s="19"/>
      <c r="M964" s="23"/>
      <c r="N964" s="23"/>
      <c r="O964" s="203"/>
    </row>
    <row r="965" spans="1:15" ht="13.7" hidden="1" thickTop="1">
      <c r="A965" s="24" t="s">
        <v>31</v>
      </c>
      <c r="B965" s="18"/>
      <c r="C965" s="25"/>
      <c r="D965" s="19"/>
      <c r="E965" s="26"/>
      <c r="F965" s="21">
        <v>41923</v>
      </c>
      <c r="G965" s="28" t="s">
        <v>32</v>
      </c>
      <c r="H965" s="21">
        <v>41923</v>
      </c>
      <c r="I965" s="28" t="s">
        <v>32</v>
      </c>
      <c r="J965" s="25"/>
      <c r="K965" s="25"/>
      <c r="L965" s="25"/>
      <c r="M965" s="23"/>
      <c r="N965" s="29"/>
      <c r="O965" s="204"/>
    </row>
    <row r="966" spans="1:15" ht="13.7" hidden="1" thickTop="1">
      <c r="A966" s="24"/>
      <c r="B966" s="30"/>
      <c r="C966" s="25"/>
      <c r="D966" s="19"/>
      <c r="E966" s="26"/>
      <c r="F966" s="21">
        <v>41923</v>
      </c>
      <c r="G966" s="31" t="s">
        <v>33</v>
      </c>
      <c r="H966" s="21">
        <v>41923</v>
      </c>
      <c r="I966" s="31" t="s">
        <v>33</v>
      </c>
      <c r="J966" s="29"/>
      <c r="K966" s="25"/>
      <c r="L966" s="25"/>
      <c r="M966" s="23"/>
      <c r="N966" s="29"/>
      <c r="O966" s="204"/>
    </row>
    <row r="967" spans="1:15" ht="13.7" hidden="1" thickTop="1">
      <c r="A967" s="32" t="s">
        <v>653</v>
      </c>
      <c r="B967" s="33" t="s">
        <v>35</v>
      </c>
      <c r="C967" s="34"/>
      <c r="D967" s="34">
        <v>51</v>
      </c>
      <c r="E967" s="33"/>
      <c r="F967" s="21">
        <v>41923</v>
      </c>
      <c r="G967" s="33" t="s">
        <v>32</v>
      </c>
      <c r="H967" s="21">
        <v>41923</v>
      </c>
      <c r="I967" s="33" t="s">
        <v>32</v>
      </c>
      <c r="J967" s="25"/>
      <c r="K967" s="25"/>
      <c r="L967" s="25"/>
      <c r="M967" s="29"/>
      <c r="N967" s="25"/>
      <c r="O967" s="205"/>
    </row>
    <row r="968" spans="1:15" ht="13.7" hidden="1" thickTop="1">
      <c r="A968" s="35" t="s">
        <v>654</v>
      </c>
      <c r="B968" s="36">
        <v>330080404</v>
      </c>
      <c r="C968" s="36" t="s">
        <v>340</v>
      </c>
      <c r="D968" s="43">
        <v>36</v>
      </c>
      <c r="E968" s="53"/>
      <c r="F968" s="21">
        <v>41923</v>
      </c>
      <c r="G968" s="37" t="s">
        <v>29</v>
      </c>
      <c r="H968" s="38">
        <v>41925</v>
      </c>
      <c r="I968" s="37" t="s">
        <v>32</v>
      </c>
      <c r="J968" s="29"/>
      <c r="K968" s="29"/>
      <c r="L968" s="29"/>
      <c r="M968" s="29"/>
      <c r="N968" s="29"/>
      <c r="O968" s="205"/>
    </row>
    <row r="969" spans="1:15" ht="13.7" hidden="1" thickTop="1">
      <c r="A969" s="45" t="s">
        <v>655</v>
      </c>
      <c r="B969" s="46">
        <v>330044467</v>
      </c>
      <c r="C969" s="36" t="s">
        <v>349</v>
      </c>
      <c r="D969" s="60">
        <v>26</v>
      </c>
      <c r="E969" s="55"/>
      <c r="F969" s="21">
        <v>41923</v>
      </c>
      <c r="G969" s="37" t="s">
        <v>29</v>
      </c>
      <c r="H969" s="38">
        <v>41925</v>
      </c>
      <c r="I969" s="37" t="s">
        <v>32</v>
      </c>
      <c r="J969" s="48"/>
      <c r="K969" s="48"/>
      <c r="L969" s="48"/>
      <c r="M969" s="48"/>
      <c r="N969" s="48"/>
      <c r="O969" s="207"/>
    </row>
    <row r="970" spans="1:15" ht="13.7" hidden="1" thickTop="1">
      <c r="A970" s="45"/>
      <c r="B970" s="46"/>
      <c r="C970" s="46"/>
      <c r="D970" s="60"/>
      <c r="E970" s="55"/>
      <c r="F970" s="21">
        <v>41923</v>
      </c>
      <c r="G970" s="37" t="s">
        <v>29</v>
      </c>
      <c r="H970" s="38">
        <v>41925</v>
      </c>
      <c r="I970" s="37" t="s">
        <v>32</v>
      </c>
      <c r="J970" s="48"/>
      <c r="K970" s="48"/>
      <c r="L970" s="48"/>
      <c r="M970" s="48"/>
      <c r="N970" s="48"/>
      <c r="O970" s="207"/>
    </row>
    <row r="971" spans="1:15" ht="14.4" hidden="1" thickTop="1" thickBot="1">
      <c r="A971" s="39" t="s">
        <v>656</v>
      </c>
      <c r="B971" s="40"/>
      <c r="C971" s="40"/>
      <c r="D971" s="40">
        <v>13</v>
      </c>
      <c r="E971" s="41" t="s">
        <v>36</v>
      </c>
      <c r="F971" s="21">
        <v>41923</v>
      </c>
      <c r="G971" s="40" t="s">
        <v>37</v>
      </c>
      <c r="H971" s="41">
        <v>41925</v>
      </c>
      <c r="I971" s="41" t="s">
        <v>32</v>
      </c>
      <c r="J971" s="42"/>
      <c r="K971" s="42"/>
      <c r="L971" s="42"/>
      <c r="M971" s="42"/>
      <c r="N971" s="42"/>
      <c r="O971" s="206"/>
    </row>
    <row r="972" spans="1:15" ht="13.7" hidden="1" thickTop="1">
      <c r="A972" s="17"/>
      <c r="B972" s="18"/>
      <c r="C972" s="19"/>
      <c r="D972" s="19"/>
      <c r="E972" s="20"/>
      <c r="F972" s="21">
        <v>41924</v>
      </c>
      <c r="G972" s="22" t="s">
        <v>29</v>
      </c>
      <c r="H972" s="21">
        <v>41924</v>
      </c>
      <c r="I972" s="22" t="s">
        <v>30</v>
      </c>
      <c r="J972" s="23"/>
      <c r="K972" s="19"/>
      <c r="L972" s="19"/>
      <c r="M972" s="23"/>
      <c r="N972" s="23"/>
      <c r="O972" s="203"/>
    </row>
    <row r="973" spans="1:15" ht="13.7" hidden="1" thickTop="1">
      <c r="A973" s="24" t="s">
        <v>31</v>
      </c>
      <c r="B973" s="18"/>
      <c r="C973" s="25"/>
      <c r="D973" s="19"/>
      <c r="E973" s="26"/>
      <c r="F973" s="21">
        <v>41924</v>
      </c>
      <c r="G973" s="28" t="s">
        <v>32</v>
      </c>
      <c r="H973" s="21">
        <v>41924</v>
      </c>
      <c r="I973" s="28" t="s">
        <v>32</v>
      </c>
      <c r="J973" s="25"/>
      <c r="K973" s="25"/>
      <c r="L973" s="25"/>
      <c r="M973" s="23"/>
      <c r="N973" s="29"/>
      <c r="O973" s="204"/>
    </row>
    <row r="974" spans="1:15" ht="13.7" hidden="1" thickTop="1">
      <c r="A974" s="24"/>
      <c r="B974" s="30"/>
      <c r="C974" s="25"/>
      <c r="D974" s="19"/>
      <c r="E974" s="26"/>
      <c r="F974" s="21">
        <v>41924</v>
      </c>
      <c r="G974" s="31" t="s">
        <v>33</v>
      </c>
      <c r="H974" s="21">
        <v>41924</v>
      </c>
      <c r="I974" s="31" t="s">
        <v>33</v>
      </c>
      <c r="J974" s="29"/>
      <c r="K974" s="25"/>
      <c r="L974" s="25"/>
      <c r="M974" s="23"/>
      <c r="N974" s="29"/>
      <c r="O974" s="204"/>
    </row>
    <row r="975" spans="1:15" ht="13.7" hidden="1" thickTop="1">
      <c r="A975" s="32"/>
      <c r="B975" s="33" t="s">
        <v>35</v>
      </c>
      <c r="C975" s="34"/>
      <c r="D975" s="34"/>
      <c r="E975" s="33"/>
      <c r="F975" s="21">
        <v>41924</v>
      </c>
      <c r="G975" s="33" t="s">
        <v>32</v>
      </c>
      <c r="H975" s="21">
        <v>41924</v>
      </c>
      <c r="I975" s="33" t="s">
        <v>32</v>
      </c>
      <c r="J975" s="25"/>
      <c r="K975" s="25"/>
      <c r="L975" s="25"/>
      <c r="M975" s="29"/>
      <c r="N975" s="25"/>
      <c r="O975" s="205"/>
    </row>
    <row r="976" spans="1:15" ht="13.7" hidden="1" thickTop="1">
      <c r="A976" s="35" t="s">
        <v>657</v>
      </c>
      <c r="B976" s="36">
        <v>330044467</v>
      </c>
      <c r="C976" s="36" t="s">
        <v>349</v>
      </c>
      <c r="D976" s="43">
        <v>32</v>
      </c>
      <c r="E976" s="53"/>
      <c r="F976" s="21">
        <v>41924</v>
      </c>
      <c r="G976" s="37" t="s">
        <v>29</v>
      </c>
      <c r="H976" s="38">
        <v>41926</v>
      </c>
      <c r="I976" s="37" t="s">
        <v>32</v>
      </c>
      <c r="J976" s="29"/>
      <c r="K976" s="29"/>
      <c r="L976" s="29"/>
      <c r="M976" s="29"/>
      <c r="N976" s="29"/>
      <c r="O976" s="205"/>
    </row>
    <row r="977" spans="1:15" ht="13.7" hidden="1" thickTop="1">
      <c r="A977" s="45"/>
      <c r="B977" s="46"/>
      <c r="C977" s="36"/>
      <c r="D977" s="60"/>
      <c r="E977" s="55"/>
      <c r="F977" s="21">
        <v>41924</v>
      </c>
      <c r="G977" s="37" t="s">
        <v>29</v>
      </c>
      <c r="H977" s="38">
        <v>41926</v>
      </c>
      <c r="I977" s="37" t="s">
        <v>32</v>
      </c>
      <c r="J977" s="48"/>
      <c r="K977" s="48"/>
      <c r="L977" s="48"/>
      <c r="M977" s="48"/>
      <c r="N977" s="48"/>
      <c r="O977" s="207"/>
    </row>
    <row r="978" spans="1:15" ht="14.4" hidden="1" thickTop="1" thickBot="1">
      <c r="A978" s="39"/>
      <c r="B978" s="40"/>
      <c r="C978" s="40"/>
      <c r="D978" s="40"/>
      <c r="E978" s="41" t="s">
        <v>36</v>
      </c>
      <c r="F978" s="21">
        <v>41924</v>
      </c>
      <c r="G978" s="40" t="s">
        <v>37</v>
      </c>
      <c r="H978" s="41">
        <v>41925</v>
      </c>
      <c r="I978" s="41" t="s">
        <v>32</v>
      </c>
      <c r="J978" s="42"/>
      <c r="K978" s="42"/>
      <c r="L978" s="42"/>
      <c r="M978" s="42"/>
      <c r="N978" s="42"/>
      <c r="O978" s="206"/>
    </row>
    <row r="979" spans="1:15" ht="13.7" hidden="1" thickTop="1">
      <c r="A979" s="17"/>
      <c r="B979" s="18"/>
      <c r="C979" s="19"/>
      <c r="D979" s="19"/>
      <c r="E979" s="20"/>
      <c r="F979" s="21">
        <v>41925</v>
      </c>
      <c r="G979" s="22" t="s">
        <v>29</v>
      </c>
      <c r="H979" s="21">
        <v>41925</v>
      </c>
      <c r="I979" s="22" t="s">
        <v>30</v>
      </c>
      <c r="J979" s="23"/>
      <c r="K979" s="19"/>
      <c r="L979" s="19"/>
      <c r="M979" s="23"/>
      <c r="N979" s="23"/>
      <c r="O979" s="203"/>
    </row>
    <row r="980" spans="1:15" ht="13.7" hidden="1" thickTop="1">
      <c r="A980" s="24" t="s">
        <v>31</v>
      </c>
      <c r="B980" s="18"/>
      <c r="C980" s="25"/>
      <c r="D980" s="19"/>
      <c r="E980" s="26"/>
      <c r="F980" s="21">
        <v>41925</v>
      </c>
      <c r="G980" s="28" t="s">
        <v>32</v>
      </c>
      <c r="H980" s="21">
        <v>41925</v>
      </c>
      <c r="I980" s="28" t="s">
        <v>32</v>
      </c>
      <c r="J980" s="25"/>
      <c r="K980" s="25"/>
      <c r="L980" s="25"/>
      <c r="M980" s="23"/>
      <c r="N980" s="29"/>
      <c r="O980" s="204"/>
    </row>
    <row r="981" spans="1:15" ht="13.7" hidden="1" thickTop="1">
      <c r="A981" s="24"/>
      <c r="B981" s="30"/>
      <c r="C981" s="25"/>
      <c r="D981" s="19"/>
      <c r="E981" s="26"/>
      <c r="F981" s="21">
        <v>41925</v>
      </c>
      <c r="G981" s="31" t="s">
        <v>33</v>
      </c>
      <c r="H981" s="21">
        <v>41925</v>
      </c>
      <c r="I981" s="31" t="s">
        <v>33</v>
      </c>
      <c r="J981" s="29"/>
      <c r="K981" s="25"/>
      <c r="L981" s="25"/>
      <c r="M981" s="23"/>
      <c r="N981" s="29"/>
      <c r="O981" s="204"/>
    </row>
    <row r="982" spans="1:15" ht="13.7" hidden="1" thickTop="1">
      <c r="A982" s="32" t="s">
        <v>658</v>
      </c>
      <c r="B982" s="33" t="s">
        <v>35</v>
      </c>
      <c r="C982" s="34"/>
      <c r="D982" s="34">
        <v>51</v>
      </c>
      <c r="E982" s="33"/>
      <c r="F982" s="21">
        <v>41925</v>
      </c>
      <c r="G982" s="33" t="s">
        <v>32</v>
      </c>
      <c r="H982" s="21">
        <v>41925</v>
      </c>
      <c r="I982" s="33" t="s">
        <v>32</v>
      </c>
      <c r="J982" s="25"/>
      <c r="K982" s="25"/>
      <c r="L982" s="25"/>
      <c r="M982" s="29"/>
      <c r="N982" s="25"/>
      <c r="O982" s="205"/>
    </row>
    <row r="983" spans="1:15" ht="13.7" hidden="1" thickTop="1">
      <c r="A983" s="35" t="s">
        <v>659</v>
      </c>
      <c r="B983" s="36">
        <v>330080404</v>
      </c>
      <c r="C983" s="36" t="s">
        <v>340</v>
      </c>
      <c r="D983" s="43">
        <v>54</v>
      </c>
      <c r="E983" s="53"/>
      <c r="F983" s="21">
        <v>41925</v>
      </c>
      <c r="G983" s="37" t="s">
        <v>29</v>
      </c>
      <c r="H983" s="38">
        <v>41927</v>
      </c>
      <c r="I983" s="37" t="s">
        <v>32</v>
      </c>
      <c r="J983" s="29"/>
      <c r="K983" s="29"/>
      <c r="L983" s="29"/>
      <c r="M983" s="29"/>
      <c r="N983" s="29"/>
      <c r="O983" s="205"/>
    </row>
    <row r="984" spans="1:15" ht="13.7" hidden="1" thickTop="1">
      <c r="A984" s="45" t="s">
        <v>660</v>
      </c>
      <c r="B984" s="46">
        <v>330098951</v>
      </c>
      <c r="C984" s="36" t="s">
        <v>661</v>
      </c>
      <c r="D984" s="60">
        <v>48</v>
      </c>
      <c r="E984" s="55"/>
      <c r="F984" s="21">
        <v>41925</v>
      </c>
      <c r="G984" s="37" t="s">
        <v>29</v>
      </c>
      <c r="H984" s="38">
        <v>41927</v>
      </c>
      <c r="I984" s="37" t="s">
        <v>32</v>
      </c>
      <c r="J984" s="48"/>
      <c r="K984" s="48"/>
      <c r="L984" s="48"/>
      <c r="M984" s="48"/>
      <c r="N984" s="48"/>
      <c r="O984" s="207"/>
    </row>
    <row r="985" spans="1:15" ht="13.7" hidden="1" thickTop="1">
      <c r="A985" s="45"/>
      <c r="B985" s="46"/>
      <c r="C985" s="36"/>
      <c r="D985" s="60"/>
      <c r="E985" s="55"/>
      <c r="F985" s="21">
        <v>41925</v>
      </c>
      <c r="G985" s="37" t="s">
        <v>29</v>
      </c>
      <c r="H985" s="38">
        <v>41927</v>
      </c>
      <c r="I985" s="37" t="s">
        <v>32</v>
      </c>
      <c r="J985" s="48"/>
      <c r="K985" s="48"/>
      <c r="L985" s="48"/>
      <c r="M985" s="48"/>
      <c r="N985" s="48"/>
      <c r="O985" s="207"/>
    </row>
    <row r="986" spans="1:15" ht="14.4" hidden="1" thickTop="1" thickBot="1">
      <c r="A986" s="39" t="s">
        <v>662</v>
      </c>
      <c r="B986" s="40"/>
      <c r="C986" s="40"/>
      <c r="D986" s="40">
        <v>47</v>
      </c>
      <c r="E986" s="41" t="s">
        <v>36</v>
      </c>
      <c r="F986" s="21">
        <v>41925</v>
      </c>
      <c r="G986" s="40" t="s">
        <v>37</v>
      </c>
      <c r="H986" s="41">
        <v>41926</v>
      </c>
      <c r="I986" s="41" t="s">
        <v>32</v>
      </c>
      <c r="J986" s="42"/>
      <c r="K986" s="42"/>
      <c r="L986" s="42"/>
      <c r="M986" s="42"/>
      <c r="N986" s="42"/>
      <c r="O986" s="206"/>
    </row>
    <row r="987" spans="1:15" ht="13.7" hidden="1" thickTop="1">
      <c r="A987" s="17"/>
      <c r="B987" s="18"/>
      <c r="C987" s="19"/>
      <c r="D987" s="19"/>
      <c r="E987" s="20"/>
      <c r="F987" s="21">
        <v>41926</v>
      </c>
      <c r="G987" s="22" t="s">
        <v>29</v>
      </c>
      <c r="H987" s="21">
        <v>41926</v>
      </c>
      <c r="I987" s="22" t="s">
        <v>30</v>
      </c>
      <c r="J987" s="23"/>
      <c r="K987" s="19"/>
      <c r="L987" s="19"/>
      <c r="M987" s="23"/>
      <c r="N987" s="23"/>
      <c r="O987" s="203"/>
    </row>
    <row r="988" spans="1:15" ht="13.7" hidden="1" thickTop="1">
      <c r="A988" s="24" t="s">
        <v>31</v>
      </c>
      <c r="B988" s="18"/>
      <c r="C988" s="25"/>
      <c r="D988" s="19"/>
      <c r="E988" s="26"/>
      <c r="F988" s="21">
        <v>41926</v>
      </c>
      <c r="G988" s="28" t="s">
        <v>32</v>
      </c>
      <c r="H988" s="21">
        <v>41926</v>
      </c>
      <c r="I988" s="28" t="s">
        <v>32</v>
      </c>
      <c r="J988" s="25"/>
      <c r="K988" s="25"/>
      <c r="L988" s="25"/>
      <c r="M988" s="23"/>
      <c r="N988" s="29"/>
      <c r="O988" s="204"/>
    </row>
    <row r="989" spans="1:15" ht="13.7" hidden="1" thickTop="1">
      <c r="A989" s="24"/>
      <c r="B989" s="30"/>
      <c r="C989" s="25"/>
      <c r="D989" s="19"/>
      <c r="E989" s="26"/>
      <c r="F989" s="21">
        <v>41926</v>
      </c>
      <c r="G989" s="31" t="s">
        <v>33</v>
      </c>
      <c r="H989" s="21">
        <v>41926</v>
      </c>
      <c r="I989" s="31" t="s">
        <v>33</v>
      </c>
      <c r="J989" s="29"/>
      <c r="K989" s="25"/>
      <c r="L989" s="25"/>
      <c r="M989" s="23"/>
      <c r="N989" s="29"/>
      <c r="O989" s="204"/>
    </row>
    <row r="990" spans="1:15" ht="13.7" hidden="1" thickTop="1">
      <c r="A990" s="32" t="s">
        <v>663</v>
      </c>
      <c r="B990" s="33" t="s">
        <v>35</v>
      </c>
      <c r="C990" s="34"/>
      <c r="D990" s="34">
        <v>54</v>
      </c>
      <c r="E990" s="33"/>
      <c r="F990" s="21">
        <v>41926</v>
      </c>
      <c r="G990" s="33" t="s">
        <v>32</v>
      </c>
      <c r="H990" s="21">
        <v>41926</v>
      </c>
      <c r="I990" s="33" t="s">
        <v>32</v>
      </c>
      <c r="J990" s="25"/>
      <c r="K990" s="25"/>
      <c r="L990" s="25"/>
      <c r="M990" s="29"/>
      <c r="N990" s="25"/>
      <c r="O990" s="205"/>
    </row>
    <row r="991" spans="1:15" ht="13.7" hidden="1" thickTop="1">
      <c r="A991" s="35" t="s">
        <v>664</v>
      </c>
      <c r="B991" s="36">
        <v>330080404</v>
      </c>
      <c r="C991" s="36" t="s">
        <v>340</v>
      </c>
      <c r="D991" s="43">
        <v>36</v>
      </c>
      <c r="E991" s="53"/>
      <c r="F991" s="21">
        <v>41926</v>
      </c>
      <c r="G991" s="37" t="s">
        <v>29</v>
      </c>
      <c r="H991" s="38">
        <v>41928</v>
      </c>
      <c r="I991" s="37" t="s">
        <v>32</v>
      </c>
      <c r="J991" s="29"/>
      <c r="K991" s="29"/>
      <c r="L991" s="29"/>
      <c r="M991" s="29"/>
      <c r="N991" s="29"/>
      <c r="O991" s="205"/>
    </row>
    <row r="992" spans="1:15" ht="13.7" hidden="1" thickTop="1">
      <c r="A992" s="45" t="s">
        <v>665</v>
      </c>
      <c r="B992" s="46">
        <v>330044467</v>
      </c>
      <c r="C992" s="36" t="s">
        <v>349</v>
      </c>
      <c r="D992" s="60">
        <v>12</v>
      </c>
      <c r="E992" s="75" t="s">
        <v>666</v>
      </c>
      <c r="F992" s="21">
        <v>41926</v>
      </c>
      <c r="G992" s="37" t="s">
        <v>29</v>
      </c>
      <c r="H992" s="38">
        <v>41928</v>
      </c>
      <c r="I992" s="37" t="s">
        <v>32</v>
      </c>
      <c r="J992" s="48"/>
      <c r="K992" s="48"/>
      <c r="L992" s="48"/>
      <c r="M992" s="48"/>
      <c r="N992" s="48"/>
      <c r="O992" s="207"/>
    </row>
    <row r="993" spans="1:15" ht="13.7" hidden="1" thickTop="1">
      <c r="A993" s="45" t="s">
        <v>667</v>
      </c>
      <c r="B993" s="46">
        <v>330098951</v>
      </c>
      <c r="C993" s="36" t="s">
        <v>661</v>
      </c>
      <c r="D993" s="60">
        <v>36</v>
      </c>
      <c r="E993" s="55"/>
      <c r="F993" s="21">
        <v>41926</v>
      </c>
      <c r="G993" s="37" t="s">
        <v>29</v>
      </c>
      <c r="H993" s="38">
        <v>41928</v>
      </c>
      <c r="I993" s="37" t="s">
        <v>32</v>
      </c>
      <c r="J993" s="48"/>
      <c r="K993" s="48"/>
      <c r="L993" s="48"/>
      <c r="M993" s="48"/>
      <c r="N993" s="48"/>
      <c r="O993" s="207"/>
    </row>
    <row r="994" spans="1:15" ht="14.4" hidden="1" thickTop="1" thickBot="1">
      <c r="A994" s="39" t="s">
        <v>668</v>
      </c>
      <c r="B994" s="40"/>
      <c r="C994" s="40"/>
      <c r="D994" s="40">
        <v>23</v>
      </c>
      <c r="E994" s="41" t="s">
        <v>36</v>
      </c>
      <c r="F994" s="21">
        <v>41926</v>
      </c>
      <c r="G994" s="40" t="s">
        <v>37</v>
      </c>
      <c r="H994" s="41">
        <v>41927</v>
      </c>
      <c r="I994" s="41" t="s">
        <v>32</v>
      </c>
      <c r="J994" s="42"/>
      <c r="K994" s="42"/>
      <c r="L994" s="42"/>
      <c r="M994" s="42"/>
      <c r="N994" s="42"/>
      <c r="O994" s="206"/>
    </row>
    <row r="995" spans="1:15" ht="13.7" hidden="1" thickTop="1">
      <c r="A995" s="17"/>
      <c r="B995" s="18"/>
      <c r="C995" s="19"/>
      <c r="D995" s="19"/>
      <c r="E995" s="20"/>
      <c r="F995" s="21">
        <v>41927</v>
      </c>
      <c r="G995" s="22" t="s">
        <v>29</v>
      </c>
      <c r="H995" s="21">
        <v>41927</v>
      </c>
      <c r="I995" s="22" t="s">
        <v>30</v>
      </c>
      <c r="J995" s="23"/>
      <c r="K995" s="19"/>
      <c r="L995" s="19"/>
      <c r="M995" s="23"/>
      <c r="N995" s="23"/>
      <c r="O995" s="203"/>
    </row>
    <row r="996" spans="1:15" ht="13.7" hidden="1" thickTop="1">
      <c r="A996" s="24" t="s">
        <v>31</v>
      </c>
      <c r="B996" s="18"/>
      <c r="C996" s="25"/>
      <c r="D996" s="19"/>
      <c r="E996" s="26"/>
      <c r="F996" s="21">
        <v>41927</v>
      </c>
      <c r="G996" s="28" t="s">
        <v>32</v>
      </c>
      <c r="H996" s="21">
        <v>41927</v>
      </c>
      <c r="I996" s="28" t="s">
        <v>32</v>
      </c>
      <c r="J996" s="25"/>
      <c r="K996" s="25"/>
      <c r="L996" s="25"/>
      <c r="M996" s="23"/>
      <c r="N996" s="29"/>
      <c r="O996" s="204"/>
    </row>
    <row r="997" spans="1:15" ht="13.7" hidden="1" thickTop="1">
      <c r="A997" s="24"/>
      <c r="B997" s="30"/>
      <c r="C997" s="25"/>
      <c r="D997" s="19"/>
      <c r="E997" s="26"/>
      <c r="F997" s="21">
        <v>41927</v>
      </c>
      <c r="G997" s="31" t="s">
        <v>33</v>
      </c>
      <c r="H997" s="21">
        <v>41927</v>
      </c>
      <c r="I997" s="31" t="s">
        <v>33</v>
      </c>
      <c r="J997" s="29"/>
      <c r="K997" s="25"/>
      <c r="L997" s="25"/>
      <c r="M997" s="23"/>
      <c r="N997" s="29"/>
      <c r="O997" s="204"/>
    </row>
    <row r="998" spans="1:15" ht="13.7" hidden="1" thickTop="1">
      <c r="A998" s="32" t="s">
        <v>669</v>
      </c>
      <c r="B998" s="33" t="s">
        <v>35</v>
      </c>
      <c r="C998" s="34"/>
      <c r="D998" s="34">
        <v>52</v>
      </c>
      <c r="E998" s="33"/>
      <c r="F998" s="21">
        <v>41927</v>
      </c>
      <c r="G998" s="33" t="s">
        <v>32</v>
      </c>
      <c r="H998" s="21">
        <v>41927</v>
      </c>
      <c r="I998" s="33" t="s">
        <v>32</v>
      </c>
      <c r="J998" s="25"/>
      <c r="K998" s="25"/>
      <c r="L998" s="25"/>
      <c r="M998" s="29"/>
      <c r="N998" s="25"/>
      <c r="O998" s="205"/>
    </row>
    <row r="999" spans="1:15" ht="13.7" hidden="1" thickTop="1">
      <c r="A999" s="35" t="s">
        <v>670</v>
      </c>
      <c r="B999" s="36">
        <v>330080404</v>
      </c>
      <c r="C999" s="36" t="s">
        <v>340</v>
      </c>
      <c r="D999" s="43">
        <v>36</v>
      </c>
      <c r="E999" s="53"/>
      <c r="F999" s="21">
        <v>41927</v>
      </c>
      <c r="G999" s="37" t="s">
        <v>29</v>
      </c>
      <c r="H999" s="38">
        <v>41929</v>
      </c>
      <c r="I999" s="37" t="s">
        <v>32</v>
      </c>
      <c r="J999" s="29"/>
      <c r="K999" s="29"/>
      <c r="L999" s="29"/>
      <c r="M999" s="29"/>
      <c r="N999" s="29"/>
      <c r="O999" s="205"/>
    </row>
    <row r="1000" spans="1:15" ht="13.7" hidden="1" thickTop="1">
      <c r="A1000" s="45" t="s">
        <v>671</v>
      </c>
      <c r="B1000" s="46">
        <v>330080059</v>
      </c>
      <c r="C1000" s="36" t="s">
        <v>532</v>
      </c>
      <c r="D1000" s="60">
        <v>16</v>
      </c>
      <c r="E1000" s="55"/>
      <c r="F1000" s="21">
        <v>41927</v>
      </c>
      <c r="G1000" s="37" t="s">
        <v>29</v>
      </c>
      <c r="H1000" s="38">
        <v>41929</v>
      </c>
      <c r="I1000" s="37" t="s">
        <v>32</v>
      </c>
      <c r="J1000" s="48"/>
      <c r="K1000" s="48"/>
      <c r="L1000" s="48"/>
      <c r="M1000" s="48"/>
      <c r="N1000" s="48"/>
      <c r="O1000" s="207"/>
    </row>
    <row r="1001" spans="1:15" ht="13.7" hidden="1" thickTop="1">
      <c r="A1001" s="45" t="s">
        <v>672</v>
      </c>
      <c r="B1001" s="46">
        <v>330098951</v>
      </c>
      <c r="C1001" s="36" t="s">
        <v>661</v>
      </c>
      <c r="D1001" s="60">
        <v>36</v>
      </c>
      <c r="E1001" s="55"/>
      <c r="F1001" s="21">
        <v>41927</v>
      </c>
      <c r="G1001" s="37" t="s">
        <v>29</v>
      </c>
      <c r="H1001" s="38">
        <v>41929</v>
      </c>
      <c r="I1001" s="37" t="s">
        <v>32</v>
      </c>
      <c r="J1001" s="48"/>
      <c r="K1001" s="48"/>
      <c r="L1001" s="48"/>
      <c r="M1001" s="48"/>
      <c r="N1001" s="48"/>
      <c r="O1001" s="207"/>
    </row>
    <row r="1002" spans="1:15" ht="14.4" hidden="1" thickTop="1" thickBot="1">
      <c r="A1002" s="39"/>
      <c r="B1002" s="40" t="s">
        <v>36</v>
      </c>
      <c r="C1002" s="40" t="s">
        <v>36</v>
      </c>
      <c r="D1002" s="40"/>
      <c r="E1002" s="41" t="s">
        <v>36</v>
      </c>
      <c r="F1002" s="21">
        <v>41927</v>
      </c>
      <c r="G1002" s="40" t="s">
        <v>37</v>
      </c>
      <c r="H1002" s="41">
        <v>41928</v>
      </c>
      <c r="I1002" s="41" t="s">
        <v>32</v>
      </c>
      <c r="J1002" s="42"/>
      <c r="K1002" s="42"/>
      <c r="L1002" s="42"/>
      <c r="M1002" s="42"/>
      <c r="N1002" s="42"/>
      <c r="O1002" s="206"/>
    </row>
    <row r="1003" spans="1:15" ht="13.7" hidden="1" thickTop="1">
      <c r="A1003" s="17"/>
      <c r="B1003" s="18"/>
      <c r="C1003" s="19"/>
      <c r="D1003" s="19"/>
      <c r="E1003" s="20"/>
      <c r="F1003" s="21">
        <v>41928</v>
      </c>
      <c r="G1003" s="22" t="s">
        <v>29</v>
      </c>
      <c r="H1003" s="21">
        <v>41928</v>
      </c>
      <c r="I1003" s="22" t="s">
        <v>30</v>
      </c>
      <c r="J1003" s="23"/>
      <c r="K1003" s="19"/>
      <c r="L1003" s="19"/>
      <c r="M1003" s="23"/>
      <c r="N1003" s="23"/>
      <c r="O1003" s="203"/>
    </row>
    <row r="1004" spans="1:15" ht="13.7" hidden="1" thickTop="1">
      <c r="A1004" s="24" t="s">
        <v>31</v>
      </c>
      <c r="B1004" s="18"/>
      <c r="C1004" s="25"/>
      <c r="D1004" s="19"/>
      <c r="E1004" s="26"/>
      <c r="F1004" s="21">
        <v>41928</v>
      </c>
      <c r="G1004" s="28" t="s">
        <v>32</v>
      </c>
      <c r="H1004" s="21">
        <v>41928</v>
      </c>
      <c r="I1004" s="28" t="s">
        <v>32</v>
      </c>
      <c r="J1004" s="25"/>
      <c r="K1004" s="25"/>
      <c r="L1004" s="25"/>
      <c r="M1004" s="23"/>
      <c r="N1004" s="29"/>
      <c r="O1004" s="204"/>
    </row>
    <row r="1005" spans="1:15" ht="13.7" hidden="1" thickTop="1">
      <c r="A1005" s="24"/>
      <c r="B1005" s="30"/>
      <c r="C1005" s="25"/>
      <c r="D1005" s="19"/>
      <c r="E1005" s="26"/>
      <c r="F1005" s="21">
        <v>41928</v>
      </c>
      <c r="G1005" s="31" t="s">
        <v>33</v>
      </c>
      <c r="H1005" s="21">
        <v>41928</v>
      </c>
      <c r="I1005" s="31" t="s">
        <v>33</v>
      </c>
      <c r="J1005" s="29"/>
      <c r="K1005" s="25"/>
      <c r="L1005" s="25"/>
      <c r="M1005" s="23"/>
      <c r="N1005" s="29"/>
      <c r="O1005" s="204"/>
    </row>
    <row r="1006" spans="1:15" ht="13.7" hidden="1" thickTop="1">
      <c r="A1006" s="32" t="s">
        <v>673</v>
      </c>
      <c r="B1006" s="33" t="s">
        <v>35</v>
      </c>
      <c r="C1006" s="34"/>
      <c r="D1006" s="34">
        <v>52</v>
      </c>
      <c r="E1006" s="33"/>
      <c r="F1006" s="21">
        <v>41928</v>
      </c>
      <c r="G1006" s="33" t="s">
        <v>32</v>
      </c>
      <c r="H1006" s="21">
        <v>41928</v>
      </c>
      <c r="I1006" s="33" t="s">
        <v>32</v>
      </c>
      <c r="J1006" s="25"/>
      <c r="K1006" s="25"/>
      <c r="L1006" s="25"/>
      <c r="M1006" s="29"/>
      <c r="N1006" s="25"/>
      <c r="O1006" s="205"/>
    </row>
    <row r="1007" spans="1:15" ht="13.7" hidden="1" thickTop="1">
      <c r="A1007" s="35" t="s">
        <v>674</v>
      </c>
      <c r="B1007" s="36">
        <v>330080404</v>
      </c>
      <c r="C1007" s="36" t="s">
        <v>340</v>
      </c>
      <c r="D1007" s="43">
        <v>54</v>
      </c>
      <c r="E1007" s="53"/>
      <c r="F1007" s="21">
        <v>41928</v>
      </c>
      <c r="G1007" s="37" t="s">
        <v>29</v>
      </c>
      <c r="H1007" s="38">
        <v>41930</v>
      </c>
      <c r="I1007" s="37" t="s">
        <v>32</v>
      </c>
      <c r="J1007" s="29"/>
      <c r="K1007" s="29"/>
      <c r="L1007" s="29"/>
      <c r="M1007" s="29"/>
      <c r="N1007" s="29"/>
      <c r="O1007" s="205"/>
    </row>
    <row r="1008" spans="1:15" ht="13.7" hidden="1" thickTop="1">
      <c r="A1008" s="45" t="s">
        <v>675</v>
      </c>
      <c r="B1008" s="46">
        <v>330080059</v>
      </c>
      <c r="C1008" s="36" t="s">
        <v>532</v>
      </c>
      <c r="D1008" s="60">
        <v>10</v>
      </c>
      <c r="E1008" s="55"/>
      <c r="F1008" s="21">
        <v>41928</v>
      </c>
      <c r="G1008" s="37" t="s">
        <v>29</v>
      </c>
      <c r="H1008" s="38">
        <v>41930</v>
      </c>
      <c r="I1008" s="37" t="s">
        <v>32</v>
      </c>
      <c r="J1008" s="48"/>
      <c r="K1008" s="48"/>
      <c r="L1008" s="48"/>
      <c r="M1008" s="48"/>
      <c r="N1008" s="48"/>
      <c r="O1008" s="207"/>
    </row>
    <row r="1009" spans="1:15" ht="13.7" hidden="1" thickTop="1">
      <c r="A1009" s="45"/>
      <c r="B1009" s="46"/>
      <c r="C1009" s="36"/>
      <c r="D1009" s="60"/>
      <c r="E1009" s="55"/>
      <c r="F1009" s="21">
        <v>41928</v>
      </c>
      <c r="G1009" s="37" t="s">
        <v>29</v>
      </c>
      <c r="H1009" s="38">
        <v>41930</v>
      </c>
      <c r="I1009" s="37" t="s">
        <v>32</v>
      </c>
      <c r="J1009" s="48"/>
      <c r="K1009" s="48"/>
      <c r="L1009" s="48"/>
      <c r="M1009" s="48"/>
      <c r="N1009" s="48"/>
      <c r="O1009" s="207"/>
    </row>
    <row r="1010" spans="1:15" ht="14.4" hidden="1" thickTop="1" thickBot="1">
      <c r="A1010" s="39" t="s">
        <v>36</v>
      </c>
      <c r="B1010" s="40" t="s">
        <v>36</v>
      </c>
      <c r="C1010" s="40" t="s">
        <v>36</v>
      </c>
      <c r="D1010" s="40"/>
      <c r="E1010" s="41" t="s">
        <v>36</v>
      </c>
      <c r="F1010" s="21">
        <v>41928</v>
      </c>
      <c r="G1010" s="40" t="s">
        <v>37</v>
      </c>
      <c r="H1010" s="41">
        <v>41929</v>
      </c>
      <c r="I1010" s="41" t="s">
        <v>32</v>
      </c>
      <c r="J1010" s="42"/>
      <c r="K1010" s="42"/>
      <c r="L1010" s="42"/>
      <c r="M1010" s="42"/>
      <c r="N1010" s="42"/>
      <c r="O1010" s="206"/>
    </row>
    <row r="1011" spans="1:15" ht="13.7" hidden="1" thickTop="1">
      <c r="A1011" s="17"/>
      <c r="B1011" s="18"/>
      <c r="C1011" s="19"/>
      <c r="D1011" s="19"/>
      <c r="E1011" s="20"/>
      <c r="F1011" s="21">
        <v>41929</v>
      </c>
      <c r="G1011" s="22" t="s">
        <v>29</v>
      </c>
      <c r="H1011" s="21">
        <v>41929</v>
      </c>
      <c r="I1011" s="22" t="s">
        <v>30</v>
      </c>
      <c r="J1011" s="23"/>
      <c r="K1011" s="19"/>
      <c r="L1011" s="19"/>
      <c r="M1011" s="23"/>
      <c r="N1011" s="23"/>
      <c r="O1011" s="203"/>
    </row>
    <row r="1012" spans="1:15" ht="13.7" hidden="1" thickTop="1">
      <c r="A1012" s="24" t="s">
        <v>31</v>
      </c>
      <c r="B1012" s="18"/>
      <c r="C1012" s="25"/>
      <c r="D1012" s="19"/>
      <c r="E1012" s="26"/>
      <c r="F1012" s="21">
        <v>41929</v>
      </c>
      <c r="G1012" s="28" t="s">
        <v>32</v>
      </c>
      <c r="H1012" s="21">
        <v>41929</v>
      </c>
      <c r="I1012" s="28" t="s">
        <v>32</v>
      </c>
      <c r="J1012" s="25"/>
      <c r="K1012" s="25"/>
      <c r="L1012" s="25"/>
      <c r="M1012" s="23"/>
      <c r="N1012" s="29"/>
      <c r="O1012" s="204"/>
    </row>
    <row r="1013" spans="1:15" ht="13.7" hidden="1" thickTop="1">
      <c r="A1013" s="24"/>
      <c r="B1013" s="30"/>
      <c r="C1013" s="25"/>
      <c r="D1013" s="19"/>
      <c r="E1013" s="26"/>
      <c r="F1013" s="21">
        <v>41929</v>
      </c>
      <c r="G1013" s="31" t="s">
        <v>33</v>
      </c>
      <c r="H1013" s="21">
        <v>41929</v>
      </c>
      <c r="I1013" s="31" t="s">
        <v>33</v>
      </c>
      <c r="J1013" s="29"/>
      <c r="K1013" s="25"/>
      <c r="L1013" s="25"/>
      <c r="M1013" s="23"/>
      <c r="N1013" s="29"/>
      <c r="O1013" s="204"/>
    </row>
    <row r="1014" spans="1:15" ht="13.7" hidden="1" thickTop="1">
      <c r="A1014" s="32" t="s">
        <v>676</v>
      </c>
      <c r="B1014" s="33" t="s">
        <v>35</v>
      </c>
      <c r="C1014" s="34"/>
      <c r="D1014" s="34">
        <v>52</v>
      </c>
      <c r="E1014" s="33"/>
      <c r="F1014" s="21">
        <v>41929</v>
      </c>
      <c r="G1014" s="33" t="s">
        <v>32</v>
      </c>
      <c r="H1014" s="21">
        <v>41929</v>
      </c>
      <c r="I1014" s="33" t="s">
        <v>32</v>
      </c>
      <c r="J1014" s="25"/>
      <c r="K1014" s="25"/>
      <c r="L1014" s="25"/>
      <c r="M1014" s="29"/>
      <c r="N1014" s="25"/>
      <c r="O1014" s="205"/>
    </row>
    <row r="1015" spans="1:15" ht="13.7" hidden="1" thickTop="1">
      <c r="A1015" s="35" t="s">
        <v>677</v>
      </c>
      <c r="B1015" s="36">
        <v>330080404</v>
      </c>
      <c r="C1015" s="36" t="s">
        <v>340</v>
      </c>
      <c r="D1015" s="43">
        <v>48</v>
      </c>
      <c r="E1015" s="53"/>
      <c r="F1015" s="21">
        <v>41929</v>
      </c>
      <c r="G1015" s="37" t="s">
        <v>29</v>
      </c>
      <c r="H1015" s="38">
        <v>41932</v>
      </c>
      <c r="I1015" s="37" t="s">
        <v>32</v>
      </c>
      <c r="J1015" s="29"/>
      <c r="K1015" s="29"/>
      <c r="L1015" s="29"/>
      <c r="M1015" s="29"/>
      <c r="N1015" s="29"/>
      <c r="O1015" s="205"/>
    </row>
    <row r="1016" spans="1:15" ht="13.7" hidden="1" thickTop="1">
      <c r="A1016" s="45" t="s">
        <v>678</v>
      </c>
      <c r="B1016" s="46">
        <v>330098951</v>
      </c>
      <c r="C1016" s="36" t="s">
        <v>661</v>
      </c>
      <c r="D1016" s="60">
        <v>54</v>
      </c>
      <c r="E1016" s="55"/>
      <c r="F1016" s="21">
        <v>41929</v>
      </c>
      <c r="G1016" s="37" t="s">
        <v>29</v>
      </c>
      <c r="H1016" s="38">
        <v>41932</v>
      </c>
      <c r="I1016" s="37" t="s">
        <v>32</v>
      </c>
      <c r="J1016" s="48"/>
      <c r="K1016" s="48"/>
      <c r="L1016" s="48"/>
      <c r="M1016" s="48"/>
      <c r="N1016" s="48"/>
      <c r="O1016" s="207"/>
    </row>
    <row r="1017" spans="1:15" ht="13.7" hidden="1" thickTop="1">
      <c r="A1017" s="45" t="s">
        <v>679</v>
      </c>
      <c r="B1017" s="46" t="s">
        <v>680</v>
      </c>
      <c r="C1017" s="36" t="s">
        <v>681</v>
      </c>
      <c r="D1017" s="60">
        <v>18</v>
      </c>
      <c r="E1017" s="75" t="s">
        <v>682</v>
      </c>
      <c r="F1017" s="21">
        <v>41929</v>
      </c>
      <c r="G1017" s="37" t="s">
        <v>29</v>
      </c>
      <c r="H1017" s="38">
        <v>41932</v>
      </c>
      <c r="I1017" s="37" t="s">
        <v>32</v>
      </c>
      <c r="J1017" s="48"/>
      <c r="K1017" s="48"/>
      <c r="L1017" s="48"/>
      <c r="M1017" s="48"/>
      <c r="N1017" s="48"/>
      <c r="O1017" s="207"/>
    </row>
    <row r="1018" spans="1:15" ht="14.4" hidden="1" thickTop="1" thickBot="1">
      <c r="A1018" s="39" t="s">
        <v>683</v>
      </c>
      <c r="B1018" s="40"/>
      <c r="C1018" s="40"/>
      <c r="D1018" s="40">
        <v>8</v>
      </c>
      <c r="E1018" s="41" t="s">
        <v>36</v>
      </c>
      <c r="F1018" s="21">
        <v>41929</v>
      </c>
      <c r="G1018" s="40" t="s">
        <v>37</v>
      </c>
      <c r="H1018" s="41">
        <v>41930</v>
      </c>
      <c r="I1018" s="41" t="s">
        <v>32</v>
      </c>
      <c r="J1018" s="42"/>
      <c r="K1018" s="42"/>
      <c r="L1018" s="42"/>
      <c r="M1018" s="42"/>
      <c r="N1018" s="42"/>
      <c r="O1018" s="206"/>
    </row>
    <row r="1019" spans="1:15" ht="13.7" hidden="1" thickTop="1">
      <c r="A1019" s="17"/>
      <c r="B1019" s="18"/>
      <c r="C1019" s="19"/>
      <c r="D1019" s="19"/>
      <c r="E1019" s="20"/>
      <c r="F1019" s="21">
        <v>41930</v>
      </c>
      <c r="G1019" s="22" t="s">
        <v>29</v>
      </c>
      <c r="H1019" s="21">
        <v>41930</v>
      </c>
      <c r="I1019" s="22" t="s">
        <v>30</v>
      </c>
      <c r="J1019" s="23"/>
      <c r="K1019" s="19"/>
      <c r="L1019" s="19"/>
      <c r="M1019" s="23"/>
      <c r="N1019" s="23"/>
      <c r="O1019" s="203"/>
    </row>
    <row r="1020" spans="1:15" ht="13.7" hidden="1" thickTop="1">
      <c r="A1020" s="24" t="s">
        <v>31</v>
      </c>
      <c r="B1020" s="18"/>
      <c r="C1020" s="25"/>
      <c r="D1020" s="19"/>
      <c r="E1020" s="26"/>
      <c r="F1020" s="21">
        <v>41930</v>
      </c>
      <c r="G1020" s="28" t="s">
        <v>32</v>
      </c>
      <c r="H1020" s="21">
        <v>41930</v>
      </c>
      <c r="I1020" s="28" t="s">
        <v>32</v>
      </c>
      <c r="J1020" s="25"/>
      <c r="K1020" s="25"/>
      <c r="L1020" s="25"/>
      <c r="M1020" s="23"/>
      <c r="N1020" s="29"/>
      <c r="O1020" s="204"/>
    </row>
    <row r="1021" spans="1:15" ht="13.7" hidden="1" thickTop="1">
      <c r="A1021" s="24"/>
      <c r="B1021" s="30"/>
      <c r="C1021" s="25"/>
      <c r="D1021" s="19"/>
      <c r="E1021" s="26"/>
      <c r="F1021" s="21">
        <v>41930</v>
      </c>
      <c r="G1021" s="31" t="s">
        <v>33</v>
      </c>
      <c r="H1021" s="21">
        <v>41930</v>
      </c>
      <c r="I1021" s="31" t="s">
        <v>33</v>
      </c>
      <c r="J1021" s="29"/>
      <c r="K1021" s="25"/>
      <c r="L1021" s="25"/>
      <c r="M1021" s="23"/>
      <c r="N1021" s="29"/>
      <c r="O1021" s="204"/>
    </row>
    <row r="1022" spans="1:15" ht="13.7" hidden="1" thickTop="1">
      <c r="A1022" s="32" t="s">
        <v>684</v>
      </c>
      <c r="B1022" s="33" t="s">
        <v>35</v>
      </c>
      <c r="C1022" s="34"/>
      <c r="D1022" s="34">
        <v>52</v>
      </c>
      <c r="E1022" s="33"/>
      <c r="F1022" s="21">
        <v>41930</v>
      </c>
      <c r="G1022" s="33" t="s">
        <v>32</v>
      </c>
      <c r="H1022" s="21">
        <v>41930</v>
      </c>
      <c r="I1022" s="33" t="s">
        <v>32</v>
      </c>
      <c r="J1022" s="25"/>
      <c r="K1022" s="25"/>
      <c r="L1022" s="25"/>
      <c r="M1022" s="29"/>
      <c r="N1022" s="25"/>
      <c r="O1022" s="205"/>
    </row>
    <row r="1023" spans="1:15" ht="13.7" hidden="1" thickTop="1">
      <c r="A1023" s="35" t="s">
        <v>685</v>
      </c>
      <c r="B1023" s="36" t="s">
        <v>680</v>
      </c>
      <c r="C1023" s="36" t="s">
        <v>681</v>
      </c>
      <c r="D1023" s="43">
        <v>48</v>
      </c>
      <c r="E1023" s="53"/>
      <c r="F1023" s="21">
        <v>41930</v>
      </c>
      <c r="G1023" s="37" t="s">
        <v>29</v>
      </c>
      <c r="H1023" s="38">
        <v>41933</v>
      </c>
      <c r="I1023" s="37" t="s">
        <v>32</v>
      </c>
      <c r="J1023" s="29"/>
      <c r="K1023" s="29"/>
      <c r="L1023" s="29"/>
      <c r="M1023" s="29"/>
      <c r="N1023" s="29"/>
      <c r="O1023" s="205"/>
    </row>
    <row r="1024" spans="1:15" ht="13.7" hidden="1" thickTop="1">
      <c r="A1024" s="45" t="s">
        <v>686</v>
      </c>
      <c r="B1024" s="46">
        <v>330098951</v>
      </c>
      <c r="C1024" s="36" t="s">
        <v>661</v>
      </c>
      <c r="D1024" s="60">
        <v>18</v>
      </c>
      <c r="E1024" s="55"/>
      <c r="F1024" s="21">
        <v>41930</v>
      </c>
      <c r="G1024" s="37" t="s">
        <v>29</v>
      </c>
      <c r="H1024" s="38">
        <v>41933</v>
      </c>
      <c r="I1024" s="37" t="s">
        <v>32</v>
      </c>
      <c r="J1024" s="48"/>
      <c r="K1024" s="48"/>
      <c r="L1024" s="48"/>
      <c r="M1024" s="48"/>
      <c r="N1024" s="48"/>
      <c r="O1024" s="207"/>
    </row>
    <row r="1025" spans="1:15" ht="13.7" hidden="1" thickTop="1">
      <c r="A1025" s="45" t="s">
        <v>687</v>
      </c>
      <c r="B1025" s="46">
        <v>330080059</v>
      </c>
      <c r="C1025" s="36" t="s">
        <v>532</v>
      </c>
      <c r="D1025" s="60">
        <v>14</v>
      </c>
      <c r="E1025" s="55"/>
      <c r="F1025" s="21">
        <v>41930</v>
      </c>
      <c r="G1025" s="37" t="s">
        <v>29</v>
      </c>
      <c r="H1025" s="38">
        <v>41933</v>
      </c>
      <c r="I1025" s="37" t="s">
        <v>32</v>
      </c>
      <c r="J1025" s="48"/>
      <c r="K1025" s="48"/>
      <c r="L1025" s="48"/>
      <c r="M1025" s="48"/>
      <c r="N1025" s="48"/>
      <c r="O1025" s="207"/>
    </row>
    <row r="1026" spans="1:15" ht="14.4" hidden="1" thickTop="1" thickBot="1">
      <c r="A1026" s="39" t="s">
        <v>688</v>
      </c>
      <c r="B1026" s="40"/>
      <c r="C1026" s="40"/>
      <c r="D1026" s="40">
        <v>33</v>
      </c>
      <c r="E1026" s="41" t="s">
        <v>36</v>
      </c>
      <c r="F1026" s="21">
        <v>41930</v>
      </c>
      <c r="G1026" s="40" t="s">
        <v>37</v>
      </c>
      <c r="H1026" s="41">
        <v>41932</v>
      </c>
      <c r="I1026" s="41" t="s">
        <v>32</v>
      </c>
      <c r="J1026" s="42"/>
      <c r="K1026" s="42"/>
      <c r="L1026" s="42"/>
      <c r="M1026" s="42"/>
      <c r="N1026" s="42"/>
      <c r="O1026" s="206"/>
    </row>
    <row r="1027" spans="1:15" ht="13.7" hidden="1" thickTop="1">
      <c r="A1027" s="17"/>
      <c r="B1027" s="18"/>
      <c r="C1027" s="19"/>
      <c r="D1027" s="19"/>
      <c r="E1027" s="20"/>
      <c r="F1027" s="21">
        <v>41932</v>
      </c>
      <c r="G1027" s="22" t="s">
        <v>29</v>
      </c>
      <c r="H1027" s="21">
        <v>41932</v>
      </c>
      <c r="I1027" s="22" t="s">
        <v>30</v>
      </c>
      <c r="J1027" s="23"/>
      <c r="K1027" s="19"/>
      <c r="L1027" s="19"/>
      <c r="M1027" s="23"/>
      <c r="N1027" s="23"/>
      <c r="O1027" s="203"/>
    </row>
    <row r="1028" spans="1:15" ht="13.7" hidden="1" thickTop="1">
      <c r="A1028" s="24" t="s">
        <v>31</v>
      </c>
      <c r="B1028" s="18"/>
      <c r="C1028" s="25"/>
      <c r="D1028" s="19"/>
      <c r="E1028" s="26"/>
      <c r="F1028" s="21">
        <v>41932</v>
      </c>
      <c r="G1028" s="28" t="s">
        <v>32</v>
      </c>
      <c r="H1028" s="21">
        <v>41932</v>
      </c>
      <c r="I1028" s="28" t="s">
        <v>32</v>
      </c>
      <c r="J1028" s="25"/>
      <c r="K1028" s="25"/>
      <c r="L1028" s="25"/>
      <c r="M1028" s="23"/>
      <c r="N1028" s="29"/>
      <c r="O1028" s="204"/>
    </row>
    <row r="1029" spans="1:15" ht="13.7" hidden="1" thickTop="1">
      <c r="A1029" s="24"/>
      <c r="B1029" s="30"/>
      <c r="C1029" s="25"/>
      <c r="D1029" s="19"/>
      <c r="E1029" s="26"/>
      <c r="F1029" s="21">
        <v>41932</v>
      </c>
      <c r="G1029" s="31" t="s">
        <v>33</v>
      </c>
      <c r="H1029" s="21">
        <v>41932</v>
      </c>
      <c r="I1029" s="31" t="s">
        <v>33</v>
      </c>
      <c r="J1029" s="29"/>
      <c r="K1029" s="25"/>
      <c r="L1029" s="25"/>
      <c r="M1029" s="23"/>
      <c r="N1029" s="29"/>
      <c r="O1029" s="204"/>
    </row>
    <row r="1030" spans="1:15" ht="13.7" hidden="1" thickTop="1">
      <c r="A1030" s="32" t="s">
        <v>689</v>
      </c>
      <c r="B1030" s="33" t="s">
        <v>35</v>
      </c>
      <c r="C1030" s="34"/>
      <c r="D1030" s="34">
        <v>52</v>
      </c>
      <c r="E1030" s="33"/>
      <c r="F1030" s="21">
        <v>41932</v>
      </c>
      <c r="G1030" s="33" t="s">
        <v>32</v>
      </c>
      <c r="H1030" s="21">
        <v>41932</v>
      </c>
      <c r="I1030" s="33" t="s">
        <v>32</v>
      </c>
      <c r="J1030" s="25"/>
      <c r="K1030" s="25"/>
      <c r="L1030" s="25"/>
      <c r="M1030" s="29"/>
      <c r="N1030" s="25"/>
      <c r="O1030" s="205"/>
    </row>
    <row r="1031" spans="1:15" ht="13.7" hidden="1" thickTop="1">
      <c r="A1031" s="35" t="s">
        <v>690</v>
      </c>
      <c r="B1031" s="36">
        <v>330080404</v>
      </c>
      <c r="C1031" s="36" t="s">
        <v>340</v>
      </c>
      <c r="D1031" s="43">
        <v>48</v>
      </c>
      <c r="E1031" s="53"/>
      <c r="F1031" s="21">
        <v>41932</v>
      </c>
      <c r="G1031" s="37" t="s">
        <v>29</v>
      </c>
      <c r="H1031" s="38">
        <v>41934</v>
      </c>
      <c r="I1031" s="37" t="s">
        <v>32</v>
      </c>
      <c r="J1031" s="29"/>
      <c r="K1031" s="29"/>
      <c r="L1031" s="29"/>
      <c r="M1031" s="29"/>
      <c r="N1031" s="29"/>
      <c r="O1031" s="205"/>
    </row>
    <row r="1032" spans="1:15" ht="13.7" hidden="1" thickTop="1">
      <c r="A1032" s="45"/>
      <c r="B1032" s="46"/>
      <c r="C1032" s="36"/>
      <c r="D1032" s="60"/>
      <c r="E1032" s="55"/>
      <c r="F1032" s="21">
        <v>41932</v>
      </c>
      <c r="G1032" s="37" t="s">
        <v>29</v>
      </c>
      <c r="H1032" s="38">
        <v>41934</v>
      </c>
      <c r="I1032" s="37" t="s">
        <v>32</v>
      </c>
      <c r="J1032" s="48"/>
      <c r="K1032" s="48"/>
      <c r="L1032" s="48"/>
      <c r="M1032" s="48"/>
      <c r="N1032" s="48"/>
      <c r="O1032" s="207"/>
    </row>
    <row r="1033" spans="1:15" ht="14.4" hidden="1" thickTop="1" thickBot="1">
      <c r="A1033" s="39" t="s">
        <v>691</v>
      </c>
      <c r="B1033" s="40"/>
      <c r="C1033" s="40"/>
      <c r="D1033" s="40">
        <v>40</v>
      </c>
      <c r="E1033" s="41" t="s">
        <v>36</v>
      </c>
      <c r="F1033" s="21">
        <v>41932</v>
      </c>
      <c r="G1033" s="40" t="s">
        <v>37</v>
      </c>
      <c r="H1033" s="41">
        <v>41933</v>
      </c>
      <c r="I1033" s="41" t="s">
        <v>32</v>
      </c>
      <c r="J1033" s="42"/>
      <c r="K1033" s="42"/>
      <c r="L1033" s="42"/>
      <c r="M1033" s="42"/>
      <c r="N1033" s="42"/>
      <c r="O1033" s="206"/>
    </row>
    <row r="1034" spans="1:15" ht="13.7" hidden="1" thickTop="1">
      <c r="A1034" s="17"/>
      <c r="B1034" s="18"/>
      <c r="C1034" s="19"/>
      <c r="D1034" s="19"/>
      <c r="E1034" s="20"/>
      <c r="F1034" s="21">
        <v>41933</v>
      </c>
      <c r="G1034" s="22" t="s">
        <v>29</v>
      </c>
      <c r="H1034" s="21">
        <v>41933</v>
      </c>
      <c r="I1034" s="22" t="s">
        <v>30</v>
      </c>
      <c r="J1034" s="23"/>
      <c r="K1034" s="19"/>
      <c r="L1034" s="19"/>
      <c r="M1034" s="23"/>
      <c r="N1034" s="23"/>
      <c r="O1034" s="203"/>
    </row>
    <row r="1035" spans="1:15" ht="13.7" hidden="1" thickTop="1">
      <c r="A1035" s="24" t="s">
        <v>31</v>
      </c>
      <c r="B1035" s="18"/>
      <c r="C1035" s="25"/>
      <c r="D1035" s="19"/>
      <c r="E1035" s="26"/>
      <c r="F1035" s="21">
        <v>41933</v>
      </c>
      <c r="G1035" s="28" t="s">
        <v>32</v>
      </c>
      <c r="H1035" s="21">
        <v>41933</v>
      </c>
      <c r="I1035" s="28" t="s">
        <v>32</v>
      </c>
      <c r="J1035" s="25"/>
      <c r="K1035" s="25"/>
      <c r="L1035" s="25"/>
      <c r="M1035" s="23"/>
      <c r="N1035" s="29"/>
      <c r="O1035" s="204"/>
    </row>
    <row r="1036" spans="1:15" ht="13.7" hidden="1" thickTop="1">
      <c r="A1036" s="24"/>
      <c r="B1036" s="30"/>
      <c r="C1036" s="25"/>
      <c r="D1036" s="19"/>
      <c r="E1036" s="26"/>
      <c r="F1036" s="21">
        <v>41933</v>
      </c>
      <c r="G1036" s="31" t="s">
        <v>33</v>
      </c>
      <c r="H1036" s="21">
        <v>41933</v>
      </c>
      <c r="I1036" s="31" t="s">
        <v>33</v>
      </c>
      <c r="J1036" s="29"/>
      <c r="K1036" s="25"/>
      <c r="L1036" s="25"/>
      <c r="M1036" s="23"/>
      <c r="N1036" s="29"/>
      <c r="O1036" s="204"/>
    </row>
    <row r="1037" spans="1:15" ht="13.7" hidden="1" thickTop="1">
      <c r="A1037" s="32" t="s">
        <v>692</v>
      </c>
      <c r="B1037" s="33" t="s">
        <v>35</v>
      </c>
      <c r="C1037" s="34"/>
      <c r="D1037" s="34">
        <v>52</v>
      </c>
      <c r="E1037" s="33"/>
      <c r="F1037" s="21">
        <v>41933</v>
      </c>
      <c r="G1037" s="33" t="s">
        <v>32</v>
      </c>
      <c r="H1037" s="21">
        <v>41933</v>
      </c>
      <c r="I1037" s="33" t="s">
        <v>32</v>
      </c>
      <c r="J1037" s="25"/>
      <c r="K1037" s="25"/>
      <c r="L1037" s="25"/>
      <c r="M1037" s="29"/>
      <c r="N1037" s="25"/>
      <c r="O1037" s="205"/>
    </row>
    <row r="1038" spans="1:15" ht="13.7" hidden="1" thickTop="1">
      <c r="A1038" s="35" t="s">
        <v>693</v>
      </c>
      <c r="B1038" s="36">
        <v>330098951</v>
      </c>
      <c r="C1038" s="36" t="s">
        <v>661</v>
      </c>
      <c r="D1038" s="43">
        <v>36</v>
      </c>
      <c r="E1038" s="53"/>
      <c r="F1038" s="21">
        <v>41933</v>
      </c>
      <c r="G1038" s="37" t="s">
        <v>29</v>
      </c>
      <c r="H1038" s="38">
        <v>41935</v>
      </c>
      <c r="I1038" s="37" t="s">
        <v>32</v>
      </c>
      <c r="J1038" s="29"/>
      <c r="K1038" s="29"/>
      <c r="L1038" s="29"/>
      <c r="M1038" s="29"/>
      <c r="N1038" s="29"/>
      <c r="O1038" s="205"/>
    </row>
    <row r="1039" spans="1:15" ht="13.7" hidden="1" thickTop="1">
      <c r="A1039" s="45" t="s">
        <v>694</v>
      </c>
      <c r="B1039" s="46">
        <v>330080059</v>
      </c>
      <c r="C1039" s="36" t="s">
        <v>532</v>
      </c>
      <c r="D1039" s="60">
        <v>31</v>
      </c>
      <c r="E1039" s="55"/>
      <c r="F1039" s="21">
        <v>41933</v>
      </c>
      <c r="G1039" s="37" t="s">
        <v>29</v>
      </c>
      <c r="H1039" s="38">
        <v>41935</v>
      </c>
      <c r="I1039" s="37" t="s">
        <v>32</v>
      </c>
      <c r="J1039" s="48"/>
      <c r="K1039" s="48"/>
      <c r="L1039" s="48"/>
      <c r="M1039" s="48"/>
      <c r="N1039" s="48"/>
      <c r="O1039" s="207"/>
    </row>
    <row r="1040" spans="1:15" ht="14.4" hidden="1" thickTop="1" thickBot="1">
      <c r="A1040" s="39"/>
      <c r="B1040" s="40" t="s">
        <v>36</v>
      </c>
      <c r="C1040" s="40" t="s">
        <v>36</v>
      </c>
      <c r="D1040" s="40"/>
      <c r="E1040" s="41" t="s">
        <v>36</v>
      </c>
      <c r="F1040" s="21">
        <v>41933</v>
      </c>
      <c r="G1040" s="40" t="s">
        <v>37</v>
      </c>
      <c r="H1040" s="41">
        <v>41934</v>
      </c>
      <c r="I1040" s="41" t="s">
        <v>32</v>
      </c>
      <c r="J1040" s="42"/>
      <c r="K1040" s="42"/>
      <c r="L1040" s="42"/>
      <c r="M1040" s="42"/>
      <c r="N1040" s="42"/>
      <c r="O1040" s="206"/>
    </row>
    <row r="1041" spans="1:15" ht="13.7" hidden="1" thickTop="1">
      <c r="A1041" s="17"/>
      <c r="B1041" s="18"/>
      <c r="C1041" s="19"/>
      <c r="D1041" s="19"/>
      <c r="E1041" s="20"/>
      <c r="F1041" s="21">
        <v>41934</v>
      </c>
      <c r="G1041" s="22" t="s">
        <v>29</v>
      </c>
      <c r="H1041" s="21">
        <v>41934</v>
      </c>
      <c r="I1041" s="22" t="s">
        <v>30</v>
      </c>
      <c r="J1041" s="23"/>
      <c r="K1041" s="19"/>
      <c r="L1041" s="19"/>
      <c r="M1041" s="23"/>
      <c r="N1041" s="23"/>
      <c r="O1041" s="203"/>
    </row>
    <row r="1042" spans="1:15" ht="13.7" hidden="1" thickTop="1">
      <c r="A1042" s="24" t="s">
        <v>31</v>
      </c>
      <c r="B1042" s="18"/>
      <c r="C1042" s="25"/>
      <c r="D1042" s="19"/>
      <c r="E1042" s="26"/>
      <c r="F1042" s="21">
        <v>41934</v>
      </c>
      <c r="G1042" s="28" t="s">
        <v>32</v>
      </c>
      <c r="H1042" s="21">
        <v>41934</v>
      </c>
      <c r="I1042" s="28" t="s">
        <v>32</v>
      </c>
      <c r="J1042" s="25"/>
      <c r="K1042" s="25"/>
      <c r="L1042" s="25"/>
      <c r="M1042" s="23"/>
      <c r="N1042" s="29"/>
      <c r="O1042" s="204"/>
    </row>
    <row r="1043" spans="1:15" ht="13.7" hidden="1" thickTop="1">
      <c r="A1043" s="24"/>
      <c r="B1043" s="30"/>
      <c r="C1043" s="25"/>
      <c r="D1043" s="19"/>
      <c r="E1043" s="26"/>
      <c r="F1043" s="21">
        <v>41934</v>
      </c>
      <c r="G1043" s="31" t="s">
        <v>33</v>
      </c>
      <c r="H1043" s="21">
        <v>41934</v>
      </c>
      <c r="I1043" s="31" t="s">
        <v>33</v>
      </c>
      <c r="J1043" s="29"/>
      <c r="K1043" s="25"/>
      <c r="L1043" s="25"/>
      <c r="M1043" s="23"/>
      <c r="N1043" s="29"/>
      <c r="O1043" s="204"/>
    </row>
    <row r="1044" spans="1:15" ht="13.7" hidden="1" thickTop="1">
      <c r="A1044" s="32" t="s">
        <v>695</v>
      </c>
      <c r="B1044" s="33" t="s">
        <v>35</v>
      </c>
      <c r="C1044" s="34"/>
      <c r="D1044" s="34">
        <v>52</v>
      </c>
      <c r="E1044" s="33"/>
      <c r="F1044" s="21">
        <v>41934</v>
      </c>
      <c r="G1044" s="33" t="s">
        <v>32</v>
      </c>
      <c r="H1044" s="21">
        <v>41934</v>
      </c>
      <c r="I1044" s="33" t="s">
        <v>32</v>
      </c>
      <c r="J1044" s="25"/>
      <c r="K1044" s="25"/>
      <c r="L1044" s="25"/>
      <c r="M1044" s="29"/>
      <c r="N1044" s="25"/>
      <c r="O1044" s="205"/>
    </row>
    <row r="1045" spans="1:15" ht="13.7" hidden="1" thickTop="1">
      <c r="A1045" s="35"/>
      <c r="B1045" s="36"/>
      <c r="C1045" s="36"/>
      <c r="D1045" s="43"/>
      <c r="E1045" s="53"/>
      <c r="F1045" s="21">
        <v>41934</v>
      </c>
      <c r="G1045" s="37" t="s">
        <v>29</v>
      </c>
      <c r="H1045" s="38">
        <v>41936</v>
      </c>
      <c r="I1045" s="37" t="s">
        <v>32</v>
      </c>
      <c r="J1045" s="29"/>
      <c r="K1045" s="29"/>
      <c r="L1045" s="29"/>
      <c r="M1045" s="29"/>
      <c r="N1045" s="29"/>
      <c r="O1045" s="205"/>
    </row>
    <row r="1046" spans="1:15" ht="14.4" hidden="1" thickTop="1" thickBot="1">
      <c r="A1046" s="39" t="s">
        <v>36</v>
      </c>
      <c r="B1046" s="40" t="s">
        <v>36</v>
      </c>
      <c r="C1046" s="40" t="s">
        <v>36</v>
      </c>
      <c r="D1046" s="40" t="s">
        <v>36</v>
      </c>
      <c r="E1046" s="41" t="s">
        <v>36</v>
      </c>
      <c r="F1046" s="21">
        <v>41934</v>
      </c>
      <c r="G1046" s="40" t="s">
        <v>37</v>
      </c>
      <c r="H1046" s="41">
        <v>41935</v>
      </c>
      <c r="I1046" s="41" t="s">
        <v>32</v>
      </c>
      <c r="J1046" s="42"/>
      <c r="K1046" s="42"/>
      <c r="L1046" s="42"/>
      <c r="M1046" s="42"/>
      <c r="N1046" s="42"/>
      <c r="O1046" s="206"/>
    </row>
    <row r="1047" spans="1:15" ht="13.7" hidden="1" thickTop="1">
      <c r="A1047" s="17"/>
      <c r="B1047" s="18"/>
      <c r="C1047" s="19"/>
      <c r="D1047" s="19"/>
      <c r="E1047" s="20"/>
      <c r="F1047" s="21">
        <v>41935</v>
      </c>
      <c r="G1047" s="22" t="s">
        <v>29</v>
      </c>
      <c r="H1047" s="21">
        <v>41935</v>
      </c>
      <c r="I1047" s="22" t="s">
        <v>30</v>
      </c>
      <c r="J1047" s="23"/>
      <c r="K1047" s="19"/>
      <c r="L1047" s="19"/>
      <c r="M1047" s="23"/>
      <c r="N1047" s="23"/>
      <c r="O1047" s="203"/>
    </row>
    <row r="1048" spans="1:15" ht="13.7" hidden="1" thickTop="1">
      <c r="A1048" s="24" t="s">
        <v>31</v>
      </c>
      <c r="B1048" s="18"/>
      <c r="C1048" s="25"/>
      <c r="D1048" s="19"/>
      <c r="E1048" s="26"/>
      <c r="F1048" s="21">
        <v>41935</v>
      </c>
      <c r="G1048" s="28" t="s">
        <v>32</v>
      </c>
      <c r="H1048" s="21">
        <v>41935</v>
      </c>
      <c r="I1048" s="28" t="s">
        <v>32</v>
      </c>
      <c r="J1048" s="25"/>
      <c r="K1048" s="25"/>
      <c r="L1048" s="25"/>
      <c r="M1048" s="23"/>
      <c r="N1048" s="29"/>
      <c r="O1048" s="204"/>
    </row>
    <row r="1049" spans="1:15" ht="13.7" hidden="1" thickTop="1">
      <c r="A1049" s="24"/>
      <c r="B1049" s="30"/>
      <c r="C1049" s="25"/>
      <c r="D1049" s="19"/>
      <c r="E1049" s="26"/>
      <c r="F1049" s="21">
        <v>41935</v>
      </c>
      <c r="G1049" s="31" t="s">
        <v>33</v>
      </c>
      <c r="H1049" s="21">
        <v>41935</v>
      </c>
      <c r="I1049" s="31" t="s">
        <v>33</v>
      </c>
      <c r="J1049" s="29"/>
      <c r="K1049" s="25"/>
      <c r="L1049" s="25"/>
      <c r="M1049" s="23"/>
      <c r="N1049" s="29"/>
      <c r="O1049" s="204"/>
    </row>
    <row r="1050" spans="1:15" ht="13.7" hidden="1" thickTop="1">
      <c r="A1050" s="32" t="s">
        <v>696</v>
      </c>
      <c r="B1050" s="33" t="s">
        <v>35</v>
      </c>
      <c r="C1050" s="34"/>
      <c r="D1050" s="34">
        <v>51</v>
      </c>
      <c r="E1050" s="33"/>
      <c r="F1050" s="21">
        <v>41935</v>
      </c>
      <c r="G1050" s="33" t="s">
        <v>32</v>
      </c>
      <c r="H1050" s="21">
        <v>41935</v>
      </c>
      <c r="I1050" s="33" t="s">
        <v>32</v>
      </c>
      <c r="J1050" s="25"/>
      <c r="K1050" s="25"/>
      <c r="L1050" s="25"/>
      <c r="M1050" s="29"/>
      <c r="N1050" s="25"/>
      <c r="O1050" s="205"/>
    </row>
    <row r="1051" spans="1:15" ht="13.7" hidden="1" thickTop="1">
      <c r="A1051" s="35" t="s">
        <v>697</v>
      </c>
      <c r="B1051" s="36">
        <v>330080404</v>
      </c>
      <c r="C1051" s="36" t="s">
        <v>340</v>
      </c>
      <c r="D1051" s="43">
        <v>36</v>
      </c>
      <c r="E1051" s="53"/>
      <c r="F1051" s="21">
        <v>41935</v>
      </c>
      <c r="G1051" s="37" t="s">
        <v>29</v>
      </c>
      <c r="H1051" s="38">
        <v>41937</v>
      </c>
      <c r="I1051" s="37" t="s">
        <v>32</v>
      </c>
      <c r="J1051" s="29"/>
      <c r="K1051" s="29"/>
      <c r="L1051" s="29"/>
      <c r="M1051" s="29"/>
      <c r="N1051" s="29"/>
      <c r="O1051" s="205"/>
    </row>
    <row r="1052" spans="1:15" ht="13.7" hidden="1" thickTop="1">
      <c r="A1052" s="45"/>
      <c r="B1052" s="46"/>
      <c r="C1052" s="36"/>
      <c r="D1052" s="60"/>
      <c r="E1052" s="55"/>
      <c r="F1052" s="21">
        <v>41935</v>
      </c>
      <c r="G1052" s="37" t="s">
        <v>29</v>
      </c>
      <c r="H1052" s="38">
        <v>41937</v>
      </c>
      <c r="I1052" s="37" t="s">
        <v>32</v>
      </c>
      <c r="J1052" s="48"/>
      <c r="K1052" s="48"/>
      <c r="L1052" s="48"/>
      <c r="M1052" s="48"/>
      <c r="N1052" s="48"/>
      <c r="O1052" s="207"/>
    </row>
    <row r="1053" spans="1:15" ht="14.4" hidden="1" thickTop="1" thickBot="1">
      <c r="A1053" s="39" t="s">
        <v>698</v>
      </c>
      <c r="B1053" s="40"/>
      <c r="C1053" s="40"/>
      <c r="D1053" s="40">
        <v>26</v>
      </c>
      <c r="E1053" s="41" t="s">
        <v>36</v>
      </c>
      <c r="F1053" s="21">
        <v>41935</v>
      </c>
      <c r="G1053" s="40" t="s">
        <v>37</v>
      </c>
      <c r="H1053" s="41">
        <v>41936</v>
      </c>
      <c r="I1053" s="41" t="s">
        <v>32</v>
      </c>
      <c r="J1053" s="42"/>
      <c r="K1053" s="42"/>
      <c r="L1053" s="42"/>
      <c r="M1053" s="42"/>
      <c r="N1053" s="42"/>
      <c r="O1053" s="206"/>
    </row>
    <row r="1054" spans="1:15" ht="13.7" hidden="1" thickTop="1">
      <c r="A1054" s="17"/>
      <c r="B1054" s="18"/>
      <c r="C1054" s="19"/>
      <c r="D1054" s="19"/>
      <c r="E1054" s="20"/>
      <c r="F1054" s="21">
        <v>41936</v>
      </c>
      <c r="G1054" s="22" t="s">
        <v>29</v>
      </c>
      <c r="H1054" s="21">
        <v>41936</v>
      </c>
      <c r="I1054" s="22" t="s">
        <v>30</v>
      </c>
      <c r="J1054" s="23"/>
      <c r="K1054" s="19"/>
      <c r="L1054" s="19"/>
      <c r="M1054" s="23"/>
      <c r="N1054" s="23"/>
      <c r="O1054" s="203"/>
    </row>
    <row r="1055" spans="1:15" ht="13.7" hidden="1" thickTop="1">
      <c r="A1055" s="24" t="s">
        <v>31</v>
      </c>
      <c r="B1055" s="18"/>
      <c r="C1055" s="25"/>
      <c r="D1055" s="19"/>
      <c r="E1055" s="26"/>
      <c r="F1055" s="21">
        <v>41936</v>
      </c>
      <c r="G1055" s="28" t="s">
        <v>32</v>
      </c>
      <c r="H1055" s="21">
        <v>41936</v>
      </c>
      <c r="I1055" s="28" t="s">
        <v>32</v>
      </c>
      <c r="J1055" s="25"/>
      <c r="K1055" s="25"/>
      <c r="L1055" s="25"/>
      <c r="M1055" s="23"/>
      <c r="N1055" s="29"/>
      <c r="O1055" s="204"/>
    </row>
    <row r="1056" spans="1:15" ht="13.7" hidden="1" thickTop="1">
      <c r="A1056" s="24"/>
      <c r="B1056" s="30"/>
      <c r="C1056" s="25"/>
      <c r="D1056" s="19"/>
      <c r="E1056" s="26"/>
      <c r="F1056" s="21">
        <v>41936</v>
      </c>
      <c r="G1056" s="31" t="s">
        <v>33</v>
      </c>
      <c r="H1056" s="21">
        <v>41936</v>
      </c>
      <c r="I1056" s="31" t="s">
        <v>33</v>
      </c>
      <c r="J1056" s="29"/>
      <c r="K1056" s="25"/>
      <c r="L1056" s="25"/>
      <c r="M1056" s="23"/>
      <c r="N1056" s="29"/>
      <c r="O1056" s="204"/>
    </row>
    <row r="1057" spans="1:15" ht="13.7" hidden="1" thickTop="1">
      <c r="A1057" s="32" t="s">
        <v>699</v>
      </c>
      <c r="B1057" s="33" t="s">
        <v>35</v>
      </c>
      <c r="C1057" s="34"/>
      <c r="D1057" s="34">
        <v>50</v>
      </c>
      <c r="E1057" s="33"/>
      <c r="F1057" s="21">
        <v>41936</v>
      </c>
      <c r="G1057" s="33" t="s">
        <v>32</v>
      </c>
      <c r="H1057" s="21">
        <v>41936</v>
      </c>
      <c r="I1057" s="33" t="s">
        <v>32</v>
      </c>
      <c r="J1057" s="25"/>
      <c r="K1057" s="25"/>
      <c r="L1057" s="25"/>
      <c r="M1057" s="29"/>
      <c r="N1057" s="25"/>
      <c r="O1057" s="205"/>
    </row>
    <row r="1058" spans="1:15" ht="13.7" hidden="1" thickTop="1">
      <c r="A1058" s="35" t="s">
        <v>700</v>
      </c>
      <c r="B1058" s="36">
        <v>330080404</v>
      </c>
      <c r="C1058" s="36" t="s">
        <v>340</v>
      </c>
      <c r="D1058" s="43">
        <v>36</v>
      </c>
      <c r="E1058" s="53"/>
      <c r="F1058" s="21">
        <v>41936</v>
      </c>
      <c r="G1058" s="37" t="s">
        <v>29</v>
      </c>
      <c r="H1058" s="38">
        <v>41939</v>
      </c>
      <c r="I1058" s="37" t="s">
        <v>32</v>
      </c>
      <c r="J1058" s="29"/>
      <c r="K1058" s="29"/>
      <c r="L1058" s="29"/>
      <c r="M1058" s="29"/>
      <c r="N1058" s="29"/>
      <c r="O1058" s="205"/>
    </row>
    <row r="1059" spans="1:15" ht="13.7" hidden="1" thickTop="1">
      <c r="A1059" s="45" t="s">
        <v>701</v>
      </c>
      <c r="B1059" s="46" t="s">
        <v>680</v>
      </c>
      <c r="C1059" s="36" t="s">
        <v>681</v>
      </c>
      <c r="D1059" s="60">
        <v>36</v>
      </c>
      <c r="E1059" s="55"/>
      <c r="F1059" s="21">
        <v>41936</v>
      </c>
      <c r="G1059" s="37" t="s">
        <v>29</v>
      </c>
      <c r="H1059" s="38">
        <v>41939</v>
      </c>
      <c r="I1059" s="37" t="s">
        <v>32</v>
      </c>
      <c r="J1059" s="48"/>
      <c r="K1059" s="48"/>
      <c r="L1059" s="48"/>
      <c r="M1059" s="48"/>
      <c r="N1059" s="48"/>
      <c r="O1059" s="207"/>
    </row>
    <row r="1060" spans="1:15" ht="14.4" hidden="1" thickTop="1" thickBot="1">
      <c r="A1060" s="39" t="s">
        <v>702</v>
      </c>
      <c r="B1060" s="40"/>
      <c r="C1060" s="40"/>
      <c r="D1060" s="40">
        <v>35</v>
      </c>
      <c r="E1060" s="41" t="s">
        <v>36</v>
      </c>
      <c r="F1060" s="21">
        <v>41936</v>
      </c>
      <c r="G1060" s="40" t="s">
        <v>37</v>
      </c>
      <c r="H1060" s="41">
        <v>41937</v>
      </c>
      <c r="I1060" s="41" t="s">
        <v>32</v>
      </c>
      <c r="J1060" s="42"/>
      <c r="K1060" s="42"/>
      <c r="L1060" s="42"/>
      <c r="M1060" s="42"/>
      <c r="N1060" s="42"/>
      <c r="O1060" s="206"/>
    </row>
    <row r="1061" spans="1:15" ht="13.7" hidden="1" thickTop="1">
      <c r="A1061" s="17"/>
      <c r="B1061" s="18"/>
      <c r="C1061" s="19"/>
      <c r="D1061" s="19"/>
      <c r="E1061" s="20"/>
      <c r="F1061" s="21">
        <v>41937</v>
      </c>
      <c r="G1061" s="22" t="s">
        <v>29</v>
      </c>
      <c r="H1061" s="21">
        <v>41937</v>
      </c>
      <c r="I1061" s="22" t="s">
        <v>30</v>
      </c>
      <c r="J1061" s="23"/>
      <c r="K1061" s="19"/>
      <c r="L1061" s="19"/>
      <c r="M1061" s="23"/>
      <c r="N1061" s="23"/>
      <c r="O1061" s="203"/>
    </row>
    <row r="1062" spans="1:15" ht="13.7" hidden="1" thickTop="1">
      <c r="A1062" s="24" t="s">
        <v>31</v>
      </c>
      <c r="B1062" s="18"/>
      <c r="C1062" s="25"/>
      <c r="D1062" s="19"/>
      <c r="E1062" s="26"/>
      <c r="F1062" s="21">
        <v>41937</v>
      </c>
      <c r="G1062" s="28" t="s">
        <v>32</v>
      </c>
      <c r="H1062" s="21">
        <v>41937</v>
      </c>
      <c r="I1062" s="28" t="s">
        <v>32</v>
      </c>
      <c r="J1062" s="25"/>
      <c r="K1062" s="25"/>
      <c r="L1062" s="25"/>
      <c r="M1062" s="23"/>
      <c r="N1062" s="29"/>
      <c r="O1062" s="204"/>
    </row>
    <row r="1063" spans="1:15" ht="13.7" hidden="1" thickTop="1">
      <c r="A1063" s="24"/>
      <c r="B1063" s="30"/>
      <c r="C1063" s="25"/>
      <c r="D1063" s="19"/>
      <c r="E1063" s="26"/>
      <c r="F1063" s="21">
        <v>41937</v>
      </c>
      <c r="G1063" s="31" t="s">
        <v>33</v>
      </c>
      <c r="H1063" s="21">
        <v>41937</v>
      </c>
      <c r="I1063" s="31" t="s">
        <v>33</v>
      </c>
      <c r="J1063" s="29"/>
      <c r="K1063" s="25"/>
      <c r="L1063" s="25"/>
      <c r="M1063" s="23"/>
      <c r="N1063" s="29"/>
      <c r="O1063" s="204"/>
    </row>
    <row r="1064" spans="1:15" ht="13.7" hidden="1" thickTop="1">
      <c r="A1064" s="32" t="s">
        <v>703</v>
      </c>
      <c r="B1064" s="33" t="s">
        <v>35</v>
      </c>
      <c r="C1064" s="34"/>
      <c r="D1064" s="34">
        <v>50</v>
      </c>
      <c r="E1064" s="33"/>
      <c r="F1064" s="21">
        <v>41937</v>
      </c>
      <c r="G1064" s="33" t="s">
        <v>32</v>
      </c>
      <c r="H1064" s="21">
        <v>41937</v>
      </c>
      <c r="I1064" s="33" t="s">
        <v>32</v>
      </c>
      <c r="J1064" s="25"/>
      <c r="K1064" s="25"/>
      <c r="L1064" s="25"/>
      <c r="M1064" s="29"/>
      <c r="N1064" s="25"/>
      <c r="O1064" s="205"/>
    </row>
    <row r="1065" spans="1:15" ht="13.7" hidden="1" thickTop="1">
      <c r="A1065" s="35" t="s">
        <v>704</v>
      </c>
      <c r="B1065" s="36">
        <v>330080404</v>
      </c>
      <c r="C1065" s="36" t="s">
        <v>340</v>
      </c>
      <c r="D1065" s="43">
        <v>36</v>
      </c>
      <c r="E1065" s="53"/>
      <c r="F1065" s="21">
        <v>41937</v>
      </c>
      <c r="G1065" s="37" t="s">
        <v>29</v>
      </c>
      <c r="H1065" s="38">
        <v>41940</v>
      </c>
      <c r="I1065" s="37" t="s">
        <v>32</v>
      </c>
      <c r="J1065" s="29"/>
      <c r="K1065" s="29"/>
      <c r="L1065" s="29"/>
      <c r="M1065" s="29"/>
      <c r="N1065" s="29"/>
      <c r="O1065" s="205"/>
    </row>
    <row r="1066" spans="1:15" ht="13.7" hidden="1" thickTop="1">
      <c r="A1066" s="45" t="s">
        <v>705</v>
      </c>
      <c r="B1066" s="46">
        <v>330098951</v>
      </c>
      <c r="C1066" s="36" t="s">
        <v>661</v>
      </c>
      <c r="D1066" s="60">
        <v>36</v>
      </c>
      <c r="E1066" s="55"/>
      <c r="F1066" s="21">
        <v>41937</v>
      </c>
      <c r="G1066" s="37" t="s">
        <v>29</v>
      </c>
      <c r="H1066" s="38">
        <v>41940</v>
      </c>
      <c r="I1066" s="37" t="s">
        <v>32</v>
      </c>
      <c r="J1066" s="48"/>
      <c r="K1066" s="48"/>
      <c r="L1066" s="48"/>
      <c r="M1066" s="48"/>
      <c r="N1066" s="48"/>
      <c r="O1066" s="207"/>
    </row>
    <row r="1067" spans="1:15" ht="13.7" hidden="1" thickTop="1">
      <c r="A1067" s="45" t="s">
        <v>706</v>
      </c>
      <c r="B1067" s="46">
        <v>330080059</v>
      </c>
      <c r="C1067" s="36" t="s">
        <v>532</v>
      </c>
      <c r="D1067" s="60">
        <v>10</v>
      </c>
      <c r="E1067" s="55"/>
      <c r="F1067" s="21">
        <v>41937</v>
      </c>
      <c r="G1067" s="37" t="s">
        <v>29</v>
      </c>
      <c r="H1067" s="38">
        <v>41940</v>
      </c>
      <c r="I1067" s="37" t="s">
        <v>32</v>
      </c>
      <c r="J1067" s="48"/>
      <c r="K1067" s="48"/>
      <c r="L1067" s="48"/>
      <c r="M1067" s="48"/>
      <c r="N1067" s="48"/>
      <c r="O1067" s="207"/>
    </row>
    <row r="1068" spans="1:15" ht="14.4" hidden="1" thickTop="1" thickBot="1">
      <c r="A1068" s="39" t="s">
        <v>707</v>
      </c>
      <c r="B1068" s="40"/>
      <c r="C1068" s="40"/>
      <c r="D1068" s="40">
        <v>40</v>
      </c>
      <c r="E1068" s="41" t="s">
        <v>36</v>
      </c>
      <c r="F1068" s="21">
        <v>41937</v>
      </c>
      <c r="G1068" s="40" t="s">
        <v>37</v>
      </c>
      <c r="H1068" s="41">
        <v>41939</v>
      </c>
      <c r="I1068" s="41" t="s">
        <v>32</v>
      </c>
      <c r="J1068" s="42"/>
      <c r="K1068" s="42"/>
      <c r="L1068" s="42"/>
      <c r="M1068" s="42"/>
      <c r="N1068" s="42"/>
      <c r="O1068" s="206"/>
    </row>
    <row r="1069" spans="1:15" ht="13.7" hidden="1" thickTop="1">
      <c r="A1069" s="17"/>
      <c r="B1069" s="18"/>
      <c r="C1069" s="19"/>
      <c r="D1069" s="19"/>
      <c r="E1069" s="20"/>
      <c r="F1069" s="21">
        <v>41939</v>
      </c>
      <c r="G1069" s="22" t="s">
        <v>29</v>
      </c>
      <c r="H1069" s="21">
        <v>41939</v>
      </c>
      <c r="I1069" s="22" t="s">
        <v>30</v>
      </c>
      <c r="J1069" s="23"/>
      <c r="K1069" s="19"/>
      <c r="L1069" s="19"/>
      <c r="M1069" s="23"/>
      <c r="N1069" s="23"/>
      <c r="O1069" s="203"/>
    </row>
    <row r="1070" spans="1:15" ht="13.7" hidden="1" thickTop="1">
      <c r="A1070" s="24" t="s">
        <v>31</v>
      </c>
      <c r="B1070" s="18"/>
      <c r="C1070" s="25"/>
      <c r="D1070" s="19"/>
      <c r="E1070" s="26"/>
      <c r="F1070" s="21">
        <v>41939</v>
      </c>
      <c r="G1070" s="28" t="s">
        <v>32</v>
      </c>
      <c r="H1070" s="21">
        <v>41939</v>
      </c>
      <c r="I1070" s="28" t="s">
        <v>32</v>
      </c>
      <c r="J1070" s="25"/>
      <c r="K1070" s="25"/>
      <c r="L1070" s="25"/>
      <c r="M1070" s="23"/>
      <c r="N1070" s="29"/>
      <c r="O1070" s="204"/>
    </row>
    <row r="1071" spans="1:15" ht="13.7" hidden="1" thickTop="1">
      <c r="A1071" s="24"/>
      <c r="B1071" s="30"/>
      <c r="C1071" s="25"/>
      <c r="D1071" s="19"/>
      <c r="E1071" s="26"/>
      <c r="F1071" s="21">
        <v>41939</v>
      </c>
      <c r="G1071" s="31" t="s">
        <v>33</v>
      </c>
      <c r="H1071" s="21">
        <v>41939</v>
      </c>
      <c r="I1071" s="31" t="s">
        <v>33</v>
      </c>
      <c r="J1071" s="29"/>
      <c r="K1071" s="25"/>
      <c r="L1071" s="25"/>
      <c r="M1071" s="23"/>
      <c r="N1071" s="29"/>
      <c r="O1071" s="204"/>
    </row>
    <row r="1072" spans="1:15" ht="13.7" hidden="1" thickTop="1">
      <c r="A1072" s="32" t="s">
        <v>708</v>
      </c>
      <c r="B1072" s="33" t="s">
        <v>35</v>
      </c>
      <c r="C1072" s="34"/>
      <c r="D1072" s="34">
        <v>52</v>
      </c>
      <c r="E1072" s="33"/>
      <c r="F1072" s="21">
        <v>41939</v>
      </c>
      <c r="G1072" s="33" t="s">
        <v>32</v>
      </c>
      <c r="H1072" s="21">
        <v>41939</v>
      </c>
      <c r="I1072" s="33" t="s">
        <v>32</v>
      </c>
      <c r="J1072" s="25"/>
      <c r="K1072" s="25"/>
      <c r="L1072" s="25"/>
      <c r="M1072" s="29"/>
      <c r="N1072" s="25"/>
      <c r="O1072" s="205"/>
    </row>
    <row r="1073" spans="1:15" ht="13.7" hidden="1" thickTop="1">
      <c r="A1073" s="35" t="s">
        <v>709</v>
      </c>
      <c r="B1073" s="36">
        <v>330080404</v>
      </c>
      <c r="C1073" s="36" t="s">
        <v>340</v>
      </c>
      <c r="D1073" s="43">
        <v>36</v>
      </c>
      <c r="E1073" s="53"/>
      <c r="F1073" s="21">
        <v>41939</v>
      </c>
      <c r="G1073" s="37" t="s">
        <v>29</v>
      </c>
      <c r="H1073" s="38">
        <v>41941</v>
      </c>
      <c r="I1073" s="37" t="s">
        <v>32</v>
      </c>
      <c r="J1073" s="29"/>
      <c r="K1073" s="29"/>
      <c r="L1073" s="29"/>
      <c r="M1073" s="29"/>
      <c r="N1073" s="29"/>
      <c r="O1073" s="205"/>
    </row>
    <row r="1074" spans="1:15" ht="13.7" hidden="1" thickTop="1">
      <c r="A1074" s="45" t="s">
        <v>710</v>
      </c>
      <c r="B1074" s="46">
        <v>330080059</v>
      </c>
      <c r="C1074" s="36" t="s">
        <v>532</v>
      </c>
      <c r="D1074" s="60">
        <v>18</v>
      </c>
      <c r="E1074" s="55"/>
      <c r="F1074" s="21">
        <v>41939</v>
      </c>
      <c r="G1074" s="37" t="s">
        <v>29</v>
      </c>
      <c r="H1074" s="38">
        <v>41941</v>
      </c>
      <c r="I1074" s="37" t="s">
        <v>32</v>
      </c>
      <c r="J1074" s="48"/>
      <c r="K1074" s="48"/>
      <c r="L1074" s="48"/>
      <c r="M1074" s="48"/>
      <c r="N1074" s="48"/>
      <c r="O1074" s="207"/>
    </row>
    <row r="1075" spans="1:15" ht="13.7" hidden="1" thickTop="1">
      <c r="A1075" s="45"/>
      <c r="B1075" s="46"/>
      <c r="C1075" s="36"/>
      <c r="D1075" s="60"/>
      <c r="E1075" s="55"/>
      <c r="F1075" s="21">
        <v>41939</v>
      </c>
      <c r="G1075" s="37" t="s">
        <v>29</v>
      </c>
      <c r="H1075" s="38">
        <v>41941</v>
      </c>
      <c r="I1075" s="37" t="s">
        <v>32</v>
      </c>
      <c r="J1075" s="48"/>
      <c r="K1075" s="48"/>
      <c r="L1075" s="48"/>
      <c r="M1075" s="48"/>
      <c r="N1075" s="48"/>
      <c r="O1075" s="207"/>
    </row>
    <row r="1076" spans="1:15" ht="14.4" hidden="1" thickTop="1" thickBot="1">
      <c r="A1076" s="39" t="s">
        <v>711</v>
      </c>
      <c r="B1076" s="40"/>
      <c r="C1076" s="40"/>
      <c r="D1076" s="40">
        <v>44</v>
      </c>
      <c r="E1076" s="41" t="s">
        <v>36</v>
      </c>
      <c r="F1076" s="21">
        <v>41939</v>
      </c>
      <c r="G1076" s="40" t="s">
        <v>37</v>
      </c>
      <c r="H1076" s="41">
        <v>41940</v>
      </c>
      <c r="I1076" s="41" t="s">
        <v>32</v>
      </c>
      <c r="J1076" s="42"/>
      <c r="K1076" s="42"/>
      <c r="L1076" s="42"/>
      <c r="M1076" s="42"/>
      <c r="N1076" s="42"/>
      <c r="O1076" s="206"/>
    </row>
    <row r="1077" spans="1:15" ht="13.7" hidden="1" thickTop="1">
      <c r="A1077" s="17"/>
      <c r="B1077" s="18"/>
      <c r="C1077" s="19"/>
      <c r="D1077" s="19"/>
      <c r="E1077" s="20"/>
      <c r="F1077" s="21">
        <v>41940</v>
      </c>
      <c r="G1077" s="22" t="s">
        <v>29</v>
      </c>
      <c r="H1077" s="21">
        <v>41940</v>
      </c>
      <c r="I1077" s="22" t="s">
        <v>30</v>
      </c>
      <c r="J1077" s="23"/>
      <c r="K1077" s="19"/>
      <c r="L1077" s="19"/>
      <c r="M1077" s="23"/>
      <c r="N1077" s="23"/>
      <c r="O1077" s="203"/>
    </row>
    <row r="1078" spans="1:15" ht="13.7" hidden="1" thickTop="1">
      <c r="A1078" s="24" t="s">
        <v>31</v>
      </c>
      <c r="B1078" s="18"/>
      <c r="C1078" s="25"/>
      <c r="D1078" s="19"/>
      <c r="E1078" s="26"/>
      <c r="F1078" s="21">
        <v>41940</v>
      </c>
      <c r="G1078" s="28" t="s">
        <v>32</v>
      </c>
      <c r="H1078" s="21">
        <v>41940</v>
      </c>
      <c r="I1078" s="28" t="s">
        <v>32</v>
      </c>
      <c r="J1078" s="25"/>
      <c r="K1078" s="25"/>
      <c r="L1078" s="25"/>
      <c r="M1078" s="23"/>
      <c r="N1078" s="29"/>
      <c r="O1078" s="204"/>
    </row>
    <row r="1079" spans="1:15" ht="13.7" hidden="1" thickTop="1">
      <c r="A1079" s="24"/>
      <c r="B1079" s="30"/>
      <c r="C1079" s="25"/>
      <c r="D1079" s="19"/>
      <c r="E1079" s="26"/>
      <c r="F1079" s="21">
        <v>41940</v>
      </c>
      <c r="G1079" s="31" t="s">
        <v>33</v>
      </c>
      <c r="H1079" s="21">
        <v>41940</v>
      </c>
      <c r="I1079" s="31" t="s">
        <v>33</v>
      </c>
      <c r="J1079" s="29"/>
      <c r="K1079" s="25"/>
      <c r="L1079" s="25"/>
      <c r="M1079" s="23"/>
      <c r="N1079" s="29"/>
      <c r="O1079" s="204"/>
    </row>
    <row r="1080" spans="1:15" ht="13.7" hidden="1" thickTop="1">
      <c r="A1080" s="32" t="s">
        <v>712</v>
      </c>
      <c r="B1080" s="33" t="s">
        <v>35</v>
      </c>
      <c r="C1080" s="34"/>
      <c r="D1080" s="34">
        <v>52</v>
      </c>
      <c r="E1080" s="33"/>
      <c r="F1080" s="21">
        <v>41940</v>
      </c>
      <c r="G1080" s="33" t="s">
        <v>32</v>
      </c>
      <c r="H1080" s="21">
        <v>41940</v>
      </c>
      <c r="I1080" s="33" t="s">
        <v>32</v>
      </c>
      <c r="J1080" s="25"/>
      <c r="K1080" s="25"/>
      <c r="L1080" s="25"/>
      <c r="M1080" s="29"/>
      <c r="N1080" s="25"/>
      <c r="O1080" s="205"/>
    </row>
    <row r="1081" spans="1:15" ht="13.7" hidden="1" thickTop="1">
      <c r="A1081" s="35" t="s">
        <v>713</v>
      </c>
      <c r="B1081" s="36">
        <v>330080404</v>
      </c>
      <c r="C1081" s="36" t="s">
        <v>340</v>
      </c>
      <c r="D1081" s="43">
        <v>36</v>
      </c>
      <c r="E1081" s="52" t="s">
        <v>714</v>
      </c>
      <c r="F1081" s="21">
        <v>41940</v>
      </c>
      <c r="G1081" s="37" t="s">
        <v>29</v>
      </c>
      <c r="H1081" s="38">
        <v>41942</v>
      </c>
      <c r="I1081" s="37" t="s">
        <v>32</v>
      </c>
      <c r="J1081" s="29"/>
      <c r="K1081" s="29"/>
      <c r="L1081" s="29"/>
      <c r="M1081" s="29"/>
      <c r="N1081" s="29"/>
      <c r="O1081" s="205"/>
    </row>
    <row r="1082" spans="1:15" ht="13.7" hidden="1" thickTop="1">
      <c r="A1082" s="45"/>
      <c r="B1082" s="46"/>
      <c r="C1082" s="36"/>
      <c r="D1082" s="60"/>
      <c r="E1082" s="55"/>
      <c r="F1082" s="21">
        <v>41940</v>
      </c>
      <c r="G1082" s="37" t="s">
        <v>29</v>
      </c>
      <c r="H1082" s="38">
        <v>41942</v>
      </c>
      <c r="I1082" s="37" t="s">
        <v>32</v>
      </c>
      <c r="J1082" s="48"/>
      <c r="K1082" s="48"/>
      <c r="L1082" s="48"/>
      <c r="M1082" s="48"/>
      <c r="N1082" s="48"/>
      <c r="O1082" s="207"/>
    </row>
    <row r="1083" spans="1:15" ht="14.4" hidden="1" thickTop="1" thickBot="1">
      <c r="A1083" s="39" t="s">
        <v>715</v>
      </c>
      <c r="B1083" s="40"/>
      <c r="C1083" s="40"/>
      <c r="D1083" s="40">
        <v>42</v>
      </c>
      <c r="E1083" s="41" t="s">
        <v>36</v>
      </c>
      <c r="F1083" s="21">
        <v>41940</v>
      </c>
      <c r="G1083" s="40" t="s">
        <v>37</v>
      </c>
      <c r="H1083" s="41">
        <v>41941</v>
      </c>
      <c r="I1083" s="41" t="s">
        <v>32</v>
      </c>
      <c r="J1083" s="42"/>
      <c r="K1083" s="42"/>
      <c r="L1083" s="42"/>
      <c r="M1083" s="42"/>
      <c r="N1083" s="42"/>
      <c r="O1083" s="206"/>
    </row>
    <row r="1084" spans="1:15" ht="13.7" hidden="1" thickTop="1">
      <c r="A1084" s="17"/>
      <c r="B1084" s="18"/>
      <c r="C1084" s="19"/>
      <c r="D1084" s="19"/>
      <c r="E1084" s="20"/>
      <c r="F1084" s="21">
        <v>41941</v>
      </c>
      <c r="G1084" s="22" t="s">
        <v>29</v>
      </c>
      <c r="H1084" s="21">
        <v>41941</v>
      </c>
      <c r="I1084" s="22" t="s">
        <v>30</v>
      </c>
      <c r="J1084" s="23"/>
      <c r="K1084" s="19"/>
      <c r="L1084" s="19"/>
      <c r="M1084" s="23"/>
      <c r="N1084" s="23"/>
      <c r="O1084" s="203"/>
    </row>
    <row r="1085" spans="1:15" ht="13.7" hidden="1" thickTop="1">
      <c r="A1085" s="24" t="s">
        <v>31</v>
      </c>
      <c r="B1085" s="18"/>
      <c r="C1085" s="25"/>
      <c r="D1085" s="19"/>
      <c r="E1085" s="26"/>
      <c r="F1085" s="21">
        <v>41941</v>
      </c>
      <c r="G1085" s="28" t="s">
        <v>32</v>
      </c>
      <c r="H1085" s="21">
        <v>41941</v>
      </c>
      <c r="I1085" s="28" t="s">
        <v>32</v>
      </c>
      <c r="J1085" s="25"/>
      <c r="K1085" s="25"/>
      <c r="L1085" s="25"/>
      <c r="M1085" s="23"/>
      <c r="N1085" s="29"/>
      <c r="O1085" s="204"/>
    </row>
    <row r="1086" spans="1:15" ht="13.7" hidden="1" thickTop="1">
      <c r="A1086" s="24"/>
      <c r="B1086" s="30"/>
      <c r="C1086" s="25"/>
      <c r="D1086" s="19"/>
      <c r="E1086" s="26"/>
      <c r="F1086" s="21">
        <v>41941</v>
      </c>
      <c r="G1086" s="31" t="s">
        <v>33</v>
      </c>
      <c r="H1086" s="21">
        <v>41941</v>
      </c>
      <c r="I1086" s="31" t="s">
        <v>33</v>
      </c>
      <c r="J1086" s="29"/>
      <c r="K1086" s="25"/>
      <c r="L1086" s="25"/>
      <c r="M1086" s="23"/>
      <c r="N1086" s="29"/>
      <c r="O1086" s="204"/>
    </row>
    <row r="1087" spans="1:15" ht="13.7" hidden="1" thickTop="1">
      <c r="A1087" s="32" t="s">
        <v>716</v>
      </c>
      <c r="B1087" s="33" t="s">
        <v>35</v>
      </c>
      <c r="C1087" s="34"/>
      <c r="D1087" s="34">
        <v>52</v>
      </c>
      <c r="E1087" s="33"/>
      <c r="F1087" s="21">
        <v>41941</v>
      </c>
      <c r="G1087" s="33" t="s">
        <v>32</v>
      </c>
      <c r="H1087" s="21">
        <v>41941</v>
      </c>
      <c r="I1087" s="33" t="s">
        <v>32</v>
      </c>
      <c r="J1087" s="25"/>
      <c r="K1087" s="25"/>
      <c r="L1087" s="25"/>
      <c r="M1087" s="29"/>
      <c r="N1087" s="25"/>
      <c r="O1087" s="205"/>
    </row>
    <row r="1088" spans="1:15" ht="13.7" hidden="1" thickTop="1">
      <c r="A1088" s="35" t="s">
        <v>717</v>
      </c>
      <c r="B1088" s="36">
        <v>330080404</v>
      </c>
      <c r="C1088" s="36" t="s">
        <v>340</v>
      </c>
      <c r="D1088" s="43">
        <v>36</v>
      </c>
      <c r="E1088" s="43"/>
      <c r="F1088" s="21">
        <v>41941</v>
      </c>
      <c r="G1088" s="37" t="s">
        <v>29</v>
      </c>
      <c r="H1088" s="38">
        <v>41943</v>
      </c>
      <c r="I1088" s="37" t="s">
        <v>32</v>
      </c>
      <c r="J1088" s="29"/>
      <c r="K1088" s="29"/>
      <c r="L1088" s="29"/>
      <c r="M1088" s="29"/>
      <c r="N1088" s="29"/>
      <c r="O1088" s="205"/>
    </row>
    <row r="1089" spans="1:15" ht="13.7" hidden="1" thickTop="1">
      <c r="A1089" s="45" t="s">
        <v>718</v>
      </c>
      <c r="B1089" s="46">
        <v>330080059</v>
      </c>
      <c r="C1089" s="36" t="s">
        <v>532</v>
      </c>
      <c r="D1089" s="60">
        <v>5</v>
      </c>
      <c r="E1089" s="60"/>
      <c r="F1089" s="21">
        <v>41941</v>
      </c>
      <c r="G1089" s="37" t="s">
        <v>29</v>
      </c>
      <c r="H1089" s="38">
        <v>41943</v>
      </c>
      <c r="I1089" s="37" t="s">
        <v>32</v>
      </c>
      <c r="J1089" s="48"/>
      <c r="K1089" s="48"/>
      <c r="L1089" s="48"/>
      <c r="M1089" s="48"/>
      <c r="N1089" s="48"/>
      <c r="O1089" s="207"/>
    </row>
    <row r="1090" spans="1:15" ht="13.7" hidden="1" thickTop="1">
      <c r="A1090" s="45" t="s">
        <v>719</v>
      </c>
      <c r="B1090" s="46" t="s">
        <v>680</v>
      </c>
      <c r="C1090" s="36" t="s">
        <v>681</v>
      </c>
      <c r="D1090" s="60">
        <v>18</v>
      </c>
      <c r="E1090" s="55"/>
      <c r="F1090" s="21">
        <v>41941</v>
      </c>
      <c r="G1090" s="37" t="s">
        <v>29</v>
      </c>
      <c r="H1090" s="38">
        <v>41943</v>
      </c>
      <c r="I1090" s="37" t="s">
        <v>32</v>
      </c>
      <c r="J1090" s="48"/>
      <c r="K1090" s="48"/>
      <c r="L1090" s="48"/>
      <c r="M1090" s="48"/>
      <c r="N1090" s="48"/>
      <c r="O1090" s="207"/>
    </row>
    <row r="1091" spans="1:15" ht="14.4" hidden="1" thickTop="1" thickBot="1">
      <c r="A1091" s="39" t="s">
        <v>720</v>
      </c>
      <c r="B1091" s="40"/>
      <c r="C1091" s="40"/>
      <c r="D1091" s="40">
        <v>46</v>
      </c>
      <c r="E1091" s="41" t="s">
        <v>36</v>
      </c>
      <c r="F1091" s="21">
        <v>41941</v>
      </c>
      <c r="G1091" s="40" t="s">
        <v>37</v>
      </c>
      <c r="H1091" s="41">
        <v>41942</v>
      </c>
      <c r="I1091" s="41" t="s">
        <v>32</v>
      </c>
      <c r="J1091" s="42"/>
      <c r="K1091" s="42"/>
      <c r="L1091" s="42"/>
      <c r="M1091" s="42"/>
      <c r="N1091" s="42"/>
      <c r="O1091" s="206"/>
    </row>
    <row r="1092" spans="1:15" ht="13.7" hidden="1" thickTop="1">
      <c r="A1092" s="17"/>
      <c r="B1092" s="18"/>
      <c r="C1092" s="19"/>
      <c r="D1092" s="19"/>
      <c r="E1092" s="20"/>
      <c r="F1092" s="21">
        <v>41942</v>
      </c>
      <c r="G1092" s="22" t="s">
        <v>29</v>
      </c>
      <c r="H1092" s="21">
        <v>41942</v>
      </c>
      <c r="I1092" s="22" t="s">
        <v>30</v>
      </c>
      <c r="J1092" s="23"/>
      <c r="K1092" s="19"/>
      <c r="L1092" s="19"/>
      <c r="M1092" s="23"/>
      <c r="N1092" s="23"/>
      <c r="O1092" s="203"/>
    </row>
    <row r="1093" spans="1:15" ht="13.7" hidden="1" thickTop="1">
      <c r="A1093" s="24" t="s">
        <v>31</v>
      </c>
      <c r="B1093" s="18"/>
      <c r="C1093" s="25"/>
      <c r="D1093" s="19"/>
      <c r="E1093" s="26"/>
      <c r="F1093" s="21">
        <v>41942</v>
      </c>
      <c r="G1093" s="28" t="s">
        <v>32</v>
      </c>
      <c r="H1093" s="21">
        <v>41942</v>
      </c>
      <c r="I1093" s="28" t="s">
        <v>32</v>
      </c>
      <c r="J1093" s="25"/>
      <c r="K1093" s="25"/>
      <c r="L1093" s="25"/>
      <c r="M1093" s="23"/>
      <c r="N1093" s="29"/>
      <c r="O1093" s="204"/>
    </row>
    <row r="1094" spans="1:15" ht="13.7" hidden="1" thickTop="1">
      <c r="A1094" s="24"/>
      <c r="B1094" s="30"/>
      <c r="C1094" s="25"/>
      <c r="D1094" s="19"/>
      <c r="E1094" s="26"/>
      <c r="F1094" s="21">
        <v>41942</v>
      </c>
      <c r="G1094" s="31" t="s">
        <v>33</v>
      </c>
      <c r="H1094" s="21">
        <v>41942</v>
      </c>
      <c r="I1094" s="31" t="s">
        <v>33</v>
      </c>
      <c r="J1094" s="29"/>
      <c r="K1094" s="25"/>
      <c r="L1094" s="25"/>
      <c r="M1094" s="23"/>
      <c r="N1094" s="29"/>
      <c r="O1094" s="204"/>
    </row>
    <row r="1095" spans="1:15" ht="13.7" hidden="1" thickTop="1">
      <c r="A1095" s="32" t="s">
        <v>721</v>
      </c>
      <c r="B1095" s="33" t="s">
        <v>35</v>
      </c>
      <c r="C1095" s="34"/>
      <c r="D1095" s="34">
        <v>52</v>
      </c>
      <c r="E1095" s="33"/>
      <c r="F1095" s="21">
        <v>41942</v>
      </c>
      <c r="G1095" s="33" t="s">
        <v>32</v>
      </c>
      <c r="H1095" s="21">
        <v>41942</v>
      </c>
      <c r="I1095" s="33" t="s">
        <v>32</v>
      </c>
      <c r="J1095" s="25"/>
      <c r="K1095" s="25"/>
      <c r="L1095" s="25"/>
      <c r="M1095" s="29"/>
      <c r="N1095" s="25"/>
      <c r="O1095" s="205"/>
    </row>
    <row r="1096" spans="1:15" ht="13.7" hidden="1" thickTop="1">
      <c r="A1096" s="35" t="s">
        <v>722</v>
      </c>
      <c r="B1096" s="36">
        <v>330080404</v>
      </c>
      <c r="C1096" s="36" t="s">
        <v>340</v>
      </c>
      <c r="D1096" s="43">
        <v>36</v>
      </c>
      <c r="E1096" s="43"/>
      <c r="F1096" s="21">
        <v>41942</v>
      </c>
      <c r="G1096" s="37" t="s">
        <v>29</v>
      </c>
      <c r="H1096" s="38">
        <v>41946</v>
      </c>
      <c r="I1096" s="37" t="s">
        <v>32</v>
      </c>
      <c r="J1096" s="29"/>
      <c r="K1096" s="29"/>
      <c r="L1096" s="29"/>
      <c r="M1096" s="29"/>
      <c r="N1096" s="29"/>
      <c r="O1096" s="205"/>
    </row>
    <row r="1097" spans="1:15" ht="13.7" hidden="1" thickTop="1">
      <c r="A1097" s="45" t="s">
        <v>723</v>
      </c>
      <c r="B1097" s="46">
        <v>330098951</v>
      </c>
      <c r="C1097" s="36" t="s">
        <v>661</v>
      </c>
      <c r="D1097" s="60">
        <v>36</v>
      </c>
      <c r="E1097" s="60"/>
      <c r="F1097" s="21">
        <v>41942</v>
      </c>
      <c r="G1097" s="37" t="s">
        <v>29</v>
      </c>
      <c r="H1097" s="38">
        <v>41946</v>
      </c>
      <c r="I1097" s="37" t="s">
        <v>32</v>
      </c>
      <c r="J1097" s="48"/>
      <c r="K1097" s="48"/>
      <c r="L1097" s="48"/>
      <c r="M1097" s="48"/>
      <c r="N1097" s="48"/>
      <c r="O1097" s="207"/>
    </row>
    <row r="1098" spans="1:15" ht="13.7" hidden="1" thickTop="1">
      <c r="A1098" s="45"/>
      <c r="B1098" s="46"/>
      <c r="C1098" s="36"/>
      <c r="D1098" s="60"/>
      <c r="E1098" s="55"/>
      <c r="F1098" s="21">
        <v>41942</v>
      </c>
      <c r="G1098" s="37" t="s">
        <v>29</v>
      </c>
      <c r="H1098" s="38">
        <v>41946</v>
      </c>
      <c r="I1098" s="37" t="s">
        <v>32</v>
      </c>
      <c r="J1098" s="48"/>
      <c r="K1098" s="48"/>
      <c r="L1098" s="48"/>
      <c r="M1098" s="48"/>
      <c r="N1098" s="48"/>
      <c r="O1098" s="207"/>
    </row>
    <row r="1099" spans="1:15" ht="14.4" hidden="1" thickTop="1" thickBot="1">
      <c r="A1099" s="39" t="s">
        <v>724</v>
      </c>
      <c r="B1099" s="40"/>
      <c r="C1099" s="40"/>
      <c r="D1099" s="40">
        <v>26</v>
      </c>
      <c r="E1099" s="41" t="s">
        <v>36</v>
      </c>
      <c r="F1099" s="21">
        <v>41942</v>
      </c>
      <c r="G1099" s="40" t="s">
        <v>37</v>
      </c>
      <c r="H1099" s="41">
        <v>41943</v>
      </c>
      <c r="I1099" s="41" t="s">
        <v>32</v>
      </c>
      <c r="J1099" s="42"/>
      <c r="K1099" s="42"/>
      <c r="L1099" s="42"/>
      <c r="M1099" s="42"/>
      <c r="N1099" s="42"/>
      <c r="O1099" s="206"/>
    </row>
    <row r="1100" spans="1:15" ht="13.7" hidden="1" thickTop="1">
      <c r="A1100" s="17"/>
      <c r="B1100" s="18"/>
      <c r="C1100" s="19"/>
      <c r="D1100" s="19"/>
      <c r="E1100" s="20"/>
      <c r="F1100" s="21">
        <v>41943</v>
      </c>
      <c r="G1100" s="22" t="s">
        <v>29</v>
      </c>
      <c r="H1100" s="21">
        <v>41943</v>
      </c>
      <c r="I1100" s="22" t="s">
        <v>30</v>
      </c>
      <c r="J1100" s="23"/>
      <c r="K1100" s="19"/>
      <c r="L1100" s="19"/>
      <c r="M1100" s="23"/>
      <c r="N1100" s="23"/>
      <c r="O1100" s="203"/>
    </row>
    <row r="1101" spans="1:15" ht="13.7" hidden="1" thickTop="1">
      <c r="A1101" s="24" t="s">
        <v>31</v>
      </c>
      <c r="B1101" s="18"/>
      <c r="C1101" s="25"/>
      <c r="D1101" s="19"/>
      <c r="E1101" s="26"/>
      <c r="F1101" s="21">
        <v>41943</v>
      </c>
      <c r="G1101" s="28" t="s">
        <v>32</v>
      </c>
      <c r="H1101" s="21">
        <v>41943</v>
      </c>
      <c r="I1101" s="28" t="s">
        <v>32</v>
      </c>
      <c r="J1101" s="25"/>
      <c r="K1101" s="25"/>
      <c r="L1101" s="25"/>
      <c r="M1101" s="23"/>
      <c r="N1101" s="29"/>
      <c r="O1101" s="204"/>
    </row>
    <row r="1102" spans="1:15" ht="13.7" hidden="1" thickTop="1">
      <c r="A1102" s="24"/>
      <c r="B1102" s="30"/>
      <c r="C1102" s="25"/>
      <c r="D1102" s="19"/>
      <c r="E1102" s="26"/>
      <c r="F1102" s="21">
        <v>41943</v>
      </c>
      <c r="G1102" s="31" t="s">
        <v>33</v>
      </c>
      <c r="H1102" s="21">
        <v>41943</v>
      </c>
      <c r="I1102" s="31" t="s">
        <v>33</v>
      </c>
      <c r="J1102" s="29"/>
      <c r="K1102" s="25"/>
      <c r="L1102" s="25"/>
      <c r="M1102" s="23"/>
      <c r="N1102" s="29"/>
      <c r="O1102" s="204"/>
    </row>
    <row r="1103" spans="1:15" ht="13.7" hidden="1" thickTop="1">
      <c r="A1103" s="32" t="s">
        <v>725</v>
      </c>
      <c r="B1103" s="33" t="s">
        <v>35</v>
      </c>
      <c r="C1103" s="34"/>
      <c r="D1103" s="34">
        <v>52</v>
      </c>
      <c r="E1103" s="33"/>
      <c r="F1103" s="21">
        <v>41943</v>
      </c>
      <c r="G1103" s="33" t="s">
        <v>32</v>
      </c>
      <c r="H1103" s="21">
        <v>41943</v>
      </c>
      <c r="I1103" s="33" t="s">
        <v>32</v>
      </c>
      <c r="J1103" s="25"/>
      <c r="K1103" s="25"/>
      <c r="L1103" s="25"/>
      <c r="M1103" s="29"/>
      <c r="N1103" s="25"/>
      <c r="O1103" s="205"/>
    </row>
    <row r="1104" spans="1:15" ht="13.7" hidden="1" thickTop="1">
      <c r="A1104" s="35" t="s">
        <v>726</v>
      </c>
      <c r="B1104" s="36">
        <v>330098951</v>
      </c>
      <c r="C1104" s="36" t="s">
        <v>661</v>
      </c>
      <c r="D1104" s="43">
        <v>36</v>
      </c>
      <c r="E1104" s="43"/>
      <c r="F1104" s="21">
        <v>41943</v>
      </c>
      <c r="G1104" s="37" t="s">
        <v>29</v>
      </c>
      <c r="H1104" s="38">
        <v>41947</v>
      </c>
      <c r="I1104" s="37" t="s">
        <v>32</v>
      </c>
      <c r="J1104" s="29"/>
      <c r="K1104" s="29"/>
      <c r="L1104" s="29"/>
      <c r="M1104" s="29"/>
      <c r="N1104" s="29"/>
      <c r="O1104" s="205"/>
    </row>
    <row r="1105" spans="1:15" ht="13.7" hidden="1" thickTop="1">
      <c r="A1105" s="45" t="s">
        <v>727</v>
      </c>
      <c r="B1105" s="46" t="s">
        <v>680</v>
      </c>
      <c r="C1105" s="36" t="s">
        <v>681</v>
      </c>
      <c r="D1105" s="60">
        <v>18</v>
      </c>
      <c r="E1105" s="60"/>
      <c r="F1105" s="21">
        <v>41943</v>
      </c>
      <c r="G1105" s="37" t="s">
        <v>29</v>
      </c>
      <c r="H1105" s="38">
        <v>41947</v>
      </c>
      <c r="I1105" s="37" t="s">
        <v>32</v>
      </c>
      <c r="J1105" s="48"/>
      <c r="K1105" s="48"/>
      <c r="L1105" s="48"/>
      <c r="M1105" s="48"/>
      <c r="N1105" s="48"/>
      <c r="O1105" s="207"/>
    </row>
    <row r="1106" spans="1:15" ht="13.7" hidden="1" thickTop="1">
      <c r="A1106" s="45"/>
      <c r="B1106" s="46"/>
      <c r="C1106" s="36"/>
      <c r="D1106" s="60"/>
      <c r="E1106" s="55"/>
      <c r="F1106" s="21">
        <v>41943</v>
      </c>
      <c r="G1106" s="37" t="s">
        <v>29</v>
      </c>
      <c r="H1106" s="38">
        <v>41947</v>
      </c>
      <c r="I1106" s="37" t="s">
        <v>32</v>
      </c>
      <c r="J1106" s="48"/>
      <c r="K1106" s="48"/>
      <c r="L1106" s="48"/>
      <c r="M1106" s="48"/>
      <c r="N1106" s="48"/>
      <c r="O1106" s="207"/>
    </row>
    <row r="1107" spans="1:15" ht="14.4" hidden="1" thickTop="1" thickBot="1">
      <c r="A1107" s="39" t="s">
        <v>728</v>
      </c>
      <c r="B1107" s="40"/>
      <c r="C1107" s="40"/>
      <c r="D1107" s="40">
        <v>28</v>
      </c>
      <c r="E1107" s="41" t="s">
        <v>36</v>
      </c>
      <c r="F1107" s="21">
        <v>41943</v>
      </c>
      <c r="G1107" s="40" t="s">
        <v>37</v>
      </c>
      <c r="H1107" s="41">
        <v>41946</v>
      </c>
      <c r="I1107" s="41" t="s">
        <v>32</v>
      </c>
      <c r="J1107" s="42"/>
      <c r="K1107" s="42"/>
      <c r="L1107" s="42"/>
      <c r="M1107" s="42"/>
      <c r="N1107" s="42"/>
      <c r="O1107" s="206"/>
    </row>
    <row r="1108" spans="1:15" ht="13.7" hidden="1" thickTop="1">
      <c r="A1108" s="17"/>
      <c r="B1108" s="18"/>
      <c r="C1108" s="19"/>
      <c r="D1108" s="19"/>
      <c r="E1108" s="20"/>
      <c r="F1108" s="21">
        <v>41944</v>
      </c>
      <c r="G1108" s="22" t="s">
        <v>29</v>
      </c>
      <c r="H1108" s="21">
        <v>41944</v>
      </c>
      <c r="I1108" s="22" t="s">
        <v>30</v>
      </c>
      <c r="J1108" s="23"/>
      <c r="K1108" s="19"/>
      <c r="L1108" s="19"/>
      <c r="M1108" s="23"/>
      <c r="N1108" s="23"/>
      <c r="O1108" s="203"/>
    </row>
    <row r="1109" spans="1:15" ht="13.7" hidden="1" thickTop="1">
      <c r="A1109" s="24" t="s">
        <v>31</v>
      </c>
      <c r="B1109" s="18"/>
      <c r="C1109" s="25"/>
      <c r="D1109" s="19"/>
      <c r="E1109" s="26"/>
      <c r="F1109" s="21">
        <v>41944</v>
      </c>
      <c r="G1109" s="28" t="s">
        <v>32</v>
      </c>
      <c r="H1109" s="21">
        <v>41944</v>
      </c>
      <c r="I1109" s="28" t="s">
        <v>32</v>
      </c>
      <c r="J1109" s="25"/>
      <c r="K1109" s="25"/>
      <c r="L1109" s="25"/>
      <c r="M1109" s="23"/>
      <c r="N1109" s="29"/>
      <c r="O1109" s="204"/>
    </row>
    <row r="1110" spans="1:15" ht="13.7" hidden="1" thickTop="1">
      <c r="A1110" s="24"/>
      <c r="B1110" s="30"/>
      <c r="C1110" s="25"/>
      <c r="D1110" s="19"/>
      <c r="E1110" s="26"/>
      <c r="F1110" s="21">
        <v>41944</v>
      </c>
      <c r="G1110" s="31" t="s">
        <v>33</v>
      </c>
      <c r="H1110" s="21">
        <v>41944</v>
      </c>
      <c r="I1110" s="31" t="s">
        <v>33</v>
      </c>
      <c r="J1110" s="29"/>
      <c r="K1110" s="25"/>
      <c r="L1110" s="25"/>
      <c r="M1110" s="23"/>
      <c r="N1110" s="29"/>
      <c r="O1110" s="204"/>
    </row>
    <row r="1111" spans="1:15" ht="13.7" hidden="1" thickTop="1">
      <c r="A1111" s="32" t="s">
        <v>729</v>
      </c>
      <c r="B1111" s="33" t="s">
        <v>35</v>
      </c>
      <c r="C1111" s="34"/>
      <c r="D1111" s="34">
        <v>50</v>
      </c>
      <c r="E1111" s="33"/>
      <c r="F1111" s="21">
        <v>41944</v>
      </c>
      <c r="G1111" s="33" t="s">
        <v>32</v>
      </c>
      <c r="H1111" s="21">
        <v>41944</v>
      </c>
      <c r="I1111" s="33" t="s">
        <v>32</v>
      </c>
      <c r="J1111" s="25"/>
      <c r="K1111" s="25"/>
      <c r="L1111" s="25"/>
      <c r="M1111" s="29"/>
      <c r="N1111" s="25"/>
      <c r="O1111" s="205"/>
    </row>
    <row r="1112" spans="1:15" ht="13.7" hidden="1" thickTop="1">
      <c r="A1112" s="45"/>
      <c r="B1112" s="46"/>
      <c r="C1112" s="36"/>
      <c r="D1112" s="60"/>
      <c r="E1112" s="55"/>
      <c r="F1112" s="21">
        <v>41944</v>
      </c>
      <c r="G1112" s="37" t="s">
        <v>29</v>
      </c>
      <c r="H1112" s="38">
        <v>41947</v>
      </c>
      <c r="I1112" s="37" t="s">
        <v>32</v>
      </c>
      <c r="J1112" s="48"/>
      <c r="K1112" s="48"/>
      <c r="L1112" s="48"/>
      <c r="M1112" s="48"/>
      <c r="N1112" s="48"/>
      <c r="O1112" s="207"/>
    </row>
    <row r="1113" spans="1:15" ht="14.4" hidden="1" thickTop="1" thickBot="1">
      <c r="A1113" s="39"/>
      <c r="B1113" s="40"/>
      <c r="C1113" s="40"/>
      <c r="D1113" s="40"/>
      <c r="E1113" s="41" t="s">
        <v>36</v>
      </c>
      <c r="F1113" s="21">
        <v>41944</v>
      </c>
      <c r="G1113" s="40" t="s">
        <v>37</v>
      </c>
      <c r="H1113" s="41">
        <v>41946</v>
      </c>
      <c r="I1113" s="41" t="s">
        <v>32</v>
      </c>
      <c r="J1113" s="42"/>
      <c r="K1113" s="42"/>
      <c r="L1113" s="42"/>
      <c r="M1113" s="42"/>
      <c r="N1113" s="42"/>
      <c r="O1113" s="206"/>
    </row>
    <row r="1114" spans="1:15" ht="13.7" hidden="1" thickTop="1">
      <c r="A1114" s="17"/>
      <c r="B1114" s="18"/>
      <c r="C1114" s="19"/>
      <c r="D1114" s="19"/>
      <c r="E1114" s="20"/>
      <c r="F1114" s="21">
        <v>41946</v>
      </c>
      <c r="G1114" s="22" t="s">
        <v>29</v>
      </c>
      <c r="H1114" s="21">
        <v>41946</v>
      </c>
      <c r="I1114" s="22" t="s">
        <v>30</v>
      </c>
      <c r="J1114" s="23"/>
      <c r="K1114" s="19"/>
      <c r="L1114" s="19"/>
      <c r="M1114" s="23"/>
      <c r="N1114" s="23"/>
      <c r="O1114" s="203"/>
    </row>
    <row r="1115" spans="1:15" ht="13.7" hidden="1" thickTop="1">
      <c r="A1115" s="24" t="s">
        <v>31</v>
      </c>
      <c r="B1115" s="18"/>
      <c r="C1115" s="25"/>
      <c r="D1115" s="19"/>
      <c r="E1115" s="26"/>
      <c r="F1115" s="21">
        <v>41946</v>
      </c>
      <c r="G1115" s="28" t="s">
        <v>32</v>
      </c>
      <c r="H1115" s="21">
        <v>41946</v>
      </c>
      <c r="I1115" s="28" t="s">
        <v>32</v>
      </c>
      <c r="J1115" s="25"/>
      <c r="K1115" s="25"/>
      <c r="L1115" s="25"/>
      <c r="M1115" s="23"/>
      <c r="N1115" s="29"/>
      <c r="O1115" s="204"/>
    </row>
    <row r="1116" spans="1:15" ht="13.7" hidden="1" thickTop="1">
      <c r="A1116" s="24"/>
      <c r="B1116" s="30"/>
      <c r="C1116" s="25"/>
      <c r="D1116" s="19"/>
      <c r="E1116" s="26"/>
      <c r="F1116" s="21">
        <v>41946</v>
      </c>
      <c r="G1116" s="31" t="s">
        <v>33</v>
      </c>
      <c r="H1116" s="21">
        <v>41946</v>
      </c>
      <c r="I1116" s="31" t="s">
        <v>33</v>
      </c>
      <c r="J1116" s="29"/>
      <c r="K1116" s="25"/>
      <c r="L1116" s="25"/>
      <c r="M1116" s="23"/>
      <c r="N1116" s="29"/>
      <c r="O1116" s="204"/>
    </row>
    <row r="1117" spans="1:15" ht="13.7" hidden="1" thickTop="1">
      <c r="A1117" s="32" t="s">
        <v>730</v>
      </c>
      <c r="B1117" s="33" t="s">
        <v>35</v>
      </c>
      <c r="C1117" s="34"/>
      <c r="D1117" s="34">
        <v>50</v>
      </c>
      <c r="E1117" s="33"/>
      <c r="F1117" s="21">
        <v>41946</v>
      </c>
      <c r="G1117" s="33" t="s">
        <v>32</v>
      </c>
      <c r="H1117" s="21">
        <v>41946</v>
      </c>
      <c r="I1117" s="33" t="s">
        <v>32</v>
      </c>
      <c r="J1117" s="25"/>
      <c r="K1117" s="25"/>
      <c r="L1117" s="25"/>
      <c r="M1117" s="29"/>
      <c r="N1117" s="25"/>
      <c r="O1117" s="205"/>
    </row>
    <row r="1118" spans="1:15" ht="13.7" hidden="1" thickTop="1">
      <c r="A1118" s="45" t="s">
        <v>731</v>
      </c>
      <c r="B1118" s="46">
        <v>330080404</v>
      </c>
      <c r="C1118" s="36" t="s">
        <v>340</v>
      </c>
      <c r="D1118" s="60">
        <v>36</v>
      </c>
      <c r="E1118" s="55"/>
      <c r="F1118" s="21">
        <v>41946</v>
      </c>
      <c r="G1118" s="37" t="s">
        <v>29</v>
      </c>
      <c r="H1118" s="38">
        <v>41948</v>
      </c>
      <c r="I1118" s="37" t="s">
        <v>32</v>
      </c>
      <c r="J1118" s="48"/>
      <c r="K1118" s="48"/>
      <c r="L1118" s="48"/>
      <c r="M1118" s="48"/>
      <c r="N1118" s="48"/>
      <c r="O1118" s="207"/>
    </row>
    <row r="1119" spans="1:15" ht="13.7" hidden="1" thickTop="1">
      <c r="A1119" s="45"/>
      <c r="B1119" s="46"/>
      <c r="C1119" s="46"/>
      <c r="D1119" s="60"/>
      <c r="E1119" s="55"/>
      <c r="F1119" s="21">
        <v>41946</v>
      </c>
      <c r="G1119" s="37" t="s">
        <v>29</v>
      </c>
      <c r="H1119" s="38">
        <v>41948</v>
      </c>
      <c r="I1119" s="37" t="s">
        <v>32</v>
      </c>
      <c r="J1119" s="48"/>
      <c r="K1119" s="48"/>
      <c r="L1119" s="48"/>
      <c r="M1119" s="48"/>
      <c r="N1119" s="48"/>
      <c r="O1119" s="207"/>
    </row>
    <row r="1120" spans="1:15" ht="14.4" hidden="1" thickTop="1" thickBot="1">
      <c r="A1120" s="39" t="s">
        <v>732</v>
      </c>
      <c r="B1120" s="40"/>
      <c r="C1120" s="40"/>
      <c r="D1120" s="40">
        <v>3</v>
      </c>
      <c r="E1120" s="41" t="s">
        <v>36</v>
      </c>
      <c r="F1120" s="21">
        <v>41946</v>
      </c>
      <c r="G1120" s="40" t="s">
        <v>37</v>
      </c>
      <c r="H1120" s="41">
        <v>41947</v>
      </c>
      <c r="I1120" s="41" t="s">
        <v>32</v>
      </c>
      <c r="J1120" s="42"/>
      <c r="K1120" s="42"/>
      <c r="L1120" s="42"/>
      <c r="M1120" s="42"/>
      <c r="N1120" s="42"/>
      <c r="O1120" s="206"/>
    </row>
    <row r="1121" spans="1:15" ht="13.7" hidden="1" thickTop="1">
      <c r="A1121" s="17"/>
      <c r="B1121" s="18"/>
      <c r="C1121" s="19"/>
      <c r="D1121" s="19"/>
      <c r="E1121" s="20"/>
      <c r="F1121" s="21">
        <v>41947</v>
      </c>
      <c r="G1121" s="22" t="s">
        <v>29</v>
      </c>
      <c r="H1121" s="21">
        <v>41947</v>
      </c>
      <c r="I1121" s="22" t="s">
        <v>30</v>
      </c>
      <c r="J1121" s="23"/>
      <c r="K1121" s="19"/>
      <c r="L1121" s="19"/>
      <c r="M1121" s="23"/>
      <c r="N1121" s="23"/>
      <c r="O1121" s="203"/>
    </row>
    <row r="1122" spans="1:15" ht="13.7" hidden="1" thickTop="1">
      <c r="A1122" s="24" t="s">
        <v>31</v>
      </c>
      <c r="B1122" s="18"/>
      <c r="C1122" s="25"/>
      <c r="D1122" s="19"/>
      <c r="E1122" s="26"/>
      <c r="F1122" s="21">
        <v>41947</v>
      </c>
      <c r="G1122" s="28" t="s">
        <v>32</v>
      </c>
      <c r="H1122" s="21">
        <v>41947</v>
      </c>
      <c r="I1122" s="28" t="s">
        <v>32</v>
      </c>
      <c r="J1122" s="25"/>
      <c r="K1122" s="25"/>
      <c r="L1122" s="25"/>
      <c r="M1122" s="23"/>
      <c r="N1122" s="29"/>
      <c r="O1122" s="204"/>
    </row>
    <row r="1123" spans="1:15" ht="13.7" hidden="1" thickTop="1">
      <c r="A1123" s="24"/>
      <c r="B1123" s="30"/>
      <c r="C1123" s="25"/>
      <c r="D1123" s="19"/>
      <c r="E1123" s="26"/>
      <c r="F1123" s="21">
        <v>41947</v>
      </c>
      <c r="G1123" s="31" t="s">
        <v>33</v>
      </c>
      <c r="H1123" s="21">
        <v>41947</v>
      </c>
      <c r="I1123" s="31" t="s">
        <v>33</v>
      </c>
      <c r="J1123" s="29"/>
      <c r="K1123" s="25"/>
      <c r="L1123" s="25"/>
      <c r="M1123" s="23"/>
      <c r="N1123" s="29"/>
      <c r="O1123" s="204"/>
    </row>
    <row r="1124" spans="1:15" ht="13.7" hidden="1" thickTop="1">
      <c r="A1124" s="32" t="s">
        <v>733</v>
      </c>
      <c r="B1124" s="33" t="s">
        <v>35</v>
      </c>
      <c r="C1124" s="34"/>
      <c r="D1124" s="34"/>
      <c r="E1124" s="33"/>
      <c r="F1124" s="21">
        <v>41947</v>
      </c>
      <c r="G1124" s="33" t="s">
        <v>32</v>
      </c>
      <c r="H1124" s="21">
        <v>41947</v>
      </c>
      <c r="I1124" s="33" t="s">
        <v>32</v>
      </c>
      <c r="J1124" s="25"/>
      <c r="K1124" s="25"/>
      <c r="L1124" s="25"/>
      <c r="M1124" s="29"/>
      <c r="N1124" s="25"/>
      <c r="O1124" s="205"/>
    </row>
    <row r="1125" spans="1:15" ht="13.7" hidden="1" thickTop="1">
      <c r="A1125" s="45" t="s">
        <v>734</v>
      </c>
      <c r="B1125" s="46">
        <v>330080404</v>
      </c>
      <c r="C1125" s="36" t="s">
        <v>340</v>
      </c>
      <c r="D1125" s="60">
        <v>36</v>
      </c>
      <c r="E1125" s="55"/>
      <c r="F1125" s="21">
        <v>41947</v>
      </c>
      <c r="G1125" s="37" t="s">
        <v>29</v>
      </c>
      <c r="H1125" s="38">
        <v>41949</v>
      </c>
      <c r="I1125" s="37" t="s">
        <v>32</v>
      </c>
      <c r="J1125" s="48"/>
      <c r="K1125" s="48"/>
      <c r="L1125" s="48"/>
      <c r="M1125" s="48"/>
      <c r="N1125" s="48"/>
      <c r="O1125" s="207"/>
    </row>
    <row r="1126" spans="1:15" ht="13.7" hidden="1" thickTop="1">
      <c r="A1126" s="45" t="s">
        <v>735</v>
      </c>
      <c r="B1126" s="46">
        <v>330080059</v>
      </c>
      <c r="C1126" s="36" t="s">
        <v>532</v>
      </c>
      <c r="D1126" s="60">
        <v>14</v>
      </c>
      <c r="E1126" s="55"/>
      <c r="F1126" s="21">
        <v>41947</v>
      </c>
      <c r="G1126" s="37" t="s">
        <v>29</v>
      </c>
      <c r="H1126" s="38">
        <v>41949</v>
      </c>
      <c r="I1126" s="37" t="s">
        <v>32</v>
      </c>
      <c r="J1126" s="48"/>
      <c r="K1126" s="48"/>
      <c r="L1126" s="48"/>
      <c r="M1126" s="48"/>
      <c r="N1126" s="48"/>
      <c r="O1126" s="207"/>
    </row>
    <row r="1127" spans="1:15" ht="14.4" hidden="1" thickTop="1" thickBot="1">
      <c r="A1127" s="39"/>
      <c r="B1127" s="40"/>
      <c r="C1127" s="40"/>
      <c r="D1127" s="40"/>
      <c r="E1127" s="41" t="s">
        <v>36</v>
      </c>
      <c r="F1127" s="21">
        <v>41947</v>
      </c>
      <c r="G1127" s="40" t="s">
        <v>37</v>
      </c>
      <c r="H1127" s="41">
        <v>41948</v>
      </c>
      <c r="I1127" s="41" t="s">
        <v>32</v>
      </c>
      <c r="J1127" s="42"/>
      <c r="K1127" s="42"/>
      <c r="L1127" s="42"/>
      <c r="M1127" s="42"/>
      <c r="N1127" s="42"/>
      <c r="O1127" s="206"/>
    </row>
    <row r="1128" spans="1:15" ht="13.7" hidden="1" thickTop="1">
      <c r="A1128" s="17"/>
      <c r="B1128" s="18"/>
      <c r="C1128" s="19"/>
      <c r="D1128" s="19"/>
      <c r="E1128" s="20"/>
      <c r="F1128" s="21">
        <v>41948</v>
      </c>
      <c r="G1128" s="22" t="s">
        <v>29</v>
      </c>
      <c r="H1128" s="21">
        <v>41948</v>
      </c>
      <c r="I1128" s="22" t="s">
        <v>30</v>
      </c>
      <c r="J1128" s="23"/>
      <c r="K1128" s="19"/>
      <c r="L1128" s="19"/>
      <c r="M1128" s="23"/>
      <c r="N1128" s="23"/>
      <c r="O1128" s="203"/>
    </row>
    <row r="1129" spans="1:15" ht="13.7" hidden="1" thickTop="1">
      <c r="A1129" s="24" t="s">
        <v>31</v>
      </c>
      <c r="B1129" s="18"/>
      <c r="C1129" s="25"/>
      <c r="D1129" s="19"/>
      <c r="E1129" s="26"/>
      <c r="F1129" s="21">
        <v>41948</v>
      </c>
      <c r="G1129" s="28" t="s">
        <v>32</v>
      </c>
      <c r="H1129" s="21">
        <v>41948</v>
      </c>
      <c r="I1129" s="28" t="s">
        <v>32</v>
      </c>
      <c r="J1129" s="25"/>
      <c r="K1129" s="25"/>
      <c r="L1129" s="25"/>
      <c r="M1129" s="23"/>
      <c r="N1129" s="29"/>
      <c r="O1129" s="204"/>
    </row>
    <row r="1130" spans="1:15" ht="13.7" hidden="1" thickTop="1">
      <c r="A1130" s="24"/>
      <c r="B1130" s="30"/>
      <c r="C1130" s="25"/>
      <c r="D1130" s="19"/>
      <c r="E1130" s="26"/>
      <c r="F1130" s="21">
        <v>41948</v>
      </c>
      <c r="G1130" s="31" t="s">
        <v>33</v>
      </c>
      <c r="H1130" s="21">
        <v>41948</v>
      </c>
      <c r="I1130" s="31" t="s">
        <v>33</v>
      </c>
      <c r="J1130" s="29"/>
      <c r="K1130" s="25"/>
      <c r="L1130" s="25"/>
      <c r="M1130" s="23"/>
      <c r="N1130" s="29"/>
      <c r="O1130" s="204"/>
    </row>
    <row r="1131" spans="1:15" ht="13.7" hidden="1" thickTop="1">
      <c r="A1131" s="32" t="s">
        <v>736</v>
      </c>
      <c r="B1131" s="33" t="s">
        <v>35</v>
      </c>
      <c r="C1131" s="34"/>
      <c r="D1131" s="34">
        <v>50</v>
      </c>
      <c r="E1131" s="33"/>
      <c r="F1131" s="21">
        <v>41948</v>
      </c>
      <c r="G1131" s="33" t="s">
        <v>32</v>
      </c>
      <c r="H1131" s="21">
        <v>41948</v>
      </c>
      <c r="I1131" s="33" t="s">
        <v>32</v>
      </c>
      <c r="J1131" s="25"/>
      <c r="K1131" s="25"/>
      <c r="L1131" s="25"/>
      <c r="M1131" s="29"/>
      <c r="N1131" s="25"/>
      <c r="O1131" s="205"/>
    </row>
    <row r="1132" spans="1:15" ht="13.7" hidden="1" thickTop="1">
      <c r="A1132" s="45" t="s">
        <v>737</v>
      </c>
      <c r="B1132" s="46">
        <v>330098951</v>
      </c>
      <c r="C1132" s="36" t="s">
        <v>661</v>
      </c>
      <c r="D1132" s="60">
        <v>36</v>
      </c>
      <c r="E1132" s="55"/>
      <c r="F1132" s="21">
        <v>41948</v>
      </c>
      <c r="G1132" s="37" t="s">
        <v>29</v>
      </c>
      <c r="H1132" s="38">
        <v>41950</v>
      </c>
      <c r="I1132" s="37" t="s">
        <v>32</v>
      </c>
      <c r="J1132" s="48"/>
      <c r="K1132" s="48"/>
      <c r="L1132" s="48"/>
      <c r="M1132" s="48"/>
      <c r="N1132" s="48"/>
      <c r="O1132" s="207"/>
    </row>
    <row r="1133" spans="1:15" ht="13.7" hidden="1" thickTop="1">
      <c r="A1133" s="45"/>
      <c r="B1133" s="46"/>
      <c r="C1133" s="36"/>
      <c r="D1133" s="60"/>
      <c r="E1133" s="55"/>
      <c r="F1133" s="21">
        <v>41948</v>
      </c>
      <c r="G1133" s="37" t="s">
        <v>29</v>
      </c>
      <c r="H1133" s="38">
        <v>41950</v>
      </c>
      <c r="I1133" s="37" t="s">
        <v>32</v>
      </c>
      <c r="J1133" s="48"/>
      <c r="K1133" s="48"/>
      <c r="L1133" s="48"/>
      <c r="M1133" s="48"/>
      <c r="N1133" s="48"/>
      <c r="O1133" s="207"/>
    </row>
    <row r="1134" spans="1:15" ht="14.4" hidden="1" thickTop="1" thickBot="1">
      <c r="A1134" s="39"/>
      <c r="B1134" s="40"/>
      <c r="C1134" s="40"/>
      <c r="D1134" s="40"/>
      <c r="E1134" s="41" t="s">
        <v>36</v>
      </c>
      <c r="F1134" s="21">
        <v>41948</v>
      </c>
      <c r="G1134" s="40" t="s">
        <v>37</v>
      </c>
      <c r="H1134" s="41">
        <v>41949</v>
      </c>
      <c r="I1134" s="41" t="s">
        <v>32</v>
      </c>
      <c r="J1134" s="42"/>
      <c r="K1134" s="42"/>
      <c r="L1134" s="42"/>
      <c r="M1134" s="42"/>
      <c r="N1134" s="42"/>
      <c r="O1134" s="206"/>
    </row>
    <row r="1135" spans="1:15" ht="13.7" hidden="1" thickTop="1">
      <c r="A1135" s="17"/>
      <c r="B1135" s="18"/>
      <c r="C1135" s="19"/>
      <c r="D1135" s="19"/>
      <c r="E1135" s="20"/>
      <c r="F1135" s="21">
        <v>41949</v>
      </c>
      <c r="G1135" s="22" t="s">
        <v>29</v>
      </c>
      <c r="H1135" s="21">
        <v>41949</v>
      </c>
      <c r="I1135" s="22" t="s">
        <v>30</v>
      </c>
      <c r="J1135" s="23"/>
      <c r="K1135" s="19"/>
      <c r="L1135" s="19"/>
      <c r="M1135" s="23"/>
      <c r="N1135" s="23"/>
      <c r="O1135" s="203"/>
    </row>
    <row r="1136" spans="1:15" ht="13.7" hidden="1" thickTop="1">
      <c r="A1136" s="24" t="s">
        <v>31</v>
      </c>
      <c r="B1136" s="18"/>
      <c r="C1136" s="25"/>
      <c r="D1136" s="19"/>
      <c r="E1136" s="26"/>
      <c r="F1136" s="21">
        <v>41949</v>
      </c>
      <c r="G1136" s="28" t="s">
        <v>32</v>
      </c>
      <c r="H1136" s="21">
        <v>41949</v>
      </c>
      <c r="I1136" s="28" t="s">
        <v>32</v>
      </c>
      <c r="J1136" s="25"/>
      <c r="K1136" s="25"/>
      <c r="L1136" s="25"/>
      <c r="M1136" s="23"/>
      <c r="N1136" s="29"/>
      <c r="O1136" s="204"/>
    </row>
    <row r="1137" spans="1:15" ht="13.7" hidden="1" thickTop="1">
      <c r="A1137" s="24"/>
      <c r="B1137" s="30"/>
      <c r="C1137" s="25"/>
      <c r="D1137" s="19"/>
      <c r="E1137" s="26"/>
      <c r="F1137" s="21">
        <v>41949</v>
      </c>
      <c r="G1137" s="31" t="s">
        <v>33</v>
      </c>
      <c r="H1137" s="21">
        <v>41949</v>
      </c>
      <c r="I1137" s="31" t="s">
        <v>33</v>
      </c>
      <c r="J1137" s="29"/>
      <c r="K1137" s="25"/>
      <c r="L1137" s="25"/>
      <c r="M1137" s="23"/>
      <c r="N1137" s="29"/>
      <c r="O1137" s="204"/>
    </row>
    <row r="1138" spans="1:15" ht="13.7" hidden="1" thickTop="1">
      <c r="A1138" s="32" t="s">
        <v>738</v>
      </c>
      <c r="B1138" s="33" t="s">
        <v>35</v>
      </c>
      <c r="C1138" s="34"/>
      <c r="D1138" s="34">
        <v>49</v>
      </c>
      <c r="E1138" s="33"/>
      <c r="F1138" s="21">
        <v>41949</v>
      </c>
      <c r="G1138" s="33" t="s">
        <v>32</v>
      </c>
      <c r="H1138" s="21">
        <v>41949</v>
      </c>
      <c r="I1138" s="33" t="s">
        <v>32</v>
      </c>
      <c r="J1138" s="25"/>
      <c r="K1138" s="25"/>
      <c r="L1138" s="25"/>
      <c r="M1138" s="29"/>
      <c r="N1138" s="25"/>
      <c r="O1138" s="205"/>
    </row>
    <row r="1139" spans="1:15" ht="13.7" hidden="1" thickTop="1">
      <c r="A1139" s="45" t="s">
        <v>739</v>
      </c>
      <c r="B1139" s="46">
        <v>330080404</v>
      </c>
      <c r="C1139" s="36" t="s">
        <v>340</v>
      </c>
      <c r="D1139" s="60">
        <v>36</v>
      </c>
      <c r="E1139" s="55"/>
      <c r="F1139" s="21">
        <v>41949</v>
      </c>
      <c r="G1139" s="37" t="s">
        <v>29</v>
      </c>
      <c r="H1139" s="38">
        <v>41953</v>
      </c>
      <c r="I1139" s="37" t="s">
        <v>32</v>
      </c>
      <c r="J1139" s="48"/>
      <c r="K1139" s="48"/>
      <c r="L1139" s="48"/>
      <c r="M1139" s="48"/>
      <c r="N1139" s="48"/>
      <c r="O1139" s="207"/>
    </row>
    <row r="1140" spans="1:15" ht="13.7" hidden="1" thickTop="1">
      <c r="A1140" s="45"/>
      <c r="B1140" s="46"/>
      <c r="C1140" s="36"/>
      <c r="D1140" s="60"/>
      <c r="E1140" s="55"/>
      <c r="F1140" s="21">
        <v>41949</v>
      </c>
      <c r="G1140" s="37" t="s">
        <v>29</v>
      </c>
      <c r="H1140" s="38">
        <v>41953</v>
      </c>
      <c r="I1140" s="37" t="s">
        <v>32</v>
      </c>
      <c r="J1140" s="48"/>
      <c r="K1140" s="48"/>
      <c r="L1140" s="48"/>
      <c r="M1140" s="48"/>
      <c r="N1140" s="48"/>
      <c r="O1140" s="207"/>
    </row>
    <row r="1141" spans="1:15" ht="14.4" hidden="1" thickTop="1" thickBot="1">
      <c r="A1141" s="39"/>
      <c r="B1141" s="40"/>
      <c r="C1141" s="40"/>
      <c r="D1141" s="40"/>
      <c r="E1141" s="41" t="s">
        <v>36</v>
      </c>
      <c r="F1141" s="21">
        <v>41949</v>
      </c>
      <c r="G1141" s="40" t="s">
        <v>37</v>
      </c>
      <c r="H1141" s="41">
        <v>41950</v>
      </c>
      <c r="I1141" s="41" t="s">
        <v>32</v>
      </c>
      <c r="J1141" s="42"/>
      <c r="K1141" s="42"/>
      <c r="L1141" s="42"/>
      <c r="M1141" s="42"/>
      <c r="N1141" s="42"/>
      <c r="O1141" s="206"/>
    </row>
    <row r="1142" spans="1:15" ht="13.7" hidden="1" thickTop="1">
      <c r="A1142" s="17"/>
      <c r="B1142" s="18"/>
      <c r="C1142" s="19"/>
      <c r="D1142" s="19"/>
      <c r="E1142" s="20"/>
      <c r="F1142" s="21">
        <v>41950</v>
      </c>
      <c r="G1142" s="22" t="s">
        <v>29</v>
      </c>
      <c r="H1142" s="21">
        <v>41950</v>
      </c>
      <c r="I1142" s="22" t="s">
        <v>30</v>
      </c>
      <c r="J1142" s="23"/>
      <c r="K1142" s="19"/>
      <c r="L1142" s="19"/>
      <c r="M1142" s="23"/>
      <c r="N1142" s="23"/>
      <c r="O1142" s="203"/>
    </row>
    <row r="1143" spans="1:15" ht="13.7" hidden="1" thickTop="1">
      <c r="A1143" s="24" t="s">
        <v>31</v>
      </c>
      <c r="B1143" s="18"/>
      <c r="C1143" s="25"/>
      <c r="D1143" s="19"/>
      <c r="E1143" s="26"/>
      <c r="F1143" s="21">
        <v>41950</v>
      </c>
      <c r="G1143" s="28" t="s">
        <v>32</v>
      </c>
      <c r="H1143" s="21">
        <v>41950</v>
      </c>
      <c r="I1143" s="28" t="s">
        <v>32</v>
      </c>
      <c r="J1143" s="25"/>
      <c r="K1143" s="25"/>
      <c r="L1143" s="25"/>
      <c r="M1143" s="23"/>
      <c r="N1143" s="29"/>
      <c r="O1143" s="204"/>
    </row>
    <row r="1144" spans="1:15" ht="13.7" hidden="1" thickTop="1">
      <c r="A1144" s="24"/>
      <c r="B1144" s="30"/>
      <c r="C1144" s="25"/>
      <c r="D1144" s="19"/>
      <c r="E1144" s="26"/>
      <c r="F1144" s="21">
        <v>41950</v>
      </c>
      <c r="G1144" s="31" t="s">
        <v>33</v>
      </c>
      <c r="H1144" s="21">
        <v>41950</v>
      </c>
      <c r="I1144" s="31" t="s">
        <v>33</v>
      </c>
      <c r="J1144" s="29"/>
      <c r="K1144" s="25"/>
      <c r="L1144" s="25"/>
      <c r="M1144" s="23"/>
      <c r="N1144" s="29"/>
      <c r="O1144" s="204"/>
    </row>
    <row r="1145" spans="1:15" ht="13.7" hidden="1" thickTop="1">
      <c r="A1145" s="32" t="s">
        <v>740</v>
      </c>
      <c r="B1145" s="33" t="s">
        <v>35</v>
      </c>
      <c r="C1145" s="34"/>
      <c r="D1145" s="34">
        <v>48</v>
      </c>
      <c r="E1145" s="33"/>
      <c r="F1145" s="21">
        <v>41950</v>
      </c>
      <c r="G1145" s="33" t="s">
        <v>32</v>
      </c>
      <c r="H1145" s="21">
        <v>41950</v>
      </c>
      <c r="I1145" s="33" t="s">
        <v>32</v>
      </c>
      <c r="J1145" s="25"/>
      <c r="K1145" s="25"/>
      <c r="L1145" s="25"/>
      <c r="M1145" s="29"/>
      <c r="N1145" s="25"/>
      <c r="O1145" s="205"/>
    </row>
    <row r="1146" spans="1:15" ht="13.7" hidden="1" thickTop="1">
      <c r="A1146" s="45" t="s">
        <v>741</v>
      </c>
      <c r="B1146" s="46">
        <v>330098951</v>
      </c>
      <c r="C1146" s="36" t="s">
        <v>661</v>
      </c>
      <c r="D1146" s="60">
        <v>36</v>
      </c>
      <c r="E1146" s="55"/>
      <c r="F1146" s="21">
        <v>41950</v>
      </c>
      <c r="G1146" s="37" t="s">
        <v>29</v>
      </c>
      <c r="H1146" s="38">
        <v>41954</v>
      </c>
      <c r="I1146" s="37" t="s">
        <v>32</v>
      </c>
      <c r="J1146" s="48"/>
      <c r="K1146" s="48"/>
      <c r="L1146" s="48"/>
      <c r="M1146" s="48"/>
      <c r="N1146" s="48"/>
      <c r="O1146" s="207"/>
    </row>
    <row r="1147" spans="1:15" ht="13.7" hidden="1" thickTop="1">
      <c r="A1147" s="45"/>
      <c r="B1147" s="46"/>
      <c r="C1147" s="36"/>
      <c r="D1147" s="60"/>
      <c r="E1147" s="55"/>
      <c r="F1147" s="21">
        <v>41950</v>
      </c>
      <c r="G1147" s="37" t="s">
        <v>29</v>
      </c>
      <c r="H1147" s="38">
        <v>41954</v>
      </c>
      <c r="I1147" s="37" t="s">
        <v>32</v>
      </c>
      <c r="J1147" s="48"/>
      <c r="K1147" s="48"/>
      <c r="L1147" s="48"/>
      <c r="M1147" s="48"/>
      <c r="N1147" s="48"/>
      <c r="O1147" s="207"/>
    </row>
    <row r="1148" spans="1:15" ht="14.4" hidden="1" thickTop="1" thickBot="1">
      <c r="A1148" s="39"/>
      <c r="B1148" s="40"/>
      <c r="C1148" s="40"/>
      <c r="D1148" s="40"/>
      <c r="E1148" s="41" t="s">
        <v>36</v>
      </c>
      <c r="F1148" s="21">
        <v>41950</v>
      </c>
      <c r="G1148" s="40" t="s">
        <v>37</v>
      </c>
      <c r="H1148" s="41">
        <v>41953</v>
      </c>
      <c r="I1148" s="41" t="s">
        <v>32</v>
      </c>
      <c r="J1148" s="42"/>
      <c r="K1148" s="42"/>
      <c r="L1148" s="42"/>
      <c r="M1148" s="42"/>
      <c r="N1148" s="42"/>
      <c r="O1148" s="206"/>
    </row>
    <row r="1149" spans="1:15" ht="13.7" hidden="1" thickTop="1">
      <c r="A1149" s="17"/>
      <c r="B1149" s="18"/>
      <c r="C1149" s="19"/>
      <c r="D1149" s="19"/>
      <c r="E1149" s="20"/>
      <c r="F1149" s="21">
        <v>41953</v>
      </c>
      <c r="G1149" s="22" t="s">
        <v>29</v>
      </c>
      <c r="H1149" s="21">
        <v>41953</v>
      </c>
      <c r="I1149" s="22" t="s">
        <v>30</v>
      </c>
      <c r="J1149" s="23"/>
      <c r="K1149" s="19"/>
      <c r="L1149" s="19"/>
      <c r="M1149" s="23"/>
      <c r="N1149" s="23"/>
      <c r="O1149" s="203"/>
    </row>
    <row r="1150" spans="1:15" ht="13.7" hidden="1" thickTop="1">
      <c r="A1150" s="24" t="s">
        <v>31</v>
      </c>
      <c r="B1150" s="18"/>
      <c r="C1150" s="25"/>
      <c r="D1150" s="19"/>
      <c r="E1150" s="26"/>
      <c r="F1150" s="21">
        <v>41953</v>
      </c>
      <c r="G1150" s="28" t="s">
        <v>32</v>
      </c>
      <c r="H1150" s="21">
        <v>41953</v>
      </c>
      <c r="I1150" s="28" t="s">
        <v>32</v>
      </c>
      <c r="J1150" s="25"/>
      <c r="K1150" s="25"/>
      <c r="L1150" s="25"/>
      <c r="M1150" s="23"/>
      <c r="N1150" s="29"/>
      <c r="O1150" s="204"/>
    </row>
    <row r="1151" spans="1:15" ht="13.7" hidden="1" thickTop="1">
      <c r="A1151" s="24"/>
      <c r="B1151" s="30"/>
      <c r="C1151" s="25"/>
      <c r="D1151" s="19"/>
      <c r="E1151" s="26"/>
      <c r="F1151" s="21">
        <v>41953</v>
      </c>
      <c r="G1151" s="31" t="s">
        <v>33</v>
      </c>
      <c r="H1151" s="21">
        <v>41953</v>
      </c>
      <c r="I1151" s="31" t="s">
        <v>33</v>
      </c>
      <c r="J1151" s="29"/>
      <c r="K1151" s="25"/>
      <c r="L1151" s="25"/>
      <c r="M1151" s="23"/>
      <c r="N1151" s="29"/>
      <c r="O1151" s="204"/>
    </row>
    <row r="1152" spans="1:15" ht="13.7" hidden="1" thickTop="1">
      <c r="A1152" s="32" t="s">
        <v>742</v>
      </c>
      <c r="B1152" s="33" t="s">
        <v>35</v>
      </c>
      <c r="C1152" s="34"/>
      <c r="D1152" s="34">
        <v>29</v>
      </c>
      <c r="E1152" s="33"/>
      <c r="F1152" s="21">
        <v>41953</v>
      </c>
      <c r="G1152" s="33" t="s">
        <v>32</v>
      </c>
      <c r="H1152" s="21">
        <v>41953</v>
      </c>
      <c r="I1152" s="33" t="s">
        <v>32</v>
      </c>
      <c r="J1152" s="25"/>
      <c r="K1152" s="25"/>
      <c r="L1152" s="25"/>
      <c r="M1152" s="29"/>
      <c r="N1152" s="25"/>
      <c r="O1152" s="205"/>
    </row>
    <row r="1153" spans="1:15" ht="13.7" hidden="1" thickTop="1">
      <c r="A1153" s="45" t="s">
        <v>743</v>
      </c>
      <c r="B1153" s="46">
        <v>330080404</v>
      </c>
      <c r="C1153" s="36" t="s">
        <v>340</v>
      </c>
      <c r="D1153" s="60">
        <v>36</v>
      </c>
      <c r="E1153" s="55"/>
      <c r="F1153" s="21">
        <v>41953</v>
      </c>
      <c r="G1153" s="37" t="s">
        <v>29</v>
      </c>
      <c r="H1153" s="38">
        <v>41955</v>
      </c>
      <c r="I1153" s="37" t="s">
        <v>32</v>
      </c>
      <c r="J1153" s="48"/>
      <c r="K1153" s="48"/>
      <c r="L1153" s="48"/>
      <c r="M1153" s="48"/>
      <c r="N1153" s="48"/>
      <c r="O1153" s="207"/>
    </row>
    <row r="1154" spans="1:15" ht="13.7" hidden="1" thickTop="1">
      <c r="A1154" s="45"/>
      <c r="B1154" s="46"/>
      <c r="C1154" s="36"/>
      <c r="D1154" s="60"/>
      <c r="E1154" s="55"/>
      <c r="F1154" s="21">
        <v>41953</v>
      </c>
      <c r="G1154" s="37" t="s">
        <v>29</v>
      </c>
      <c r="H1154" s="38">
        <v>41955</v>
      </c>
      <c r="I1154" s="37" t="s">
        <v>32</v>
      </c>
      <c r="J1154" s="48"/>
      <c r="K1154" s="48"/>
      <c r="L1154" s="48"/>
      <c r="M1154" s="48"/>
      <c r="N1154" s="48"/>
      <c r="O1154" s="207"/>
    </row>
    <row r="1155" spans="1:15" ht="14.4" hidden="1" thickTop="1" thickBot="1">
      <c r="A1155" s="39"/>
      <c r="B1155" s="40"/>
      <c r="C1155" s="40"/>
      <c r="D1155" s="40"/>
      <c r="E1155" s="41" t="s">
        <v>36</v>
      </c>
      <c r="F1155" s="21">
        <v>41953</v>
      </c>
      <c r="G1155" s="40" t="s">
        <v>37</v>
      </c>
      <c r="H1155" s="41">
        <v>41954</v>
      </c>
      <c r="I1155" s="41" t="s">
        <v>32</v>
      </c>
      <c r="J1155" s="42"/>
      <c r="K1155" s="42"/>
      <c r="L1155" s="42"/>
      <c r="M1155" s="42"/>
      <c r="N1155" s="42"/>
      <c r="O1155" s="206"/>
    </row>
    <row r="1156" spans="1:15" ht="13.7" hidden="1" thickTop="1">
      <c r="A1156" s="17"/>
      <c r="B1156" s="18"/>
      <c r="C1156" s="19"/>
      <c r="D1156" s="19"/>
      <c r="E1156" s="20"/>
      <c r="F1156" s="21">
        <v>41954</v>
      </c>
      <c r="G1156" s="22" t="s">
        <v>29</v>
      </c>
      <c r="H1156" s="21">
        <v>41954</v>
      </c>
      <c r="I1156" s="22" t="s">
        <v>30</v>
      </c>
      <c r="J1156" s="23"/>
      <c r="K1156" s="19"/>
      <c r="L1156" s="19"/>
      <c r="M1156" s="23"/>
      <c r="N1156" s="23"/>
      <c r="O1156" s="203"/>
    </row>
    <row r="1157" spans="1:15" ht="13.7" hidden="1" thickTop="1">
      <c r="A1157" s="24" t="s">
        <v>31</v>
      </c>
      <c r="B1157" s="18"/>
      <c r="C1157" s="25"/>
      <c r="D1157" s="19"/>
      <c r="E1157" s="26"/>
      <c r="F1157" s="21">
        <v>41954</v>
      </c>
      <c r="G1157" s="28" t="s">
        <v>32</v>
      </c>
      <c r="H1157" s="21">
        <v>41954</v>
      </c>
      <c r="I1157" s="28" t="s">
        <v>32</v>
      </c>
      <c r="J1157" s="25"/>
      <c r="K1157" s="25"/>
      <c r="L1157" s="25"/>
      <c r="M1157" s="23"/>
      <c r="N1157" s="29"/>
      <c r="O1157" s="204"/>
    </row>
    <row r="1158" spans="1:15" ht="13.7" hidden="1" thickTop="1">
      <c r="A1158" s="24"/>
      <c r="B1158" s="30"/>
      <c r="C1158" s="25"/>
      <c r="D1158" s="19"/>
      <c r="E1158" s="26"/>
      <c r="F1158" s="21">
        <v>41954</v>
      </c>
      <c r="G1158" s="31" t="s">
        <v>33</v>
      </c>
      <c r="H1158" s="21">
        <v>41954</v>
      </c>
      <c r="I1158" s="31" t="s">
        <v>33</v>
      </c>
      <c r="J1158" s="29"/>
      <c r="K1158" s="25"/>
      <c r="L1158" s="25"/>
      <c r="M1158" s="23"/>
      <c r="N1158" s="29"/>
      <c r="O1158" s="204"/>
    </row>
    <row r="1159" spans="1:15" ht="13.7" hidden="1" thickTop="1">
      <c r="A1159" s="32" t="s">
        <v>744</v>
      </c>
      <c r="B1159" s="33" t="s">
        <v>35</v>
      </c>
      <c r="C1159" s="34"/>
      <c r="D1159" s="34">
        <v>31</v>
      </c>
      <c r="E1159" s="33"/>
      <c r="F1159" s="21">
        <v>41954</v>
      </c>
      <c r="G1159" s="33" t="s">
        <v>32</v>
      </c>
      <c r="H1159" s="21">
        <v>41954</v>
      </c>
      <c r="I1159" s="33" t="s">
        <v>32</v>
      </c>
      <c r="J1159" s="25"/>
      <c r="K1159" s="25"/>
      <c r="L1159" s="25"/>
      <c r="M1159" s="29"/>
      <c r="N1159" s="25"/>
      <c r="O1159" s="205"/>
    </row>
    <row r="1160" spans="1:15" ht="13.7" hidden="1" thickTop="1">
      <c r="A1160" s="45" t="s">
        <v>745</v>
      </c>
      <c r="B1160" s="46">
        <v>330098951</v>
      </c>
      <c r="C1160" s="36" t="s">
        <v>661</v>
      </c>
      <c r="D1160" s="60">
        <v>36</v>
      </c>
      <c r="E1160" s="55"/>
      <c r="F1160" s="21">
        <v>41954</v>
      </c>
      <c r="G1160" s="37" t="s">
        <v>29</v>
      </c>
      <c r="H1160" s="38">
        <v>41956</v>
      </c>
      <c r="I1160" s="37" t="s">
        <v>32</v>
      </c>
      <c r="J1160" s="48"/>
      <c r="K1160" s="48"/>
      <c r="L1160" s="48"/>
      <c r="M1160" s="48"/>
      <c r="N1160" s="48"/>
      <c r="O1160" s="207"/>
    </row>
    <row r="1161" spans="1:15" ht="13.7" hidden="1" thickTop="1">
      <c r="A1161" s="45"/>
      <c r="B1161" s="46"/>
      <c r="C1161" s="36"/>
      <c r="D1161" s="60"/>
      <c r="E1161" s="55"/>
      <c r="F1161" s="21">
        <v>41954</v>
      </c>
      <c r="G1161" s="37" t="s">
        <v>29</v>
      </c>
      <c r="H1161" s="38">
        <v>41956</v>
      </c>
      <c r="I1161" s="37" t="s">
        <v>32</v>
      </c>
      <c r="J1161" s="48"/>
      <c r="K1161" s="48"/>
      <c r="L1161" s="48"/>
      <c r="M1161" s="48"/>
      <c r="N1161" s="48"/>
      <c r="O1161" s="207"/>
    </row>
    <row r="1162" spans="1:15" ht="14.4" hidden="1" thickTop="1" thickBot="1">
      <c r="A1162" s="39" t="s">
        <v>746</v>
      </c>
      <c r="B1162" s="40"/>
      <c r="C1162" s="40"/>
      <c r="D1162" s="40">
        <v>21</v>
      </c>
      <c r="E1162" s="41" t="s">
        <v>36</v>
      </c>
      <c r="F1162" s="21">
        <v>41954</v>
      </c>
      <c r="G1162" s="40" t="s">
        <v>37</v>
      </c>
      <c r="H1162" s="41">
        <v>41955</v>
      </c>
      <c r="I1162" s="41" t="s">
        <v>32</v>
      </c>
      <c r="J1162" s="42"/>
      <c r="K1162" s="42"/>
      <c r="L1162" s="42"/>
      <c r="M1162" s="42"/>
      <c r="N1162" s="42"/>
      <c r="O1162" s="206"/>
    </row>
    <row r="1163" spans="1:15" ht="13.7" hidden="1" thickTop="1">
      <c r="A1163" s="17"/>
      <c r="B1163" s="18"/>
      <c r="C1163" s="19"/>
      <c r="D1163" s="19"/>
      <c r="E1163" s="20"/>
      <c r="F1163" s="21">
        <v>41955</v>
      </c>
      <c r="G1163" s="22" t="s">
        <v>29</v>
      </c>
      <c r="H1163" s="21">
        <v>41955</v>
      </c>
      <c r="I1163" s="22" t="s">
        <v>30</v>
      </c>
      <c r="J1163" s="23"/>
      <c r="K1163" s="19"/>
      <c r="L1163" s="19"/>
      <c r="M1163" s="23"/>
      <c r="N1163" s="23"/>
      <c r="O1163" s="203"/>
    </row>
    <row r="1164" spans="1:15" ht="13.7" hidden="1" thickTop="1">
      <c r="A1164" s="24" t="s">
        <v>31</v>
      </c>
      <c r="B1164" s="18"/>
      <c r="C1164" s="25"/>
      <c r="D1164" s="19"/>
      <c r="E1164" s="26"/>
      <c r="F1164" s="21">
        <v>41955</v>
      </c>
      <c r="G1164" s="28" t="s">
        <v>32</v>
      </c>
      <c r="H1164" s="21">
        <v>41955</v>
      </c>
      <c r="I1164" s="28" t="s">
        <v>32</v>
      </c>
      <c r="J1164" s="25"/>
      <c r="K1164" s="25"/>
      <c r="L1164" s="25"/>
      <c r="M1164" s="23"/>
      <c r="N1164" s="29"/>
      <c r="O1164" s="204"/>
    </row>
    <row r="1165" spans="1:15" ht="13.7" hidden="1" thickTop="1">
      <c r="A1165" s="24"/>
      <c r="B1165" s="30"/>
      <c r="C1165" s="25"/>
      <c r="D1165" s="19"/>
      <c r="E1165" s="26"/>
      <c r="F1165" s="21">
        <v>41955</v>
      </c>
      <c r="G1165" s="31" t="s">
        <v>33</v>
      </c>
      <c r="H1165" s="21">
        <v>41955</v>
      </c>
      <c r="I1165" s="31" t="s">
        <v>33</v>
      </c>
      <c r="J1165" s="29"/>
      <c r="K1165" s="25"/>
      <c r="L1165" s="25"/>
      <c r="M1165" s="23"/>
      <c r="N1165" s="29"/>
      <c r="O1165" s="204"/>
    </row>
    <row r="1166" spans="1:15" ht="13.7" hidden="1" thickTop="1">
      <c r="A1166" s="32" t="s">
        <v>747</v>
      </c>
      <c r="B1166" s="33" t="s">
        <v>35</v>
      </c>
      <c r="C1166" s="34"/>
      <c r="D1166" s="34">
        <v>35</v>
      </c>
      <c r="E1166" s="33"/>
      <c r="F1166" s="21">
        <v>41955</v>
      </c>
      <c r="G1166" s="33" t="s">
        <v>32</v>
      </c>
      <c r="H1166" s="21">
        <v>41955</v>
      </c>
      <c r="I1166" s="33" t="s">
        <v>32</v>
      </c>
      <c r="J1166" s="25"/>
      <c r="K1166" s="25"/>
      <c r="L1166" s="25"/>
      <c r="M1166" s="29"/>
      <c r="N1166" s="25"/>
      <c r="O1166" s="205"/>
    </row>
    <row r="1167" spans="1:15" ht="13.7" hidden="1" thickTop="1">
      <c r="A1167" s="45" t="s">
        <v>748</v>
      </c>
      <c r="B1167" s="46">
        <v>330080404</v>
      </c>
      <c r="C1167" s="36" t="s">
        <v>340</v>
      </c>
      <c r="D1167" s="60">
        <v>36</v>
      </c>
      <c r="E1167" s="55"/>
      <c r="F1167" s="21">
        <v>41955</v>
      </c>
      <c r="G1167" s="37" t="s">
        <v>29</v>
      </c>
      <c r="H1167" s="38">
        <v>41957</v>
      </c>
      <c r="I1167" s="37" t="s">
        <v>32</v>
      </c>
      <c r="J1167" s="48"/>
      <c r="K1167" s="48"/>
      <c r="L1167" s="48"/>
      <c r="M1167" s="48"/>
      <c r="N1167" s="48"/>
      <c r="O1167" s="207"/>
    </row>
    <row r="1168" spans="1:15" ht="13.7" hidden="1" thickTop="1">
      <c r="A1168" s="45"/>
      <c r="B1168" s="46"/>
      <c r="C1168" s="36"/>
      <c r="D1168" s="60"/>
      <c r="E1168" s="76"/>
      <c r="F1168" s="21">
        <v>41955</v>
      </c>
      <c r="G1168" s="37" t="s">
        <v>29</v>
      </c>
      <c r="H1168" s="38">
        <v>41957</v>
      </c>
      <c r="I1168" s="37" t="s">
        <v>32</v>
      </c>
      <c r="J1168" s="48"/>
      <c r="K1168" s="48"/>
      <c r="L1168" s="48"/>
      <c r="M1168" s="48"/>
      <c r="N1168" s="48"/>
      <c r="O1168" s="207"/>
    </row>
    <row r="1169" spans="1:15" ht="14.4" hidden="1" thickTop="1" thickBot="1">
      <c r="A1169" s="39"/>
      <c r="B1169" s="40"/>
      <c r="C1169" s="40"/>
      <c r="D1169" s="40"/>
      <c r="E1169" s="41" t="s">
        <v>36</v>
      </c>
      <c r="F1169" s="21">
        <v>41955</v>
      </c>
      <c r="G1169" s="40" t="s">
        <v>37</v>
      </c>
      <c r="H1169" s="41">
        <v>41956</v>
      </c>
      <c r="I1169" s="41" t="s">
        <v>32</v>
      </c>
      <c r="J1169" s="42"/>
      <c r="K1169" s="42"/>
      <c r="L1169" s="42"/>
      <c r="M1169" s="42"/>
      <c r="N1169" s="42"/>
      <c r="O1169" s="206"/>
    </row>
    <row r="1170" spans="1:15" ht="13.7" hidden="1" thickTop="1">
      <c r="A1170" s="17"/>
      <c r="B1170" s="18"/>
      <c r="C1170" s="19"/>
      <c r="D1170" s="19"/>
      <c r="E1170" s="20"/>
      <c r="F1170" s="21">
        <v>41956</v>
      </c>
      <c r="G1170" s="22" t="s">
        <v>29</v>
      </c>
      <c r="H1170" s="21">
        <v>41956</v>
      </c>
      <c r="I1170" s="22" t="s">
        <v>30</v>
      </c>
      <c r="J1170" s="23"/>
      <c r="K1170" s="19"/>
      <c r="L1170" s="19"/>
      <c r="M1170" s="23"/>
      <c r="N1170" s="23"/>
      <c r="O1170" s="203"/>
    </row>
    <row r="1171" spans="1:15" ht="13.7" hidden="1" thickTop="1">
      <c r="A1171" s="24" t="s">
        <v>31</v>
      </c>
      <c r="B1171" s="18"/>
      <c r="C1171" s="25"/>
      <c r="D1171" s="19"/>
      <c r="E1171" s="26"/>
      <c r="F1171" s="21">
        <v>41956</v>
      </c>
      <c r="G1171" s="28" t="s">
        <v>32</v>
      </c>
      <c r="H1171" s="21">
        <v>41956</v>
      </c>
      <c r="I1171" s="28" t="s">
        <v>32</v>
      </c>
      <c r="J1171" s="25"/>
      <c r="K1171" s="25"/>
      <c r="L1171" s="25"/>
      <c r="M1171" s="23"/>
      <c r="N1171" s="29"/>
      <c r="O1171" s="204"/>
    </row>
    <row r="1172" spans="1:15" ht="13.7" hidden="1" thickTop="1">
      <c r="A1172" s="24"/>
      <c r="B1172" s="30"/>
      <c r="C1172" s="25"/>
      <c r="D1172" s="19"/>
      <c r="E1172" s="26"/>
      <c r="F1172" s="21">
        <v>41956</v>
      </c>
      <c r="G1172" s="31" t="s">
        <v>33</v>
      </c>
      <c r="H1172" s="21">
        <v>41956</v>
      </c>
      <c r="I1172" s="31" t="s">
        <v>33</v>
      </c>
      <c r="J1172" s="29"/>
      <c r="K1172" s="25"/>
      <c r="L1172" s="25"/>
      <c r="M1172" s="23"/>
      <c r="N1172" s="29"/>
      <c r="O1172" s="204"/>
    </row>
    <row r="1173" spans="1:15" ht="13.7" hidden="1" thickTop="1">
      <c r="A1173" s="32" t="s">
        <v>749</v>
      </c>
      <c r="B1173" s="33" t="s">
        <v>35</v>
      </c>
      <c r="C1173" s="34"/>
      <c r="D1173" s="34">
        <v>40</v>
      </c>
      <c r="E1173" s="33"/>
      <c r="F1173" s="21">
        <v>41956</v>
      </c>
      <c r="G1173" s="33" t="s">
        <v>32</v>
      </c>
      <c r="H1173" s="21">
        <v>41956</v>
      </c>
      <c r="I1173" s="33" t="s">
        <v>32</v>
      </c>
      <c r="J1173" s="25"/>
      <c r="K1173" s="25"/>
      <c r="L1173" s="25"/>
      <c r="M1173" s="29"/>
      <c r="N1173" s="25"/>
      <c r="O1173" s="205"/>
    </row>
    <row r="1174" spans="1:15" ht="13.7" hidden="1" thickTop="1">
      <c r="A1174" s="45" t="s">
        <v>750</v>
      </c>
      <c r="B1174" s="46">
        <v>330080059</v>
      </c>
      <c r="C1174" s="36" t="s">
        <v>532</v>
      </c>
      <c r="D1174" s="60">
        <v>14</v>
      </c>
      <c r="E1174" s="55"/>
      <c r="F1174" s="21">
        <v>41956</v>
      </c>
      <c r="G1174" s="37" t="s">
        <v>29</v>
      </c>
      <c r="H1174" s="38">
        <v>41960</v>
      </c>
      <c r="I1174" s="37" t="s">
        <v>32</v>
      </c>
      <c r="J1174" s="48"/>
      <c r="K1174" s="48"/>
      <c r="L1174" s="48"/>
      <c r="M1174" s="48"/>
      <c r="N1174" s="48"/>
      <c r="O1174" s="207"/>
    </row>
    <row r="1175" spans="1:15" ht="13.7" hidden="1" thickTop="1">
      <c r="A1175" s="45"/>
      <c r="B1175" s="46"/>
      <c r="C1175" s="36"/>
      <c r="D1175" s="60"/>
      <c r="E1175" s="55"/>
      <c r="F1175" s="21">
        <v>41956</v>
      </c>
      <c r="G1175" s="37" t="s">
        <v>29</v>
      </c>
      <c r="H1175" s="38">
        <v>41960</v>
      </c>
      <c r="I1175" s="37" t="s">
        <v>32</v>
      </c>
      <c r="J1175" s="48"/>
      <c r="K1175" s="48"/>
      <c r="L1175" s="48"/>
      <c r="M1175" s="48"/>
      <c r="N1175" s="48"/>
      <c r="O1175" s="207"/>
    </row>
    <row r="1176" spans="1:15" ht="14.4" hidden="1" thickTop="1" thickBot="1">
      <c r="A1176" s="39" t="s">
        <v>751</v>
      </c>
      <c r="B1176" s="40"/>
      <c r="C1176" s="40"/>
      <c r="D1176" s="40">
        <v>31</v>
      </c>
      <c r="E1176" s="41" t="s">
        <v>36</v>
      </c>
      <c r="F1176" s="21">
        <v>41956</v>
      </c>
      <c r="G1176" s="40" t="s">
        <v>37</v>
      </c>
      <c r="H1176" s="41">
        <v>41957</v>
      </c>
      <c r="I1176" s="41" t="s">
        <v>32</v>
      </c>
      <c r="J1176" s="42"/>
      <c r="K1176" s="42"/>
      <c r="L1176" s="42"/>
      <c r="M1176" s="42"/>
      <c r="N1176" s="42"/>
      <c r="O1176" s="206"/>
    </row>
    <row r="1177" spans="1:15" ht="13.7" hidden="1" thickTop="1">
      <c r="A1177" s="17"/>
      <c r="B1177" s="18"/>
      <c r="C1177" s="19"/>
      <c r="D1177" s="19"/>
      <c r="E1177" s="20"/>
      <c r="F1177" s="21">
        <v>41957</v>
      </c>
      <c r="G1177" s="22" t="s">
        <v>29</v>
      </c>
      <c r="H1177" s="21">
        <v>41957</v>
      </c>
      <c r="I1177" s="22" t="s">
        <v>30</v>
      </c>
      <c r="J1177" s="23"/>
      <c r="K1177" s="19"/>
      <c r="L1177" s="19"/>
      <c r="M1177" s="23"/>
      <c r="N1177" s="23"/>
      <c r="O1177" s="203"/>
    </row>
    <row r="1178" spans="1:15" ht="13.7" hidden="1" thickTop="1">
      <c r="A1178" s="24" t="s">
        <v>31</v>
      </c>
      <c r="B1178" s="18"/>
      <c r="C1178" s="25"/>
      <c r="D1178" s="19"/>
      <c r="E1178" s="26"/>
      <c r="F1178" s="21">
        <v>41957</v>
      </c>
      <c r="G1178" s="28" t="s">
        <v>32</v>
      </c>
      <c r="H1178" s="21">
        <v>41957</v>
      </c>
      <c r="I1178" s="28" t="s">
        <v>32</v>
      </c>
      <c r="J1178" s="25"/>
      <c r="K1178" s="25"/>
      <c r="L1178" s="25"/>
      <c r="M1178" s="23"/>
      <c r="N1178" s="29"/>
      <c r="O1178" s="204"/>
    </row>
    <row r="1179" spans="1:15" ht="13.7" hidden="1" thickTop="1">
      <c r="A1179" s="24"/>
      <c r="B1179" s="30"/>
      <c r="C1179" s="25"/>
      <c r="D1179" s="19"/>
      <c r="E1179" s="26"/>
      <c r="F1179" s="21">
        <v>41957</v>
      </c>
      <c r="G1179" s="31" t="s">
        <v>33</v>
      </c>
      <c r="H1179" s="21">
        <v>41957</v>
      </c>
      <c r="I1179" s="31" t="s">
        <v>33</v>
      </c>
      <c r="J1179" s="29"/>
      <c r="K1179" s="25"/>
      <c r="L1179" s="25"/>
      <c r="M1179" s="23"/>
      <c r="N1179" s="29"/>
      <c r="O1179" s="204"/>
    </row>
    <row r="1180" spans="1:15" ht="13.7" hidden="1" thickTop="1">
      <c r="A1180" s="32" t="s">
        <v>752</v>
      </c>
      <c r="B1180" s="33" t="s">
        <v>35</v>
      </c>
      <c r="C1180" s="34"/>
      <c r="D1180" s="34">
        <v>34</v>
      </c>
      <c r="E1180" s="33"/>
      <c r="F1180" s="21">
        <v>41957</v>
      </c>
      <c r="G1180" s="33" t="s">
        <v>32</v>
      </c>
      <c r="H1180" s="21">
        <v>41957</v>
      </c>
      <c r="I1180" s="33" t="s">
        <v>32</v>
      </c>
      <c r="J1180" s="25"/>
      <c r="K1180" s="25"/>
      <c r="L1180" s="25"/>
      <c r="M1180" s="29"/>
      <c r="N1180" s="25"/>
      <c r="O1180" s="205"/>
    </row>
    <row r="1181" spans="1:15" ht="13.7" hidden="1" thickTop="1">
      <c r="A1181" s="45" t="s">
        <v>753</v>
      </c>
      <c r="B1181" s="46">
        <v>330080404</v>
      </c>
      <c r="C1181" s="36" t="s">
        <v>340</v>
      </c>
      <c r="D1181" s="60">
        <v>36</v>
      </c>
      <c r="E1181" s="55"/>
      <c r="F1181" s="21">
        <v>41957</v>
      </c>
      <c r="G1181" s="37" t="s">
        <v>29</v>
      </c>
      <c r="H1181" s="38">
        <v>41961</v>
      </c>
      <c r="I1181" s="37" t="s">
        <v>32</v>
      </c>
      <c r="J1181" s="48"/>
      <c r="K1181" s="48"/>
      <c r="L1181" s="48"/>
      <c r="M1181" s="48"/>
      <c r="N1181" s="48"/>
      <c r="O1181" s="207"/>
    </row>
    <row r="1182" spans="1:15" ht="13.7" hidden="1" thickTop="1">
      <c r="A1182" s="45" t="s">
        <v>754</v>
      </c>
      <c r="B1182" s="46" t="s">
        <v>680</v>
      </c>
      <c r="C1182" s="36" t="s">
        <v>681</v>
      </c>
      <c r="D1182" s="60">
        <v>18</v>
      </c>
      <c r="E1182" s="55"/>
      <c r="F1182" s="21">
        <v>41957</v>
      </c>
      <c r="G1182" s="37" t="s">
        <v>29</v>
      </c>
      <c r="H1182" s="38">
        <v>41961</v>
      </c>
      <c r="I1182" s="37" t="s">
        <v>32</v>
      </c>
      <c r="J1182" s="48"/>
      <c r="K1182" s="48"/>
      <c r="L1182" s="48"/>
      <c r="M1182" s="48"/>
      <c r="N1182" s="48"/>
      <c r="O1182" s="207"/>
    </row>
    <row r="1183" spans="1:15" ht="14.4" hidden="1" thickTop="1" thickBot="1">
      <c r="A1183" s="39" t="s">
        <v>755</v>
      </c>
      <c r="B1183" s="40"/>
      <c r="C1183" s="40"/>
      <c r="D1183" s="40">
        <v>35</v>
      </c>
      <c r="E1183" s="41" t="s">
        <v>36</v>
      </c>
      <c r="F1183" s="21">
        <v>41957</v>
      </c>
      <c r="G1183" s="40" t="s">
        <v>37</v>
      </c>
      <c r="H1183" s="41">
        <v>41960</v>
      </c>
      <c r="I1183" s="41" t="s">
        <v>32</v>
      </c>
      <c r="J1183" s="42"/>
      <c r="K1183" s="42"/>
      <c r="L1183" s="42"/>
      <c r="M1183" s="42"/>
      <c r="N1183" s="42"/>
      <c r="O1183" s="206"/>
    </row>
    <row r="1184" spans="1:15" ht="13.7" hidden="1" thickTop="1">
      <c r="A1184" s="17"/>
      <c r="B1184" s="18"/>
      <c r="C1184" s="19"/>
      <c r="D1184" s="19"/>
      <c r="E1184" s="20"/>
      <c r="F1184" s="21">
        <v>41960</v>
      </c>
      <c r="G1184" s="22" t="s">
        <v>29</v>
      </c>
      <c r="H1184" s="21">
        <v>41960</v>
      </c>
      <c r="I1184" s="22" t="s">
        <v>30</v>
      </c>
      <c r="J1184" s="23"/>
      <c r="K1184" s="19"/>
      <c r="L1184" s="19"/>
      <c r="M1184" s="23"/>
      <c r="N1184" s="23"/>
      <c r="O1184" s="203"/>
    </row>
    <row r="1185" spans="1:15" ht="13.7" hidden="1" thickTop="1">
      <c r="A1185" s="24" t="s">
        <v>31</v>
      </c>
      <c r="B1185" s="18"/>
      <c r="C1185" s="25"/>
      <c r="D1185" s="19"/>
      <c r="E1185" s="26"/>
      <c r="F1185" s="21">
        <v>41960</v>
      </c>
      <c r="G1185" s="28" t="s">
        <v>32</v>
      </c>
      <c r="H1185" s="21">
        <v>41960</v>
      </c>
      <c r="I1185" s="28" t="s">
        <v>32</v>
      </c>
      <c r="J1185" s="25"/>
      <c r="K1185" s="25"/>
      <c r="L1185" s="25"/>
      <c r="M1185" s="23"/>
      <c r="N1185" s="29"/>
      <c r="O1185" s="204"/>
    </row>
    <row r="1186" spans="1:15" ht="13.7" hidden="1" thickTop="1">
      <c r="A1186" s="24"/>
      <c r="B1186" s="30"/>
      <c r="C1186" s="25"/>
      <c r="D1186" s="19"/>
      <c r="E1186" s="26"/>
      <c r="F1186" s="21">
        <v>41960</v>
      </c>
      <c r="G1186" s="31" t="s">
        <v>33</v>
      </c>
      <c r="H1186" s="21">
        <v>41960</v>
      </c>
      <c r="I1186" s="31" t="s">
        <v>33</v>
      </c>
      <c r="J1186" s="29"/>
      <c r="K1186" s="25"/>
      <c r="L1186" s="25"/>
      <c r="M1186" s="23"/>
      <c r="N1186" s="29"/>
      <c r="O1186" s="204"/>
    </row>
    <row r="1187" spans="1:15" ht="13.7" hidden="1" thickTop="1">
      <c r="A1187" s="32" t="s">
        <v>756</v>
      </c>
      <c r="B1187" s="33" t="s">
        <v>35</v>
      </c>
      <c r="C1187" s="34"/>
      <c r="D1187" s="34">
        <v>38</v>
      </c>
      <c r="E1187" s="33"/>
      <c r="F1187" s="21">
        <v>41960</v>
      </c>
      <c r="G1187" s="33" t="s">
        <v>32</v>
      </c>
      <c r="H1187" s="21">
        <v>41960</v>
      </c>
      <c r="I1187" s="33" t="s">
        <v>32</v>
      </c>
      <c r="J1187" s="25"/>
      <c r="K1187" s="25"/>
      <c r="L1187" s="25"/>
      <c r="M1187" s="29"/>
      <c r="N1187" s="25"/>
      <c r="O1187" s="205"/>
    </row>
    <row r="1188" spans="1:15" ht="13.7" hidden="1" thickTop="1">
      <c r="A1188" s="45" t="s">
        <v>757</v>
      </c>
      <c r="B1188" s="46">
        <v>330080404</v>
      </c>
      <c r="C1188" s="36" t="s">
        <v>340</v>
      </c>
      <c r="D1188" s="60">
        <v>18</v>
      </c>
      <c r="E1188" s="55"/>
      <c r="F1188" s="21">
        <v>41960</v>
      </c>
      <c r="G1188" s="37" t="s">
        <v>29</v>
      </c>
      <c r="H1188" s="38">
        <v>41962</v>
      </c>
      <c r="I1188" s="37" t="s">
        <v>32</v>
      </c>
      <c r="J1188" s="48"/>
      <c r="K1188" s="48"/>
      <c r="L1188" s="48"/>
      <c r="M1188" s="48"/>
      <c r="N1188" s="48"/>
      <c r="O1188" s="207"/>
    </row>
    <row r="1189" spans="1:15" ht="13.7" hidden="1" thickTop="1">
      <c r="A1189" s="45" t="s">
        <v>758</v>
      </c>
      <c r="B1189" s="46">
        <v>330098951</v>
      </c>
      <c r="C1189" s="36" t="s">
        <v>661</v>
      </c>
      <c r="D1189" s="60">
        <v>36</v>
      </c>
      <c r="E1189" s="55"/>
      <c r="F1189" s="21">
        <v>41960</v>
      </c>
      <c r="G1189" s="37" t="s">
        <v>29</v>
      </c>
      <c r="H1189" s="38">
        <v>41962</v>
      </c>
      <c r="I1189" s="37" t="s">
        <v>32</v>
      </c>
      <c r="J1189" s="48"/>
      <c r="K1189" s="48"/>
      <c r="L1189" s="48"/>
      <c r="M1189" s="48"/>
      <c r="N1189" s="48"/>
      <c r="O1189" s="207"/>
    </row>
    <row r="1190" spans="1:15" ht="14.4" hidden="1" thickTop="1" thickBot="1">
      <c r="A1190" s="39" t="s">
        <v>759</v>
      </c>
      <c r="B1190" s="40"/>
      <c r="C1190" s="40"/>
      <c r="D1190" s="40">
        <v>41</v>
      </c>
      <c r="E1190" s="41" t="s">
        <v>36</v>
      </c>
      <c r="F1190" s="21">
        <v>41960</v>
      </c>
      <c r="G1190" s="40" t="s">
        <v>37</v>
      </c>
      <c r="H1190" s="41">
        <v>41961</v>
      </c>
      <c r="I1190" s="41" t="s">
        <v>32</v>
      </c>
      <c r="J1190" s="42"/>
      <c r="K1190" s="42"/>
      <c r="L1190" s="42"/>
      <c r="M1190" s="42"/>
      <c r="N1190" s="42"/>
      <c r="O1190" s="206"/>
    </row>
    <row r="1191" spans="1:15" ht="13.7" hidden="1" thickTop="1">
      <c r="A1191" s="17"/>
      <c r="B1191" s="18"/>
      <c r="C1191" s="19"/>
      <c r="D1191" s="19"/>
      <c r="E1191" s="20"/>
      <c r="F1191" s="21">
        <v>41961</v>
      </c>
      <c r="G1191" s="22" t="s">
        <v>29</v>
      </c>
      <c r="H1191" s="21">
        <v>41961</v>
      </c>
      <c r="I1191" s="22" t="s">
        <v>30</v>
      </c>
      <c r="J1191" s="23"/>
      <c r="K1191" s="19"/>
      <c r="L1191" s="19"/>
      <c r="M1191" s="23"/>
      <c r="N1191" s="23"/>
      <c r="O1191" s="203"/>
    </row>
    <row r="1192" spans="1:15" ht="13.7" hidden="1" thickTop="1">
      <c r="A1192" s="24" t="s">
        <v>31</v>
      </c>
      <c r="B1192" s="18"/>
      <c r="C1192" s="25"/>
      <c r="D1192" s="19"/>
      <c r="E1192" s="26"/>
      <c r="F1192" s="21">
        <v>41961</v>
      </c>
      <c r="G1192" s="28" t="s">
        <v>32</v>
      </c>
      <c r="H1192" s="21">
        <v>41961</v>
      </c>
      <c r="I1192" s="28" t="s">
        <v>32</v>
      </c>
      <c r="J1192" s="25"/>
      <c r="K1192" s="25"/>
      <c r="L1192" s="25"/>
      <c r="M1192" s="23"/>
      <c r="N1192" s="29"/>
      <c r="O1192" s="204"/>
    </row>
    <row r="1193" spans="1:15" ht="13.7" hidden="1" thickTop="1">
      <c r="A1193" s="24"/>
      <c r="B1193" s="30"/>
      <c r="C1193" s="25"/>
      <c r="D1193" s="19"/>
      <c r="E1193" s="26"/>
      <c r="F1193" s="21">
        <v>41961</v>
      </c>
      <c r="G1193" s="31" t="s">
        <v>33</v>
      </c>
      <c r="H1193" s="21">
        <v>41961</v>
      </c>
      <c r="I1193" s="31" t="s">
        <v>33</v>
      </c>
      <c r="J1193" s="29"/>
      <c r="K1193" s="25"/>
      <c r="L1193" s="25"/>
      <c r="M1193" s="23"/>
      <c r="N1193" s="29"/>
      <c r="O1193" s="204"/>
    </row>
    <row r="1194" spans="1:15" ht="13.7" hidden="1" thickTop="1">
      <c r="A1194" s="32" t="s">
        <v>760</v>
      </c>
      <c r="B1194" s="33" t="s">
        <v>35</v>
      </c>
      <c r="C1194" s="34"/>
      <c r="D1194" s="34">
        <v>44</v>
      </c>
      <c r="E1194" s="33"/>
      <c r="F1194" s="21">
        <v>41961</v>
      </c>
      <c r="G1194" s="33" t="s">
        <v>32</v>
      </c>
      <c r="H1194" s="21">
        <v>41961</v>
      </c>
      <c r="I1194" s="33" t="s">
        <v>32</v>
      </c>
      <c r="J1194" s="25"/>
      <c r="K1194" s="25"/>
      <c r="L1194" s="25"/>
      <c r="M1194" s="29"/>
      <c r="N1194" s="25"/>
      <c r="O1194" s="205"/>
    </row>
    <row r="1195" spans="1:15" ht="13.7" hidden="1" thickTop="1">
      <c r="A1195" s="45" t="s">
        <v>761</v>
      </c>
      <c r="B1195" s="46">
        <v>330080404</v>
      </c>
      <c r="C1195" s="36" t="s">
        <v>340</v>
      </c>
      <c r="D1195" s="60">
        <v>30</v>
      </c>
      <c r="E1195" s="55"/>
      <c r="F1195" s="21">
        <v>41961</v>
      </c>
      <c r="G1195" s="37" t="s">
        <v>29</v>
      </c>
      <c r="H1195" s="38">
        <v>41963</v>
      </c>
      <c r="I1195" s="37" t="s">
        <v>32</v>
      </c>
      <c r="J1195" s="48"/>
      <c r="K1195" s="48"/>
      <c r="L1195" s="48"/>
      <c r="M1195" s="48"/>
      <c r="N1195" s="48"/>
      <c r="O1195" s="207"/>
    </row>
    <row r="1196" spans="1:15" ht="13.7" hidden="1" thickTop="1">
      <c r="A1196" s="45"/>
      <c r="B1196" s="46"/>
      <c r="C1196" s="36"/>
      <c r="D1196" s="60"/>
      <c r="E1196" s="55"/>
      <c r="F1196" s="21">
        <v>41961</v>
      </c>
      <c r="G1196" s="37" t="s">
        <v>29</v>
      </c>
      <c r="H1196" s="38">
        <v>41963</v>
      </c>
      <c r="I1196" s="37" t="s">
        <v>32</v>
      </c>
      <c r="J1196" s="48"/>
      <c r="K1196" s="48"/>
      <c r="L1196" s="48"/>
      <c r="M1196" s="48"/>
      <c r="N1196" s="48"/>
      <c r="O1196" s="207"/>
    </row>
    <row r="1197" spans="1:15" ht="14.4" hidden="1" thickTop="1" thickBot="1">
      <c r="A1197" s="39" t="s">
        <v>762</v>
      </c>
      <c r="B1197" s="40"/>
      <c r="C1197" s="40"/>
      <c r="D1197" s="40">
        <v>21</v>
      </c>
      <c r="E1197" s="41" t="s">
        <v>36</v>
      </c>
      <c r="F1197" s="21">
        <v>41961</v>
      </c>
      <c r="G1197" s="40" t="s">
        <v>37</v>
      </c>
      <c r="H1197" s="41">
        <v>41962</v>
      </c>
      <c r="I1197" s="41" t="s">
        <v>32</v>
      </c>
      <c r="J1197" s="42"/>
      <c r="K1197" s="42"/>
      <c r="L1197" s="42"/>
      <c r="M1197" s="42"/>
      <c r="N1197" s="42"/>
      <c r="O1197" s="206"/>
    </row>
    <row r="1198" spans="1:15" ht="13.7" hidden="1" thickTop="1">
      <c r="A1198" s="17"/>
      <c r="B1198" s="18"/>
      <c r="C1198" s="19"/>
      <c r="D1198" s="19"/>
      <c r="E1198" s="20"/>
      <c r="F1198" s="21">
        <v>41962</v>
      </c>
      <c r="G1198" s="22" t="s">
        <v>29</v>
      </c>
      <c r="H1198" s="21">
        <v>41962</v>
      </c>
      <c r="I1198" s="22" t="s">
        <v>30</v>
      </c>
      <c r="J1198" s="23"/>
      <c r="K1198" s="19"/>
      <c r="L1198" s="19"/>
      <c r="M1198" s="23"/>
      <c r="N1198" s="23"/>
      <c r="O1198" s="203"/>
    </row>
    <row r="1199" spans="1:15" ht="13.7" hidden="1" thickTop="1">
      <c r="A1199" s="24" t="s">
        <v>31</v>
      </c>
      <c r="B1199" s="18"/>
      <c r="C1199" s="25"/>
      <c r="D1199" s="19"/>
      <c r="E1199" s="26"/>
      <c r="F1199" s="21">
        <v>41962</v>
      </c>
      <c r="G1199" s="28" t="s">
        <v>32</v>
      </c>
      <c r="H1199" s="21">
        <v>41962</v>
      </c>
      <c r="I1199" s="28" t="s">
        <v>32</v>
      </c>
      <c r="J1199" s="25"/>
      <c r="K1199" s="25"/>
      <c r="L1199" s="25"/>
      <c r="M1199" s="23"/>
      <c r="N1199" s="29"/>
      <c r="O1199" s="204"/>
    </row>
    <row r="1200" spans="1:15" ht="13.7" hidden="1" thickTop="1">
      <c r="A1200" s="24"/>
      <c r="B1200" s="30"/>
      <c r="C1200" s="25"/>
      <c r="D1200" s="19"/>
      <c r="E1200" s="26"/>
      <c r="F1200" s="21">
        <v>41962</v>
      </c>
      <c r="G1200" s="31" t="s">
        <v>33</v>
      </c>
      <c r="H1200" s="21">
        <v>41962</v>
      </c>
      <c r="I1200" s="31" t="s">
        <v>33</v>
      </c>
      <c r="J1200" s="29"/>
      <c r="K1200" s="25"/>
      <c r="L1200" s="25"/>
      <c r="M1200" s="23"/>
      <c r="N1200" s="29"/>
      <c r="O1200" s="204"/>
    </row>
    <row r="1201" spans="1:15" ht="13.7" hidden="1" thickTop="1">
      <c r="A1201" s="32" t="s">
        <v>763</v>
      </c>
      <c r="B1201" s="33" t="s">
        <v>35</v>
      </c>
      <c r="C1201" s="34"/>
      <c r="D1201" s="34">
        <v>50</v>
      </c>
      <c r="E1201" s="33"/>
      <c r="F1201" s="21">
        <v>41962</v>
      </c>
      <c r="G1201" s="33" t="s">
        <v>32</v>
      </c>
      <c r="H1201" s="21">
        <v>41962</v>
      </c>
      <c r="I1201" s="33" t="s">
        <v>32</v>
      </c>
      <c r="J1201" s="25"/>
      <c r="K1201" s="25"/>
      <c r="L1201" s="25"/>
      <c r="M1201" s="29"/>
      <c r="N1201" s="25"/>
      <c r="O1201" s="205"/>
    </row>
    <row r="1202" spans="1:15" ht="13.7" hidden="1" thickTop="1">
      <c r="A1202" s="45" t="s">
        <v>764</v>
      </c>
      <c r="B1202" s="46">
        <v>330080404</v>
      </c>
      <c r="C1202" s="36" t="s">
        <v>340</v>
      </c>
      <c r="D1202" s="60">
        <v>36</v>
      </c>
      <c r="E1202" s="75" t="s">
        <v>765</v>
      </c>
      <c r="F1202" s="21">
        <v>41962</v>
      </c>
      <c r="G1202" s="37" t="s">
        <v>29</v>
      </c>
      <c r="H1202" s="38">
        <v>41964</v>
      </c>
      <c r="I1202" s="37" t="s">
        <v>32</v>
      </c>
      <c r="J1202" s="48"/>
      <c r="K1202" s="48"/>
      <c r="L1202" s="48"/>
      <c r="M1202" s="48"/>
      <c r="N1202" s="48"/>
      <c r="O1202" s="207"/>
    </row>
    <row r="1203" spans="1:15" ht="13.7" hidden="1" thickTop="1">
      <c r="A1203" s="45"/>
      <c r="B1203" s="46"/>
      <c r="C1203" s="36"/>
      <c r="D1203" s="60"/>
      <c r="E1203" s="55"/>
      <c r="F1203" s="21">
        <v>41962</v>
      </c>
      <c r="G1203" s="37" t="s">
        <v>29</v>
      </c>
      <c r="H1203" s="38">
        <v>41964</v>
      </c>
      <c r="I1203" s="37" t="s">
        <v>32</v>
      </c>
      <c r="J1203" s="48"/>
      <c r="K1203" s="48"/>
      <c r="L1203" s="48"/>
      <c r="M1203" s="48"/>
      <c r="N1203" s="48"/>
      <c r="O1203" s="207"/>
    </row>
    <row r="1204" spans="1:15" ht="14.4" hidden="1" thickTop="1" thickBot="1">
      <c r="A1204" s="39" t="s">
        <v>766</v>
      </c>
      <c r="B1204" s="40"/>
      <c r="C1204" s="40"/>
      <c r="D1204" s="40">
        <v>16</v>
      </c>
      <c r="E1204" s="41" t="s">
        <v>36</v>
      </c>
      <c r="F1204" s="21">
        <v>41962</v>
      </c>
      <c r="G1204" s="40" t="s">
        <v>37</v>
      </c>
      <c r="H1204" s="41">
        <v>41963</v>
      </c>
      <c r="I1204" s="41" t="s">
        <v>32</v>
      </c>
      <c r="J1204" s="42"/>
      <c r="K1204" s="42"/>
      <c r="L1204" s="42"/>
      <c r="M1204" s="42"/>
      <c r="N1204" s="42"/>
      <c r="O1204" s="206"/>
    </row>
    <row r="1205" spans="1:15" ht="13.7" hidden="1" thickTop="1">
      <c r="A1205" s="17"/>
      <c r="B1205" s="18"/>
      <c r="C1205" s="19"/>
      <c r="D1205" s="19"/>
      <c r="E1205" s="20"/>
      <c r="F1205" s="21">
        <v>41963</v>
      </c>
      <c r="G1205" s="22" t="s">
        <v>29</v>
      </c>
      <c r="H1205" s="21">
        <v>41963</v>
      </c>
      <c r="I1205" s="22" t="s">
        <v>30</v>
      </c>
      <c r="J1205" s="23"/>
      <c r="K1205" s="19"/>
      <c r="L1205" s="19"/>
      <c r="M1205" s="23"/>
      <c r="N1205" s="23"/>
      <c r="O1205" s="203"/>
    </row>
    <row r="1206" spans="1:15" ht="13.7" hidden="1" thickTop="1">
      <c r="A1206" s="24" t="s">
        <v>31</v>
      </c>
      <c r="B1206" s="18"/>
      <c r="C1206" s="25"/>
      <c r="D1206" s="19"/>
      <c r="E1206" s="26"/>
      <c r="F1206" s="21">
        <v>41963</v>
      </c>
      <c r="G1206" s="28" t="s">
        <v>32</v>
      </c>
      <c r="H1206" s="21">
        <v>41963</v>
      </c>
      <c r="I1206" s="28" t="s">
        <v>32</v>
      </c>
      <c r="J1206" s="25"/>
      <c r="K1206" s="25"/>
      <c r="L1206" s="25"/>
      <c r="M1206" s="23"/>
      <c r="N1206" s="29"/>
      <c r="O1206" s="204"/>
    </row>
    <row r="1207" spans="1:15" ht="13.7" hidden="1" thickTop="1">
      <c r="A1207" s="24"/>
      <c r="B1207" s="30"/>
      <c r="C1207" s="25"/>
      <c r="D1207" s="19"/>
      <c r="E1207" s="26"/>
      <c r="F1207" s="21">
        <v>41963</v>
      </c>
      <c r="G1207" s="31" t="s">
        <v>33</v>
      </c>
      <c r="H1207" s="21">
        <v>41963</v>
      </c>
      <c r="I1207" s="31" t="s">
        <v>33</v>
      </c>
      <c r="J1207" s="29"/>
      <c r="K1207" s="25"/>
      <c r="L1207" s="25"/>
      <c r="M1207" s="23"/>
      <c r="N1207" s="29"/>
      <c r="O1207" s="204"/>
    </row>
    <row r="1208" spans="1:15" ht="13.7" hidden="1" thickTop="1">
      <c r="A1208" s="32" t="s">
        <v>767</v>
      </c>
      <c r="B1208" s="33" t="s">
        <v>35</v>
      </c>
      <c r="C1208" s="34"/>
      <c r="D1208" s="34">
        <v>50</v>
      </c>
      <c r="E1208" s="33"/>
      <c r="F1208" s="21">
        <v>41963</v>
      </c>
      <c r="G1208" s="33" t="s">
        <v>32</v>
      </c>
      <c r="H1208" s="21">
        <v>41963</v>
      </c>
      <c r="I1208" s="33" t="s">
        <v>32</v>
      </c>
      <c r="J1208" s="25"/>
      <c r="K1208" s="25"/>
      <c r="L1208" s="25"/>
      <c r="M1208" s="29"/>
      <c r="N1208" s="25"/>
      <c r="O1208" s="205"/>
    </row>
    <row r="1209" spans="1:15" ht="13.7" hidden="1" thickTop="1">
      <c r="A1209" s="45" t="s">
        <v>768</v>
      </c>
      <c r="B1209" s="46">
        <v>330098951</v>
      </c>
      <c r="C1209" s="36" t="s">
        <v>661</v>
      </c>
      <c r="D1209" s="60">
        <v>36</v>
      </c>
      <c r="E1209" s="55"/>
      <c r="F1209" s="21">
        <v>41963</v>
      </c>
      <c r="G1209" s="37" t="s">
        <v>29</v>
      </c>
      <c r="H1209" s="38">
        <v>41967</v>
      </c>
      <c r="I1209" s="37" t="s">
        <v>32</v>
      </c>
      <c r="J1209" s="48"/>
      <c r="K1209" s="48"/>
      <c r="L1209" s="48"/>
      <c r="M1209" s="48"/>
      <c r="N1209" s="48"/>
      <c r="O1209" s="207"/>
    </row>
    <row r="1210" spans="1:15" ht="13.7" hidden="1" thickTop="1">
      <c r="A1210" s="45" t="s">
        <v>769</v>
      </c>
      <c r="B1210" s="46" t="s">
        <v>680</v>
      </c>
      <c r="C1210" s="36" t="s">
        <v>681</v>
      </c>
      <c r="D1210" s="60">
        <v>18</v>
      </c>
      <c r="E1210" s="75" t="s">
        <v>770</v>
      </c>
      <c r="F1210" s="21">
        <v>41963</v>
      </c>
      <c r="G1210" s="37" t="s">
        <v>29</v>
      </c>
      <c r="H1210" s="38">
        <v>41967</v>
      </c>
      <c r="I1210" s="37" t="s">
        <v>32</v>
      </c>
      <c r="J1210" s="48"/>
      <c r="K1210" s="48"/>
      <c r="L1210" s="48"/>
      <c r="M1210" s="48"/>
      <c r="N1210" s="48"/>
      <c r="O1210" s="207"/>
    </row>
    <row r="1211" spans="1:15" ht="14.4" hidden="1" thickTop="1" thickBot="1">
      <c r="A1211" s="39" t="s">
        <v>771</v>
      </c>
      <c r="B1211" s="40"/>
      <c r="C1211" s="40"/>
      <c r="D1211" s="40">
        <v>21</v>
      </c>
      <c r="E1211" s="41" t="s">
        <v>36</v>
      </c>
      <c r="F1211" s="21">
        <v>41963</v>
      </c>
      <c r="G1211" s="40" t="s">
        <v>37</v>
      </c>
      <c r="H1211" s="41">
        <v>41964</v>
      </c>
      <c r="I1211" s="41" t="s">
        <v>32</v>
      </c>
      <c r="J1211" s="42"/>
      <c r="K1211" s="42"/>
      <c r="L1211" s="42"/>
      <c r="M1211" s="42"/>
      <c r="N1211" s="42"/>
      <c r="O1211" s="206"/>
    </row>
    <row r="1212" spans="1:15" ht="13.7" hidden="1" thickTop="1">
      <c r="A1212" s="17"/>
      <c r="B1212" s="18"/>
      <c r="C1212" s="19"/>
      <c r="D1212" s="19"/>
      <c r="E1212" s="20"/>
      <c r="F1212" s="21">
        <v>41964</v>
      </c>
      <c r="G1212" s="22" t="s">
        <v>29</v>
      </c>
      <c r="H1212" s="21">
        <v>41964</v>
      </c>
      <c r="I1212" s="22" t="s">
        <v>30</v>
      </c>
      <c r="J1212" s="23"/>
      <c r="K1212" s="19"/>
      <c r="L1212" s="19"/>
      <c r="M1212" s="23"/>
      <c r="N1212" s="23"/>
      <c r="O1212" s="203"/>
    </row>
    <row r="1213" spans="1:15" ht="13.7" hidden="1" thickTop="1">
      <c r="A1213" s="24" t="s">
        <v>31</v>
      </c>
      <c r="B1213" s="18"/>
      <c r="C1213" s="25"/>
      <c r="D1213" s="19"/>
      <c r="E1213" s="26"/>
      <c r="F1213" s="21">
        <v>41964</v>
      </c>
      <c r="G1213" s="28" t="s">
        <v>32</v>
      </c>
      <c r="H1213" s="21">
        <v>41964</v>
      </c>
      <c r="I1213" s="28" t="s">
        <v>32</v>
      </c>
      <c r="J1213" s="25"/>
      <c r="K1213" s="25"/>
      <c r="L1213" s="25"/>
      <c r="M1213" s="23"/>
      <c r="N1213" s="29"/>
      <c r="O1213" s="204"/>
    </row>
    <row r="1214" spans="1:15" ht="13.7" hidden="1" thickTop="1">
      <c r="A1214" s="24"/>
      <c r="B1214" s="30"/>
      <c r="C1214" s="25"/>
      <c r="D1214" s="19"/>
      <c r="E1214" s="26"/>
      <c r="F1214" s="21">
        <v>41964</v>
      </c>
      <c r="G1214" s="31" t="s">
        <v>33</v>
      </c>
      <c r="H1214" s="21">
        <v>41964</v>
      </c>
      <c r="I1214" s="31" t="s">
        <v>33</v>
      </c>
      <c r="J1214" s="29"/>
      <c r="K1214" s="25"/>
      <c r="L1214" s="25"/>
      <c r="M1214" s="23"/>
      <c r="N1214" s="29"/>
      <c r="O1214" s="204"/>
    </row>
    <row r="1215" spans="1:15" ht="13.7" hidden="1" thickTop="1">
      <c r="A1215" s="32" t="s">
        <v>772</v>
      </c>
      <c r="B1215" s="33" t="s">
        <v>35</v>
      </c>
      <c r="C1215" s="34"/>
      <c r="D1215" s="34">
        <v>50</v>
      </c>
      <c r="E1215" s="33"/>
      <c r="F1215" s="21">
        <v>41964</v>
      </c>
      <c r="G1215" s="33" t="s">
        <v>32</v>
      </c>
      <c r="H1215" s="21">
        <v>41964</v>
      </c>
      <c r="I1215" s="33" t="s">
        <v>32</v>
      </c>
      <c r="J1215" s="25"/>
      <c r="K1215" s="25"/>
      <c r="L1215" s="25"/>
      <c r="M1215" s="29"/>
      <c r="N1215" s="25"/>
      <c r="O1215" s="205"/>
    </row>
    <row r="1216" spans="1:15" ht="13.7" hidden="1" thickTop="1">
      <c r="A1216" s="45" t="s">
        <v>773</v>
      </c>
      <c r="B1216" s="46">
        <v>330098951</v>
      </c>
      <c r="C1216" s="36" t="s">
        <v>661</v>
      </c>
      <c r="D1216" s="60">
        <v>36</v>
      </c>
      <c r="E1216" s="55"/>
      <c r="F1216" s="21">
        <v>41964</v>
      </c>
      <c r="G1216" s="37" t="s">
        <v>29</v>
      </c>
      <c r="H1216" s="38">
        <v>41968</v>
      </c>
      <c r="I1216" s="37" t="s">
        <v>32</v>
      </c>
      <c r="J1216" s="48"/>
      <c r="K1216" s="48"/>
      <c r="L1216" s="48"/>
      <c r="M1216" s="48"/>
      <c r="N1216" s="48"/>
      <c r="O1216" s="207"/>
    </row>
    <row r="1217" spans="1:15" ht="13.7" hidden="1" thickTop="1">
      <c r="A1217" s="45" t="s">
        <v>774</v>
      </c>
      <c r="B1217" s="46">
        <v>330080404</v>
      </c>
      <c r="C1217" s="36" t="s">
        <v>340</v>
      </c>
      <c r="D1217" s="60">
        <v>36</v>
      </c>
      <c r="E1217" s="75" t="s">
        <v>775</v>
      </c>
      <c r="F1217" s="21">
        <v>41964</v>
      </c>
      <c r="G1217" s="37" t="s">
        <v>29</v>
      </c>
      <c r="H1217" s="38">
        <v>41968</v>
      </c>
      <c r="I1217" s="37" t="s">
        <v>32</v>
      </c>
      <c r="J1217" s="48"/>
      <c r="K1217" s="48"/>
      <c r="L1217" s="48"/>
      <c r="M1217" s="48"/>
      <c r="N1217" s="48"/>
      <c r="O1217" s="207"/>
    </row>
    <row r="1218" spans="1:15" ht="14.4" hidden="1" thickTop="1" thickBot="1">
      <c r="A1218" s="39" t="s">
        <v>36</v>
      </c>
      <c r="B1218" s="40" t="s">
        <v>36</v>
      </c>
      <c r="C1218" s="40" t="s">
        <v>36</v>
      </c>
      <c r="D1218" s="40"/>
      <c r="E1218" s="41" t="s">
        <v>36</v>
      </c>
      <c r="F1218" s="21">
        <v>41964</v>
      </c>
      <c r="G1218" s="40" t="s">
        <v>37</v>
      </c>
      <c r="H1218" s="41">
        <v>41967</v>
      </c>
      <c r="I1218" s="41" t="s">
        <v>32</v>
      </c>
      <c r="J1218" s="42"/>
      <c r="K1218" s="42"/>
      <c r="L1218" s="42"/>
      <c r="M1218" s="42"/>
      <c r="N1218" s="42"/>
      <c r="O1218" s="206"/>
    </row>
    <row r="1219" spans="1:15" ht="13.7" hidden="1" thickTop="1">
      <c r="A1219" s="17"/>
      <c r="B1219" s="18"/>
      <c r="C1219" s="19"/>
      <c r="D1219" s="19"/>
      <c r="E1219" s="20"/>
      <c r="F1219" s="21">
        <v>41967</v>
      </c>
      <c r="G1219" s="22" t="s">
        <v>29</v>
      </c>
      <c r="H1219" s="21">
        <v>41967</v>
      </c>
      <c r="I1219" s="22" t="s">
        <v>30</v>
      </c>
      <c r="J1219" s="23"/>
      <c r="K1219" s="19"/>
      <c r="L1219" s="19"/>
      <c r="M1219" s="23"/>
      <c r="N1219" s="23"/>
      <c r="O1219" s="203"/>
    </row>
    <row r="1220" spans="1:15" ht="13.7" hidden="1" thickTop="1">
      <c r="A1220" s="24" t="s">
        <v>31</v>
      </c>
      <c r="B1220" s="18"/>
      <c r="C1220" s="25"/>
      <c r="D1220" s="19"/>
      <c r="E1220" s="26"/>
      <c r="F1220" s="21">
        <v>41967</v>
      </c>
      <c r="G1220" s="28" t="s">
        <v>32</v>
      </c>
      <c r="H1220" s="21">
        <v>41967</v>
      </c>
      <c r="I1220" s="28" t="s">
        <v>32</v>
      </c>
      <c r="J1220" s="25"/>
      <c r="K1220" s="25"/>
      <c r="L1220" s="25"/>
      <c r="M1220" s="23"/>
      <c r="N1220" s="29"/>
      <c r="O1220" s="204"/>
    </row>
    <row r="1221" spans="1:15" ht="13.7" hidden="1" thickTop="1">
      <c r="A1221" s="24"/>
      <c r="B1221" s="30"/>
      <c r="C1221" s="25"/>
      <c r="D1221" s="19"/>
      <c r="E1221" s="26"/>
      <c r="F1221" s="21">
        <v>41967</v>
      </c>
      <c r="G1221" s="31" t="s">
        <v>33</v>
      </c>
      <c r="H1221" s="21">
        <v>41967</v>
      </c>
      <c r="I1221" s="31" t="s">
        <v>33</v>
      </c>
      <c r="J1221" s="29"/>
      <c r="K1221" s="25"/>
      <c r="L1221" s="25"/>
      <c r="M1221" s="23"/>
      <c r="N1221" s="29"/>
      <c r="O1221" s="204"/>
    </row>
    <row r="1222" spans="1:15" ht="13.7" hidden="1" thickTop="1">
      <c r="A1222" s="32" t="s">
        <v>776</v>
      </c>
      <c r="B1222" s="33" t="s">
        <v>35</v>
      </c>
      <c r="C1222" s="34"/>
      <c r="D1222" s="34">
        <v>50</v>
      </c>
      <c r="E1222" s="33"/>
      <c r="F1222" s="21">
        <v>41967</v>
      </c>
      <c r="G1222" s="33" t="s">
        <v>32</v>
      </c>
      <c r="H1222" s="21">
        <v>41967</v>
      </c>
      <c r="I1222" s="33" t="s">
        <v>32</v>
      </c>
      <c r="J1222" s="25"/>
      <c r="K1222" s="25"/>
      <c r="L1222" s="25"/>
      <c r="M1222" s="29"/>
      <c r="N1222" s="25"/>
      <c r="O1222" s="205"/>
    </row>
    <row r="1223" spans="1:15" ht="13.7" hidden="1" thickTop="1">
      <c r="A1223" s="45" t="s">
        <v>777</v>
      </c>
      <c r="B1223" s="46">
        <v>330098951</v>
      </c>
      <c r="C1223" s="36" t="s">
        <v>661</v>
      </c>
      <c r="D1223" s="60">
        <v>36</v>
      </c>
      <c r="E1223" s="55"/>
      <c r="F1223" s="21">
        <v>41967</v>
      </c>
      <c r="G1223" s="37" t="s">
        <v>29</v>
      </c>
      <c r="H1223" s="38">
        <v>41969</v>
      </c>
      <c r="I1223" s="37" t="s">
        <v>32</v>
      </c>
      <c r="J1223" s="48"/>
      <c r="K1223" s="48"/>
      <c r="L1223" s="48"/>
      <c r="M1223" s="48"/>
      <c r="N1223" s="48"/>
      <c r="O1223" s="207"/>
    </row>
    <row r="1224" spans="1:15" ht="13.7" hidden="1" thickTop="1">
      <c r="A1224" s="45" t="s">
        <v>778</v>
      </c>
      <c r="B1224" s="46" t="s">
        <v>680</v>
      </c>
      <c r="C1224" s="36" t="s">
        <v>681</v>
      </c>
      <c r="D1224" s="60">
        <v>18</v>
      </c>
      <c r="E1224" s="55"/>
      <c r="F1224" s="21">
        <v>41967</v>
      </c>
      <c r="G1224" s="37" t="s">
        <v>29</v>
      </c>
      <c r="H1224" s="38">
        <v>41969</v>
      </c>
      <c r="I1224" s="37" t="s">
        <v>32</v>
      </c>
      <c r="J1224" s="48"/>
      <c r="K1224" s="48"/>
      <c r="L1224" s="48"/>
      <c r="M1224" s="48"/>
      <c r="N1224" s="48"/>
      <c r="O1224" s="207"/>
    </row>
    <row r="1225" spans="1:15" ht="14.4" hidden="1" thickTop="1" thickBot="1">
      <c r="A1225" s="39" t="s">
        <v>779</v>
      </c>
      <c r="B1225" s="40"/>
      <c r="C1225" s="40"/>
      <c r="D1225" s="40">
        <v>24</v>
      </c>
      <c r="E1225" s="41" t="s">
        <v>36</v>
      </c>
      <c r="F1225" s="21">
        <v>41967</v>
      </c>
      <c r="G1225" s="40" t="s">
        <v>37</v>
      </c>
      <c r="H1225" s="41">
        <v>41968</v>
      </c>
      <c r="I1225" s="41" t="s">
        <v>32</v>
      </c>
      <c r="J1225" s="42"/>
      <c r="K1225" s="42"/>
      <c r="L1225" s="42"/>
      <c r="M1225" s="42"/>
      <c r="N1225" s="42"/>
      <c r="O1225" s="206"/>
    </row>
    <row r="1226" spans="1:15" ht="13.7" hidden="1" thickTop="1">
      <c r="A1226" s="17"/>
      <c r="B1226" s="18"/>
      <c r="C1226" s="19"/>
      <c r="D1226" s="19"/>
      <c r="E1226" s="20"/>
      <c r="F1226" s="21">
        <v>41968</v>
      </c>
      <c r="G1226" s="22" t="s">
        <v>29</v>
      </c>
      <c r="H1226" s="21">
        <v>41968</v>
      </c>
      <c r="I1226" s="22" t="s">
        <v>30</v>
      </c>
      <c r="J1226" s="23"/>
      <c r="K1226" s="19"/>
      <c r="L1226" s="19"/>
      <c r="M1226" s="23"/>
      <c r="N1226" s="23"/>
      <c r="O1226" s="203"/>
    </row>
    <row r="1227" spans="1:15" ht="13.7" hidden="1" thickTop="1">
      <c r="A1227" s="24" t="s">
        <v>31</v>
      </c>
      <c r="B1227" s="18"/>
      <c r="C1227" s="25"/>
      <c r="D1227" s="19"/>
      <c r="E1227" s="26"/>
      <c r="F1227" s="21">
        <v>41968</v>
      </c>
      <c r="G1227" s="28" t="s">
        <v>32</v>
      </c>
      <c r="H1227" s="21">
        <v>41968</v>
      </c>
      <c r="I1227" s="28" t="s">
        <v>32</v>
      </c>
      <c r="J1227" s="25"/>
      <c r="K1227" s="25"/>
      <c r="L1227" s="25"/>
      <c r="M1227" s="23"/>
      <c r="N1227" s="29"/>
      <c r="O1227" s="204"/>
    </row>
    <row r="1228" spans="1:15" ht="13.7" hidden="1" thickTop="1">
      <c r="A1228" s="24"/>
      <c r="B1228" s="30"/>
      <c r="C1228" s="25"/>
      <c r="D1228" s="19"/>
      <c r="E1228" s="26"/>
      <c r="F1228" s="21">
        <v>41968</v>
      </c>
      <c r="G1228" s="31" t="s">
        <v>33</v>
      </c>
      <c r="H1228" s="21">
        <v>41968</v>
      </c>
      <c r="I1228" s="31" t="s">
        <v>33</v>
      </c>
      <c r="J1228" s="29"/>
      <c r="K1228" s="25"/>
      <c r="L1228" s="25"/>
      <c r="M1228" s="23"/>
      <c r="N1228" s="29"/>
      <c r="O1228" s="204"/>
    </row>
    <row r="1229" spans="1:15" ht="13.7" hidden="1" thickTop="1">
      <c r="A1229" s="32" t="s">
        <v>780</v>
      </c>
      <c r="B1229" s="33" t="s">
        <v>35</v>
      </c>
      <c r="C1229" s="34"/>
      <c r="D1229" s="34">
        <v>50</v>
      </c>
      <c r="E1229" s="33"/>
      <c r="F1229" s="21">
        <v>41968</v>
      </c>
      <c r="G1229" s="33" t="s">
        <v>32</v>
      </c>
      <c r="H1229" s="21">
        <v>41968</v>
      </c>
      <c r="I1229" s="33" t="s">
        <v>32</v>
      </c>
      <c r="J1229" s="25"/>
      <c r="K1229" s="25"/>
      <c r="L1229" s="25"/>
      <c r="M1229" s="29"/>
      <c r="N1229" s="25"/>
      <c r="O1229" s="205"/>
    </row>
    <row r="1230" spans="1:15" ht="13.7" hidden="1" thickTop="1">
      <c r="A1230" s="45" t="s">
        <v>781</v>
      </c>
      <c r="B1230" s="46">
        <v>330098951</v>
      </c>
      <c r="C1230" s="36" t="s">
        <v>661</v>
      </c>
      <c r="D1230" s="60">
        <v>36</v>
      </c>
      <c r="E1230" s="55"/>
      <c r="F1230" s="21">
        <v>41968</v>
      </c>
      <c r="G1230" s="37" t="s">
        <v>29</v>
      </c>
      <c r="H1230" s="38">
        <v>41970</v>
      </c>
      <c r="I1230" s="37" t="s">
        <v>32</v>
      </c>
      <c r="J1230" s="48"/>
      <c r="K1230" s="48"/>
      <c r="L1230" s="48"/>
      <c r="M1230" s="48"/>
      <c r="N1230" s="48"/>
      <c r="O1230" s="207"/>
    </row>
    <row r="1231" spans="1:15" ht="13.7" hidden="1" thickTop="1">
      <c r="A1231" s="45" t="s">
        <v>782</v>
      </c>
      <c r="B1231" s="46">
        <v>330080404</v>
      </c>
      <c r="C1231" s="36" t="s">
        <v>340</v>
      </c>
      <c r="D1231" s="60">
        <v>18</v>
      </c>
      <c r="E1231" s="55"/>
      <c r="F1231" s="21">
        <v>41968</v>
      </c>
      <c r="G1231" s="37" t="s">
        <v>29</v>
      </c>
      <c r="H1231" s="38">
        <v>41970</v>
      </c>
      <c r="I1231" s="37" t="s">
        <v>32</v>
      </c>
      <c r="J1231" s="48"/>
      <c r="K1231" s="48"/>
      <c r="L1231" s="48"/>
      <c r="M1231" s="48"/>
      <c r="N1231" s="48"/>
      <c r="O1231" s="207"/>
    </row>
    <row r="1232" spans="1:15" ht="14.4" hidden="1" thickTop="1" thickBot="1">
      <c r="A1232" s="39" t="s">
        <v>783</v>
      </c>
      <c r="B1232" s="40"/>
      <c r="C1232" s="40"/>
      <c r="D1232" s="40">
        <v>15</v>
      </c>
      <c r="E1232" s="41" t="s">
        <v>36</v>
      </c>
      <c r="F1232" s="21">
        <v>41968</v>
      </c>
      <c r="G1232" s="40" t="s">
        <v>37</v>
      </c>
      <c r="H1232" s="41">
        <v>41969</v>
      </c>
      <c r="I1232" s="41" t="s">
        <v>32</v>
      </c>
      <c r="J1232" s="42"/>
      <c r="K1232" s="42"/>
      <c r="L1232" s="42"/>
      <c r="M1232" s="42"/>
      <c r="N1232" s="42"/>
      <c r="O1232" s="206"/>
    </row>
    <row r="1233" spans="1:15" ht="13.7" hidden="1" thickTop="1">
      <c r="A1233" s="17"/>
      <c r="B1233" s="18"/>
      <c r="C1233" s="19"/>
      <c r="D1233" s="19"/>
      <c r="E1233" s="20"/>
      <c r="F1233" s="21">
        <v>41969</v>
      </c>
      <c r="G1233" s="22" t="s">
        <v>29</v>
      </c>
      <c r="H1233" s="21">
        <v>41969</v>
      </c>
      <c r="I1233" s="22" t="s">
        <v>30</v>
      </c>
      <c r="J1233" s="23"/>
      <c r="K1233" s="19"/>
      <c r="L1233" s="19"/>
      <c r="M1233" s="23"/>
      <c r="N1233" s="23"/>
      <c r="O1233" s="203"/>
    </row>
    <row r="1234" spans="1:15" ht="13.7" hidden="1" thickTop="1">
      <c r="A1234" s="24" t="s">
        <v>31</v>
      </c>
      <c r="B1234" s="18"/>
      <c r="C1234" s="25"/>
      <c r="D1234" s="19"/>
      <c r="E1234" s="26"/>
      <c r="F1234" s="21">
        <v>41969</v>
      </c>
      <c r="G1234" s="28" t="s">
        <v>32</v>
      </c>
      <c r="H1234" s="21">
        <v>41969</v>
      </c>
      <c r="I1234" s="28" t="s">
        <v>32</v>
      </c>
      <c r="J1234" s="25"/>
      <c r="K1234" s="25"/>
      <c r="L1234" s="25"/>
      <c r="M1234" s="23"/>
      <c r="N1234" s="29"/>
      <c r="O1234" s="204"/>
    </row>
    <row r="1235" spans="1:15" ht="13.7" hidden="1" thickTop="1">
      <c r="A1235" s="24"/>
      <c r="B1235" s="30"/>
      <c r="C1235" s="25"/>
      <c r="D1235" s="19"/>
      <c r="E1235" s="26"/>
      <c r="F1235" s="21">
        <v>41969</v>
      </c>
      <c r="G1235" s="31" t="s">
        <v>33</v>
      </c>
      <c r="H1235" s="21">
        <v>41969</v>
      </c>
      <c r="I1235" s="31" t="s">
        <v>33</v>
      </c>
      <c r="J1235" s="29"/>
      <c r="K1235" s="25"/>
      <c r="L1235" s="25"/>
      <c r="M1235" s="23"/>
      <c r="N1235" s="29"/>
      <c r="O1235" s="204"/>
    </row>
    <row r="1236" spans="1:15" ht="13.7" hidden="1" thickTop="1">
      <c r="A1236" s="32" t="s">
        <v>784</v>
      </c>
      <c r="B1236" s="33" t="s">
        <v>35</v>
      </c>
      <c r="C1236" s="34"/>
      <c r="D1236" s="34">
        <v>49</v>
      </c>
      <c r="E1236" s="33"/>
      <c r="F1236" s="21">
        <v>41969</v>
      </c>
      <c r="G1236" s="33" t="s">
        <v>32</v>
      </c>
      <c r="H1236" s="21">
        <v>41969</v>
      </c>
      <c r="I1236" s="33" t="s">
        <v>32</v>
      </c>
      <c r="J1236" s="25"/>
      <c r="K1236" s="25"/>
      <c r="L1236" s="25"/>
      <c r="M1236" s="29"/>
      <c r="N1236" s="25"/>
      <c r="O1236" s="205"/>
    </row>
    <row r="1237" spans="1:15" ht="13.7" hidden="1" thickTop="1">
      <c r="A1237" s="45" t="s">
        <v>782</v>
      </c>
      <c r="B1237" s="46">
        <v>330080404</v>
      </c>
      <c r="C1237" s="36" t="s">
        <v>340</v>
      </c>
      <c r="D1237" s="60">
        <v>18</v>
      </c>
      <c r="E1237" s="75" t="s">
        <v>785</v>
      </c>
      <c r="F1237" s="21">
        <v>41969</v>
      </c>
      <c r="G1237" s="37" t="s">
        <v>29</v>
      </c>
      <c r="H1237" s="38">
        <v>41971</v>
      </c>
      <c r="I1237" s="37" t="s">
        <v>32</v>
      </c>
      <c r="J1237" s="48"/>
      <c r="K1237" s="48"/>
      <c r="L1237" s="48"/>
      <c r="M1237" s="48"/>
      <c r="N1237" s="48"/>
      <c r="O1237" s="207"/>
    </row>
    <row r="1238" spans="1:15" ht="13.7" hidden="1" thickTop="1">
      <c r="A1238" s="45" t="s">
        <v>786</v>
      </c>
      <c r="B1238" s="46">
        <v>330098951</v>
      </c>
      <c r="C1238" s="36" t="s">
        <v>661</v>
      </c>
      <c r="D1238" s="60">
        <v>36</v>
      </c>
      <c r="E1238" s="55"/>
      <c r="F1238" s="21">
        <v>41969</v>
      </c>
      <c r="G1238" s="37" t="s">
        <v>29</v>
      </c>
      <c r="H1238" s="38">
        <v>41971</v>
      </c>
      <c r="I1238" s="37" t="s">
        <v>32</v>
      </c>
      <c r="J1238" s="48"/>
      <c r="K1238" s="48"/>
      <c r="L1238" s="48"/>
      <c r="M1238" s="48"/>
      <c r="N1238" s="48"/>
      <c r="O1238" s="207"/>
    </row>
    <row r="1239" spans="1:15" ht="14.4" hidden="1" thickTop="1" thickBot="1">
      <c r="A1239" s="39" t="s">
        <v>787</v>
      </c>
      <c r="B1239" s="40"/>
      <c r="C1239" s="40"/>
      <c r="D1239" s="40">
        <v>23</v>
      </c>
      <c r="E1239" s="41" t="s">
        <v>36</v>
      </c>
      <c r="F1239" s="21">
        <v>41969</v>
      </c>
      <c r="G1239" s="40" t="s">
        <v>37</v>
      </c>
      <c r="H1239" s="41">
        <v>41970</v>
      </c>
      <c r="I1239" s="41" t="s">
        <v>32</v>
      </c>
      <c r="J1239" s="42"/>
      <c r="K1239" s="42"/>
      <c r="L1239" s="42"/>
      <c r="M1239" s="42"/>
      <c r="N1239" s="42"/>
      <c r="O1239" s="206"/>
    </row>
    <row r="1240" spans="1:15" ht="13.7" hidden="1" thickTop="1">
      <c r="A1240" s="17"/>
      <c r="B1240" s="18"/>
      <c r="C1240" s="19"/>
      <c r="D1240" s="19"/>
      <c r="E1240" s="20"/>
      <c r="F1240" s="21">
        <v>41970</v>
      </c>
      <c r="G1240" s="22" t="s">
        <v>29</v>
      </c>
      <c r="H1240" s="21">
        <v>41970</v>
      </c>
      <c r="I1240" s="22" t="s">
        <v>30</v>
      </c>
      <c r="J1240" s="23"/>
      <c r="K1240" s="19"/>
      <c r="L1240" s="19"/>
      <c r="M1240" s="23"/>
      <c r="N1240" s="23"/>
      <c r="O1240" s="203"/>
    </row>
    <row r="1241" spans="1:15" ht="13.7" hidden="1" thickTop="1">
      <c r="A1241" s="24" t="s">
        <v>31</v>
      </c>
      <c r="B1241" s="18"/>
      <c r="C1241" s="25"/>
      <c r="D1241" s="19"/>
      <c r="E1241" s="26"/>
      <c r="F1241" s="21">
        <v>41970</v>
      </c>
      <c r="G1241" s="28" t="s">
        <v>32</v>
      </c>
      <c r="H1241" s="21">
        <v>41970</v>
      </c>
      <c r="I1241" s="28" t="s">
        <v>32</v>
      </c>
      <c r="J1241" s="25"/>
      <c r="K1241" s="25"/>
      <c r="L1241" s="25"/>
      <c r="M1241" s="23"/>
      <c r="N1241" s="29"/>
      <c r="O1241" s="204"/>
    </row>
    <row r="1242" spans="1:15" ht="13.7" hidden="1" thickTop="1">
      <c r="A1242" s="24"/>
      <c r="B1242" s="30"/>
      <c r="C1242" s="25"/>
      <c r="D1242" s="19"/>
      <c r="E1242" s="26"/>
      <c r="F1242" s="21">
        <v>41970</v>
      </c>
      <c r="G1242" s="31" t="s">
        <v>33</v>
      </c>
      <c r="H1242" s="21">
        <v>41970</v>
      </c>
      <c r="I1242" s="31" t="s">
        <v>33</v>
      </c>
      <c r="J1242" s="29"/>
      <c r="K1242" s="25"/>
      <c r="L1242" s="25"/>
      <c r="M1242" s="23"/>
      <c r="N1242" s="29"/>
      <c r="O1242" s="204"/>
    </row>
    <row r="1243" spans="1:15" ht="13.7" hidden="1" thickTop="1">
      <c r="A1243" s="32" t="s">
        <v>788</v>
      </c>
      <c r="B1243" s="33" t="s">
        <v>35</v>
      </c>
      <c r="C1243" s="34"/>
      <c r="D1243" s="34">
        <v>45</v>
      </c>
      <c r="E1243" s="33"/>
      <c r="F1243" s="21">
        <v>41970</v>
      </c>
      <c r="G1243" s="33" t="s">
        <v>32</v>
      </c>
      <c r="H1243" s="21">
        <v>41970</v>
      </c>
      <c r="I1243" s="33" t="s">
        <v>32</v>
      </c>
      <c r="J1243" s="25"/>
      <c r="K1243" s="25"/>
      <c r="L1243" s="25"/>
      <c r="M1243" s="29"/>
      <c r="N1243" s="25"/>
      <c r="O1243" s="205"/>
    </row>
    <row r="1244" spans="1:15" ht="13.7" hidden="1" thickTop="1">
      <c r="A1244" s="45" t="s">
        <v>789</v>
      </c>
      <c r="B1244" s="46" t="s">
        <v>680</v>
      </c>
      <c r="C1244" s="36" t="s">
        <v>681</v>
      </c>
      <c r="D1244" s="60">
        <v>36</v>
      </c>
      <c r="E1244" s="55"/>
      <c r="F1244" s="21">
        <v>41970</v>
      </c>
      <c r="G1244" s="37" t="s">
        <v>29</v>
      </c>
      <c r="H1244" s="38">
        <v>41974</v>
      </c>
      <c r="I1244" s="37" t="s">
        <v>32</v>
      </c>
      <c r="J1244" s="48"/>
      <c r="K1244" s="48"/>
      <c r="L1244" s="48"/>
      <c r="M1244" s="48"/>
      <c r="N1244" s="48"/>
      <c r="O1244" s="207"/>
    </row>
    <row r="1245" spans="1:15" ht="13.7" hidden="1" thickTop="1">
      <c r="A1245" s="45" t="s">
        <v>790</v>
      </c>
      <c r="B1245" s="46">
        <v>330080404</v>
      </c>
      <c r="C1245" s="36" t="s">
        <v>791</v>
      </c>
      <c r="D1245" s="60">
        <v>36</v>
      </c>
      <c r="E1245" s="55"/>
      <c r="F1245" s="21">
        <v>41970</v>
      </c>
      <c r="G1245" s="37" t="s">
        <v>29</v>
      </c>
      <c r="H1245" s="38">
        <v>41974</v>
      </c>
      <c r="I1245" s="37" t="s">
        <v>32</v>
      </c>
      <c r="J1245" s="48"/>
      <c r="K1245" s="48"/>
      <c r="L1245" s="48"/>
      <c r="M1245" s="48"/>
      <c r="N1245" s="48"/>
      <c r="O1245" s="207"/>
    </row>
    <row r="1246" spans="1:15" ht="13.7" hidden="1" thickTop="1">
      <c r="A1246" s="45" t="s">
        <v>792</v>
      </c>
      <c r="B1246" s="46">
        <v>330017627</v>
      </c>
      <c r="C1246" s="36" t="s">
        <v>793</v>
      </c>
      <c r="D1246" s="60">
        <v>5</v>
      </c>
      <c r="E1246" s="55"/>
      <c r="F1246" s="21">
        <v>41970</v>
      </c>
      <c r="G1246" s="37" t="s">
        <v>29</v>
      </c>
      <c r="H1246" s="38">
        <v>41974</v>
      </c>
      <c r="I1246" s="37" t="s">
        <v>32</v>
      </c>
      <c r="J1246" s="48"/>
      <c r="K1246" s="48"/>
      <c r="L1246" s="48"/>
      <c r="M1246" s="48"/>
      <c r="N1246" s="48"/>
      <c r="O1246" s="207"/>
    </row>
    <row r="1247" spans="1:15" ht="14.4" hidden="1" thickTop="1" thickBot="1">
      <c r="A1247" s="39" t="s">
        <v>794</v>
      </c>
      <c r="B1247" s="40"/>
      <c r="C1247" s="40"/>
      <c r="D1247" s="40">
        <v>24</v>
      </c>
      <c r="E1247" s="41" t="s">
        <v>36</v>
      </c>
      <c r="F1247" s="21">
        <v>41970</v>
      </c>
      <c r="G1247" s="40" t="s">
        <v>37</v>
      </c>
      <c r="H1247" s="41">
        <v>41971</v>
      </c>
      <c r="I1247" s="41" t="s">
        <v>32</v>
      </c>
      <c r="J1247" s="42"/>
      <c r="K1247" s="42"/>
      <c r="L1247" s="42"/>
      <c r="M1247" s="42"/>
      <c r="N1247" s="42"/>
      <c r="O1247" s="206"/>
    </row>
    <row r="1248" spans="1:15" ht="13.7" hidden="1" thickTop="1">
      <c r="A1248" s="17"/>
      <c r="B1248" s="18"/>
      <c r="C1248" s="19"/>
      <c r="D1248" s="19"/>
      <c r="E1248" s="20"/>
      <c r="F1248" s="21">
        <v>41971</v>
      </c>
      <c r="G1248" s="22" t="s">
        <v>29</v>
      </c>
      <c r="H1248" s="21">
        <v>41971</v>
      </c>
      <c r="I1248" s="22" t="s">
        <v>30</v>
      </c>
      <c r="J1248" s="23"/>
      <c r="K1248" s="19"/>
      <c r="L1248" s="19"/>
      <c r="M1248" s="23"/>
      <c r="N1248" s="23"/>
      <c r="O1248" s="203"/>
    </row>
    <row r="1249" spans="1:15" ht="13.7" hidden="1" thickTop="1">
      <c r="A1249" s="24" t="s">
        <v>31</v>
      </c>
      <c r="B1249" s="18"/>
      <c r="C1249" s="25"/>
      <c r="D1249" s="19"/>
      <c r="E1249" s="26"/>
      <c r="F1249" s="21">
        <v>41971</v>
      </c>
      <c r="G1249" s="28" t="s">
        <v>32</v>
      </c>
      <c r="H1249" s="21">
        <v>41971</v>
      </c>
      <c r="I1249" s="28" t="s">
        <v>32</v>
      </c>
      <c r="J1249" s="25"/>
      <c r="K1249" s="25"/>
      <c r="L1249" s="25"/>
      <c r="M1249" s="23"/>
      <c r="N1249" s="29"/>
      <c r="O1249" s="204"/>
    </row>
    <row r="1250" spans="1:15" ht="13.7" hidden="1" thickTop="1">
      <c r="A1250" s="24"/>
      <c r="B1250" s="30"/>
      <c r="C1250" s="25"/>
      <c r="D1250" s="19"/>
      <c r="E1250" s="26"/>
      <c r="F1250" s="21">
        <v>41971</v>
      </c>
      <c r="G1250" s="31" t="s">
        <v>33</v>
      </c>
      <c r="H1250" s="21">
        <v>41971</v>
      </c>
      <c r="I1250" s="31" t="s">
        <v>33</v>
      </c>
      <c r="J1250" s="29"/>
      <c r="K1250" s="25"/>
      <c r="L1250" s="25"/>
      <c r="M1250" s="23"/>
      <c r="N1250" s="29"/>
      <c r="O1250" s="204"/>
    </row>
    <row r="1251" spans="1:15" ht="13.7" hidden="1" thickTop="1">
      <c r="A1251" s="32" t="s">
        <v>795</v>
      </c>
      <c r="B1251" s="33" t="s">
        <v>35</v>
      </c>
      <c r="C1251" s="34"/>
      <c r="D1251" s="34">
        <v>45</v>
      </c>
      <c r="E1251" s="33"/>
      <c r="F1251" s="21">
        <v>41971</v>
      </c>
      <c r="G1251" s="33" t="s">
        <v>32</v>
      </c>
      <c r="H1251" s="21">
        <v>41971</v>
      </c>
      <c r="I1251" s="33" t="s">
        <v>32</v>
      </c>
      <c r="J1251" s="25"/>
      <c r="K1251" s="25"/>
      <c r="L1251" s="25"/>
      <c r="M1251" s="29"/>
      <c r="N1251" s="25"/>
      <c r="O1251" s="205"/>
    </row>
    <row r="1252" spans="1:15" ht="13.7" hidden="1" thickTop="1">
      <c r="A1252" s="45" t="s">
        <v>796</v>
      </c>
      <c r="B1252" s="46">
        <v>330080404</v>
      </c>
      <c r="C1252" s="36" t="s">
        <v>791</v>
      </c>
      <c r="D1252" s="60">
        <v>36</v>
      </c>
      <c r="E1252" s="55"/>
      <c r="F1252" s="21">
        <v>41971</v>
      </c>
      <c r="G1252" s="37" t="s">
        <v>29</v>
      </c>
      <c r="H1252" s="38">
        <v>41975</v>
      </c>
      <c r="I1252" s="37" t="s">
        <v>32</v>
      </c>
      <c r="J1252" s="48"/>
      <c r="K1252" s="48"/>
      <c r="L1252" s="48"/>
      <c r="M1252" s="48"/>
      <c r="N1252" s="48"/>
      <c r="O1252" s="207"/>
    </row>
    <row r="1253" spans="1:15" ht="13.7" hidden="1" thickTop="1">
      <c r="A1253" s="45" t="s">
        <v>797</v>
      </c>
      <c r="B1253" s="46">
        <v>330098951</v>
      </c>
      <c r="C1253" s="36" t="s">
        <v>661</v>
      </c>
      <c r="D1253" s="60">
        <v>36</v>
      </c>
      <c r="E1253" s="55"/>
      <c r="F1253" s="21">
        <v>41971</v>
      </c>
      <c r="G1253" s="37" t="s">
        <v>29</v>
      </c>
      <c r="H1253" s="38">
        <v>41975</v>
      </c>
      <c r="I1253" s="37" t="s">
        <v>32</v>
      </c>
      <c r="J1253" s="48"/>
      <c r="K1253" s="48"/>
      <c r="L1253" s="48"/>
      <c r="M1253" s="48"/>
      <c r="N1253" s="48"/>
      <c r="O1253" s="207"/>
    </row>
    <row r="1254" spans="1:15" ht="13.7" hidden="1" thickTop="1">
      <c r="A1254" s="45"/>
      <c r="B1254" s="46"/>
      <c r="C1254" s="36"/>
      <c r="D1254" s="60"/>
      <c r="E1254" s="55"/>
      <c r="F1254" s="21">
        <v>41971</v>
      </c>
      <c r="G1254" s="37" t="s">
        <v>29</v>
      </c>
      <c r="H1254" s="38">
        <v>41975</v>
      </c>
      <c r="I1254" s="37" t="s">
        <v>32</v>
      </c>
      <c r="J1254" s="48"/>
      <c r="K1254" s="48"/>
      <c r="L1254" s="48"/>
      <c r="M1254" s="48"/>
      <c r="N1254" s="48"/>
      <c r="O1254" s="207"/>
    </row>
    <row r="1255" spans="1:15" ht="14.4" hidden="1" thickTop="1" thickBot="1">
      <c r="A1255" s="39" t="s">
        <v>798</v>
      </c>
      <c r="B1255" s="40"/>
      <c r="C1255" s="40"/>
      <c r="D1255" s="40">
        <v>35</v>
      </c>
      <c r="E1255" s="41" t="s">
        <v>36</v>
      </c>
      <c r="F1255" s="21">
        <v>41971</v>
      </c>
      <c r="G1255" s="40" t="s">
        <v>37</v>
      </c>
      <c r="H1255" s="41">
        <v>41974</v>
      </c>
      <c r="I1255" s="41" t="s">
        <v>32</v>
      </c>
      <c r="J1255" s="42"/>
      <c r="K1255" s="42"/>
      <c r="L1255" s="42"/>
      <c r="M1255" s="42"/>
      <c r="N1255" s="42"/>
      <c r="O1255" s="206"/>
    </row>
    <row r="1256" spans="1:15" ht="13.7" hidden="1" thickTop="1">
      <c r="A1256" s="17"/>
      <c r="B1256" s="18"/>
      <c r="C1256" s="19"/>
      <c r="D1256" s="19"/>
      <c r="E1256" s="20"/>
      <c r="F1256" s="21">
        <v>41974</v>
      </c>
      <c r="G1256" s="22" t="s">
        <v>29</v>
      </c>
      <c r="H1256" s="21">
        <v>41974</v>
      </c>
      <c r="I1256" s="22" t="s">
        <v>30</v>
      </c>
      <c r="J1256" s="23"/>
      <c r="K1256" s="19"/>
      <c r="L1256" s="19"/>
      <c r="M1256" s="23"/>
      <c r="N1256" s="23"/>
      <c r="O1256" s="203"/>
    </row>
    <row r="1257" spans="1:15" ht="13.7" hidden="1" thickTop="1">
      <c r="A1257" s="24" t="s">
        <v>31</v>
      </c>
      <c r="B1257" s="18"/>
      <c r="C1257" s="25"/>
      <c r="D1257" s="19"/>
      <c r="E1257" s="26"/>
      <c r="F1257" s="21">
        <v>41974</v>
      </c>
      <c r="G1257" s="28" t="s">
        <v>32</v>
      </c>
      <c r="H1257" s="21">
        <v>41974</v>
      </c>
      <c r="I1257" s="28" t="s">
        <v>32</v>
      </c>
      <c r="J1257" s="25"/>
      <c r="K1257" s="25"/>
      <c r="L1257" s="25"/>
      <c r="M1257" s="23"/>
      <c r="N1257" s="29"/>
      <c r="O1257" s="204"/>
    </row>
    <row r="1258" spans="1:15" ht="13.7" hidden="1" thickTop="1">
      <c r="A1258" s="24"/>
      <c r="B1258" s="30"/>
      <c r="C1258" s="25"/>
      <c r="D1258" s="19"/>
      <c r="E1258" s="26"/>
      <c r="F1258" s="21">
        <v>41974</v>
      </c>
      <c r="G1258" s="31" t="s">
        <v>33</v>
      </c>
      <c r="H1258" s="21">
        <v>41974</v>
      </c>
      <c r="I1258" s="31" t="s">
        <v>33</v>
      </c>
      <c r="J1258" s="29"/>
      <c r="K1258" s="25"/>
      <c r="L1258" s="25"/>
      <c r="M1258" s="23"/>
      <c r="N1258" s="29"/>
      <c r="O1258" s="204"/>
    </row>
    <row r="1259" spans="1:15" ht="13.7" hidden="1" thickTop="1">
      <c r="A1259" s="32" t="s">
        <v>799</v>
      </c>
      <c r="B1259" s="33" t="s">
        <v>35</v>
      </c>
      <c r="C1259" s="34"/>
      <c r="D1259" s="34">
        <v>50</v>
      </c>
      <c r="E1259" s="33"/>
      <c r="F1259" s="21">
        <v>41974</v>
      </c>
      <c r="G1259" s="33" t="s">
        <v>32</v>
      </c>
      <c r="H1259" s="21">
        <v>41974</v>
      </c>
      <c r="I1259" s="33" t="s">
        <v>32</v>
      </c>
      <c r="J1259" s="25"/>
      <c r="K1259" s="25"/>
      <c r="L1259" s="25"/>
      <c r="M1259" s="29"/>
      <c r="N1259" s="25"/>
      <c r="O1259" s="205"/>
    </row>
    <row r="1260" spans="1:15" ht="13.7" hidden="1" thickTop="1">
      <c r="A1260" s="45" t="s">
        <v>800</v>
      </c>
      <c r="B1260" s="46">
        <v>330080404</v>
      </c>
      <c r="C1260" s="36" t="s">
        <v>791</v>
      </c>
      <c r="D1260" s="60">
        <v>18</v>
      </c>
      <c r="E1260" s="55"/>
      <c r="F1260" s="21">
        <v>41974</v>
      </c>
      <c r="G1260" s="37" t="s">
        <v>29</v>
      </c>
      <c r="H1260" s="38">
        <v>41976</v>
      </c>
      <c r="I1260" s="37" t="s">
        <v>32</v>
      </c>
      <c r="J1260" s="48"/>
      <c r="K1260" s="48"/>
      <c r="L1260" s="48"/>
      <c r="M1260" s="48"/>
      <c r="N1260" s="48"/>
      <c r="O1260" s="207"/>
    </row>
    <row r="1261" spans="1:15" ht="13.7" hidden="1" thickTop="1">
      <c r="A1261" s="45" t="s">
        <v>801</v>
      </c>
      <c r="B1261" s="46">
        <v>330098951</v>
      </c>
      <c r="C1261" s="36" t="s">
        <v>661</v>
      </c>
      <c r="D1261" s="60">
        <v>36</v>
      </c>
      <c r="E1261" s="55"/>
      <c r="F1261" s="21">
        <v>41974</v>
      </c>
      <c r="G1261" s="37" t="s">
        <v>29</v>
      </c>
      <c r="H1261" s="38">
        <v>41976</v>
      </c>
      <c r="I1261" s="37" t="s">
        <v>32</v>
      </c>
      <c r="J1261" s="48"/>
      <c r="K1261" s="48"/>
      <c r="L1261" s="48"/>
      <c r="M1261" s="48"/>
      <c r="N1261" s="48"/>
      <c r="O1261" s="207"/>
    </row>
    <row r="1262" spans="1:15" ht="13.7" hidden="1" thickTop="1">
      <c r="A1262" s="45" t="s">
        <v>802</v>
      </c>
      <c r="B1262" s="46">
        <v>330098951</v>
      </c>
      <c r="C1262" s="36" t="s">
        <v>661</v>
      </c>
      <c r="D1262" s="60">
        <v>36</v>
      </c>
      <c r="E1262" s="55"/>
      <c r="F1262" s="21">
        <v>41974</v>
      </c>
      <c r="G1262" s="37" t="s">
        <v>29</v>
      </c>
      <c r="H1262" s="38">
        <v>41976</v>
      </c>
      <c r="I1262" s="37" t="s">
        <v>32</v>
      </c>
      <c r="J1262" s="48"/>
      <c r="K1262" s="48"/>
      <c r="L1262" s="48"/>
      <c r="M1262" s="48"/>
      <c r="N1262" s="48"/>
      <c r="O1262" s="207"/>
    </row>
    <row r="1263" spans="1:15" ht="14.4" hidden="1" thickTop="1" thickBot="1">
      <c r="A1263" s="39" t="s">
        <v>803</v>
      </c>
      <c r="B1263" s="40"/>
      <c r="C1263" s="40"/>
      <c r="D1263" s="40">
        <v>26</v>
      </c>
      <c r="E1263" s="41" t="s">
        <v>36</v>
      </c>
      <c r="F1263" s="21">
        <v>41974</v>
      </c>
      <c r="G1263" s="40" t="s">
        <v>37</v>
      </c>
      <c r="H1263" s="41">
        <v>41975</v>
      </c>
      <c r="I1263" s="41" t="s">
        <v>32</v>
      </c>
      <c r="J1263" s="42"/>
      <c r="K1263" s="42"/>
      <c r="L1263" s="42"/>
      <c r="M1263" s="42"/>
      <c r="N1263" s="42"/>
      <c r="O1263" s="206"/>
    </row>
    <row r="1264" spans="1:15" ht="13.7" hidden="1" thickTop="1">
      <c r="A1264" s="17"/>
      <c r="B1264" s="18"/>
      <c r="C1264" s="19"/>
      <c r="D1264" s="19"/>
      <c r="E1264" s="20"/>
      <c r="F1264" s="21">
        <v>41975</v>
      </c>
      <c r="G1264" s="22" t="s">
        <v>29</v>
      </c>
      <c r="H1264" s="21">
        <v>41975</v>
      </c>
      <c r="I1264" s="22" t="s">
        <v>30</v>
      </c>
      <c r="J1264" s="23"/>
      <c r="K1264" s="19"/>
      <c r="L1264" s="19"/>
      <c r="M1264" s="23"/>
      <c r="N1264" s="23"/>
      <c r="O1264" s="203"/>
    </row>
    <row r="1265" spans="1:15" ht="13.7" hidden="1" thickTop="1">
      <c r="A1265" s="24" t="s">
        <v>31</v>
      </c>
      <c r="B1265" s="18"/>
      <c r="C1265" s="25"/>
      <c r="D1265" s="19"/>
      <c r="E1265" s="26"/>
      <c r="F1265" s="21">
        <v>41975</v>
      </c>
      <c r="G1265" s="28" t="s">
        <v>32</v>
      </c>
      <c r="H1265" s="21">
        <v>41975</v>
      </c>
      <c r="I1265" s="28" t="s">
        <v>32</v>
      </c>
      <c r="J1265" s="25"/>
      <c r="K1265" s="25"/>
      <c r="L1265" s="25"/>
      <c r="M1265" s="23"/>
      <c r="N1265" s="29"/>
      <c r="O1265" s="204"/>
    </row>
    <row r="1266" spans="1:15" ht="13.7" hidden="1" thickTop="1">
      <c r="A1266" s="24"/>
      <c r="B1266" s="30"/>
      <c r="C1266" s="25"/>
      <c r="D1266" s="19"/>
      <c r="E1266" s="26"/>
      <c r="F1266" s="21">
        <v>41975</v>
      </c>
      <c r="G1266" s="31" t="s">
        <v>33</v>
      </c>
      <c r="H1266" s="21">
        <v>41975</v>
      </c>
      <c r="I1266" s="31" t="s">
        <v>33</v>
      </c>
      <c r="J1266" s="29"/>
      <c r="K1266" s="25"/>
      <c r="L1266" s="25"/>
      <c r="M1266" s="23"/>
      <c r="N1266" s="29"/>
      <c r="O1266" s="204"/>
    </row>
    <row r="1267" spans="1:15" ht="13.7" hidden="1" thickTop="1">
      <c r="A1267" s="32" t="s">
        <v>804</v>
      </c>
      <c r="B1267" s="33" t="s">
        <v>35</v>
      </c>
      <c r="C1267" s="34"/>
      <c r="D1267" s="34">
        <v>50</v>
      </c>
      <c r="E1267" s="33"/>
      <c r="F1267" s="21">
        <v>41975</v>
      </c>
      <c r="G1267" s="33" t="s">
        <v>32</v>
      </c>
      <c r="H1267" s="21">
        <v>41975</v>
      </c>
      <c r="I1267" s="33" t="s">
        <v>32</v>
      </c>
      <c r="J1267" s="25"/>
      <c r="K1267" s="25"/>
      <c r="L1267" s="25"/>
      <c r="M1267" s="29"/>
      <c r="N1267" s="25"/>
      <c r="O1267" s="205"/>
    </row>
    <row r="1268" spans="1:15" ht="13.7" hidden="1" thickTop="1">
      <c r="A1268" s="45" t="s">
        <v>805</v>
      </c>
      <c r="B1268" s="46">
        <v>330017627</v>
      </c>
      <c r="C1268" s="36" t="s">
        <v>793</v>
      </c>
      <c r="D1268" s="60">
        <v>2</v>
      </c>
      <c r="E1268" s="55"/>
      <c r="F1268" s="21">
        <v>41975</v>
      </c>
      <c r="G1268" s="37" t="s">
        <v>29</v>
      </c>
      <c r="H1268" s="38">
        <v>41977</v>
      </c>
      <c r="I1268" s="37" t="s">
        <v>32</v>
      </c>
      <c r="J1268" s="48"/>
      <c r="K1268" s="48"/>
      <c r="L1268" s="48"/>
      <c r="M1268" s="48"/>
      <c r="N1268" s="48"/>
      <c r="O1268" s="207"/>
    </row>
    <row r="1269" spans="1:15" ht="13.7" hidden="1" thickTop="1">
      <c r="A1269" s="45" t="s">
        <v>806</v>
      </c>
      <c r="B1269" s="46">
        <v>330098951</v>
      </c>
      <c r="C1269" s="36" t="s">
        <v>661</v>
      </c>
      <c r="D1269" s="60">
        <v>36</v>
      </c>
      <c r="E1269" s="55"/>
      <c r="F1269" s="21">
        <v>41975</v>
      </c>
      <c r="G1269" s="37" t="s">
        <v>29</v>
      </c>
      <c r="H1269" s="38">
        <v>41977</v>
      </c>
      <c r="I1269" s="37" t="s">
        <v>32</v>
      </c>
      <c r="J1269" s="48"/>
      <c r="K1269" s="48"/>
      <c r="L1269" s="48"/>
      <c r="M1269" s="48"/>
      <c r="N1269" s="48"/>
      <c r="O1269" s="207"/>
    </row>
    <row r="1270" spans="1:15" ht="13.7" hidden="1" thickTop="1">
      <c r="A1270" s="45"/>
      <c r="B1270" s="46"/>
      <c r="C1270" s="36"/>
      <c r="D1270" s="60"/>
      <c r="E1270" s="55"/>
      <c r="F1270" s="21">
        <v>41975</v>
      </c>
      <c r="G1270" s="37" t="s">
        <v>29</v>
      </c>
      <c r="H1270" s="38">
        <v>41977</v>
      </c>
      <c r="I1270" s="37" t="s">
        <v>32</v>
      </c>
      <c r="J1270" s="48"/>
      <c r="K1270" s="48"/>
      <c r="L1270" s="48"/>
      <c r="M1270" s="48"/>
      <c r="N1270" s="48"/>
      <c r="O1270" s="207"/>
    </row>
    <row r="1271" spans="1:15" ht="14.4" hidden="1" thickTop="1" thickBot="1">
      <c r="A1271" s="39" t="s">
        <v>807</v>
      </c>
      <c r="B1271" s="40"/>
      <c r="C1271" s="40"/>
      <c r="D1271" s="40">
        <v>30</v>
      </c>
      <c r="E1271" s="41" t="s">
        <v>36</v>
      </c>
      <c r="F1271" s="21">
        <v>41975</v>
      </c>
      <c r="G1271" s="40" t="s">
        <v>37</v>
      </c>
      <c r="H1271" s="41">
        <v>41976</v>
      </c>
      <c r="I1271" s="41" t="s">
        <v>32</v>
      </c>
      <c r="J1271" s="42"/>
      <c r="K1271" s="42"/>
      <c r="L1271" s="42"/>
      <c r="M1271" s="42"/>
      <c r="N1271" s="42"/>
      <c r="O1271" s="206"/>
    </row>
    <row r="1272" spans="1:15" ht="13.7" hidden="1" thickTop="1">
      <c r="A1272" s="17"/>
      <c r="B1272" s="18"/>
      <c r="C1272" s="19"/>
      <c r="D1272" s="19"/>
      <c r="E1272" s="20"/>
      <c r="F1272" s="21">
        <v>41976</v>
      </c>
      <c r="G1272" s="22" t="s">
        <v>29</v>
      </c>
      <c r="H1272" s="21">
        <v>41976</v>
      </c>
      <c r="I1272" s="22" t="s">
        <v>30</v>
      </c>
      <c r="J1272" s="23"/>
      <c r="K1272" s="19"/>
      <c r="L1272" s="19"/>
      <c r="M1272" s="23"/>
      <c r="N1272" s="23"/>
      <c r="O1272" s="203"/>
    </row>
    <row r="1273" spans="1:15" ht="13.7" hidden="1" thickTop="1">
      <c r="A1273" s="24" t="s">
        <v>31</v>
      </c>
      <c r="B1273" s="18"/>
      <c r="C1273" s="25"/>
      <c r="D1273" s="19"/>
      <c r="E1273" s="26"/>
      <c r="F1273" s="21">
        <v>41976</v>
      </c>
      <c r="G1273" s="28" t="s">
        <v>32</v>
      </c>
      <c r="H1273" s="21">
        <v>41976</v>
      </c>
      <c r="I1273" s="28" t="s">
        <v>32</v>
      </c>
      <c r="J1273" s="25"/>
      <c r="K1273" s="25"/>
      <c r="L1273" s="25"/>
      <c r="M1273" s="23"/>
      <c r="N1273" s="29"/>
      <c r="O1273" s="204"/>
    </row>
    <row r="1274" spans="1:15" ht="13.7" hidden="1" thickTop="1">
      <c r="A1274" s="24"/>
      <c r="B1274" s="30"/>
      <c r="C1274" s="25"/>
      <c r="D1274" s="19"/>
      <c r="E1274" s="26"/>
      <c r="F1274" s="21">
        <v>41976</v>
      </c>
      <c r="G1274" s="31" t="s">
        <v>33</v>
      </c>
      <c r="H1274" s="21">
        <v>41976</v>
      </c>
      <c r="I1274" s="31" t="s">
        <v>33</v>
      </c>
      <c r="J1274" s="29"/>
      <c r="K1274" s="25"/>
      <c r="L1274" s="25"/>
      <c r="M1274" s="23"/>
      <c r="N1274" s="29"/>
      <c r="O1274" s="204"/>
    </row>
    <row r="1275" spans="1:15" ht="13.7" hidden="1" thickTop="1">
      <c r="A1275" s="32" t="s">
        <v>808</v>
      </c>
      <c r="B1275" s="33" t="s">
        <v>35</v>
      </c>
      <c r="C1275" s="34"/>
      <c r="D1275" s="34">
        <v>50</v>
      </c>
      <c r="E1275" s="33"/>
      <c r="F1275" s="21">
        <v>41976</v>
      </c>
      <c r="G1275" s="33" t="s">
        <v>32</v>
      </c>
      <c r="H1275" s="21">
        <v>41976</v>
      </c>
      <c r="I1275" s="33" t="s">
        <v>32</v>
      </c>
      <c r="J1275" s="25"/>
      <c r="K1275" s="25"/>
      <c r="L1275" s="25"/>
      <c r="M1275" s="29"/>
      <c r="N1275" s="25"/>
      <c r="O1275" s="205"/>
    </row>
    <row r="1276" spans="1:15" ht="13.7" hidden="1" thickTop="1">
      <c r="A1276" s="45"/>
      <c r="B1276" s="46"/>
      <c r="C1276" s="36"/>
      <c r="D1276" s="60"/>
      <c r="E1276" s="55"/>
      <c r="F1276" s="21">
        <v>41976</v>
      </c>
      <c r="G1276" s="37" t="s">
        <v>29</v>
      </c>
      <c r="H1276" s="38">
        <v>41978</v>
      </c>
      <c r="I1276" s="37" t="s">
        <v>32</v>
      </c>
      <c r="J1276" s="48"/>
      <c r="K1276" s="48"/>
      <c r="L1276" s="48"/>
      <c r="M1276" s="48"/>
      <c r="N1276" s="48"/>
      <c r="O1276" s="207"/>
    </row>
    <row r="1277" spans="1:15" ht="14.4" hidden="1" thickTop="1" thickBot="1">
      <c r="A1277" s="39" t="s">
        <v>809</v>
      </c>
      <c r="B1277" s="40"/>
      <c r="C1277" s="40"/>
      <c r="D1277" s="40">
        <v>32</v>
      </c>
      <c r="E1277" s="41" t="s">
        <v>36</v>
      </c>
      <c r="F1277" s="21">
        <v>41976</v>
      </c>
      <c r="G1277" s="40" t="s">
        <v>37</v>
      </c>
      <c r="H1277" s="41">
        <v>41977</v>
      </c>
      <c r="I1277" s="41" t="s">
        <v>32</v>
      </c>
      <c r="J1277" s="42"/>
      <c r="K1277" s="42"/>
      <c r="L1277" s="42"/>
      <c r="M1277" s="42"/>
      <c r="N1277" s="42"/>
      <c r="O1277" s="206"/>
    </row>
    <row r="1278" spans="1:15" ht="13.7" hidden="1" thickTop="1">
      <c r="A1278" s="17"/>
      <c r="B1278" s="18"/>
      <c r="C1278" s="19"/>
      <c r="D1278" s="19"/>
      <c r="E1278" s="20"/>
      <c r="F1278" s="21">
        <v>41977</v>
      </c>
      <c r="G1278" s="22" t="s">
        <v>29</v>
      </c>
      <c r="H1278" s="21">
        <v>41977</v>
      </c>
      <c r="I1278" s="22" t="s">
        <v>30</v>
      </c>
      <c r="J1278" s="23"/>
      <c r="K1278" s="19"/>
      <c r="L1278" s="19"/>
      <c r="M1278" s="23"/>
      <c r="N1278" s="23"/>
      <c r="O1278" s="203"/>
    </row>
    <row r="1279" spans="1:15" ht="13.7" hidden="1" thickTop="1">
      <c r="A1279" s="24" t="s">
        <v>31</v>
      </c>
      <c r="B1279" s="18"/>
      <c r="C1279" s="25"/>
      <c r="D1279" s="19"/>
      <c r="E1279" s="26"/>
      <c r="F1279" s="21">
        <v>41977</v>
      </c>
      <c r="G1279" s="28" t="s">
        <v>32</v>
      </c>
      <c r="H1279" s="21">
        <v>41977</v>
      </c>
      <c r="I1279" s="28" t="s">
        <v>32</v>
      </c>
      <c r="J1279" s="25"/>
      <c r="K1279" s="25"/>
      <c r="L1279" s="25"/>
      <c r="M1279" s="23"/>
      <c r="N1279" s="29"/>
      <c r="O1279" s="204"/>
    </row>
    <row r="1280" spans="1:15" ht="13.7" hidden="1" thickTop="1">
      <c r="A1280" s="24"/>
      <c r="B1280" s="30"/>
      <c r="C1280" s="25"/>
      <c r="D1280" s="19"/>
      <c r="E1280" s="26"/>
      <c r="F1280" s="21">
        <v>41977</v>
      </c>
      <c r="G1280" s="31" t="s">
        <v>33</v>
      </c>
      <c r="H1280" s="21">
        <v>41977</v>
      </c>
      <c r="I1280" s="31" t="s">
        <v>33</v>
      </c>
      <c r="J1280" s="29"/>
      <c r="K1280" s="25"/>
      <c r="L1280" s="25"/>
      <c r="M1280" s="23"/>
      <c r="N1280" s="29"/>
      <c r="O1280" s="204"/>
    </row>
    <row r="1281" spans="1:15" ht="13.7" hidden="1" thickTop="1">
      <c r="A1281" s="32" t="s">
        <v>810</v>
      </c>
      <c r="B1281" s="33" t="s">
        <v>35</v>
      </c>
      <c r="C1281" s="34"/>
      <c r="D1281" s="34">
        <v>53</v>
      </c>
      <c r="E1281" s="33"/>
      <c r="F1281" s="21">
        <v>41977</v>
      </c>
      <c r="G1281" s="33" t="s">
        <v>32</v>
      </c>
      <c r="H1281" s="21">
        <v>41977</v>
      </c>
      <c r="I1281" s="33" t="s">
        <v>32</v>
      </c>
      <c r="J1281" s="25"/>
      <c r="K1281" s="25"/>
      <c r="L1281" s="25"/>
      <c r="M1281" s="29"/>
      <c r="N1281" s="25"/>
      <c r="O1281" s="205"/>
    </row>
    <row r="1282" spans="1:15" ht="13.7" hidden="1" thickTop="1">
      <c r="A1282" s="45" t="s">
        <v>811</v>
      </c>
      <c r="B1282" s="46">
        <v>330080404</v>
      </c>
      <c r="C1282" s="36" t="s">
        <v>791</v>
      </c>
      <c r="D1282" s="60">
        <v>48</v>
      </c>
      <c r="E1282" s="55"/>
      <c r="F1282" s="21">
        <v>41977</v>
      </c>
      <c r="G1282" s="37" t="s">
        <v>29</v>
      </c>
      <c r="H1282" s="38">
        <v>41981</v>
      </c>
      <c r="I1282" s="37" t="s">
        <v>32</v>
      </c>
      <c r="J1282" s="48"/>
      <c r="K1282" s="48"/>
      <c r="L1282" s="48"/>
      <c r="M1282" s="48"/>
      <c r="N1282" s="48"/>
      <c r="O1282" s="207"/>
    </row>
    <row r="1283" spans="1:15" ht="13.7" hidden="1" thickTop="1">
      <c r="A1283" s="45" t="s">
        <v>812</v>
      </c>
      <c r="B1283" s="46" t="s">
        <v>680</v>
      </c>
      <c r="C1283" s="36" t="s">
        <v>681</v>
      </c>
      <c r="D1283" s="60">
        <v>18</v>
      </c>
      <c r="E1283" s="55"/>
      <c r="F1283" s="21">
        <v>41977</v>
      </c>
      <c r="G1283" s="37" t="s">
        <v>29</v>
      </c>
      <c r="H1283" s="38">
        <v>41981</v>
      </c>
      <c r="I1283" s="37" t="s">
        <v>32</v>
      </c>
      <c r="J1283" s="48"/>
      <c r="K1283" s="48"/>
      <c r="L1283" s="48"/>
      <c r="M1283" s="48"/>
      <c r="N1283" s="48"/>
      <c r="O1283" s="207"/>
    </row>
    <row r="1284" spans="1:15" ht="14.4" hidden="1" thickTop="1" thickBot="1">
      <c r="A1284" s="39" t="s">
        <v>813</v>
      </c>
      <c r="B1284" s="40"/>
      <c r="C1284" s="40"/>
      <c r="D1284" s="40">
        <v>41</v>
      </c>
      <c r="E1284" s="41" t="s">
        <v>36</v>
      </c>
      <c r="F1284" s="21">
        <v>41977</v>
      </c>
      <c r="G1284" s="40" t="s">
        <v>37</v>
      </c>
      <c r="H1284" s="41">
        <v>41978</v>
      </c>
      <c r="I1284" s="41" t="s">
        <v>32</v>
      </c>
      <c r="J1284" s="42"/>
      <c r="K1284" s="42"/>
      <c r="L1284" s="42"/>
      <c r="M1284" s="42"/>
      <c r="N1284" s="42"/>
      <c r="O1284" s="206"/>
    </row>
    <row r="1285" spans="1:15" ht="13.7" hidden="1" thickTop="1">
      <c r="A1285" s="17"/>
      <c r="B1285" s="18"/>
      <c r="C1285" s="19"/>
      <c r="D1285" s="19"/>
      <c r="E1285" s="20"/>
      <c r="F1285" s="21">
        <v>41978</v>
      </c>
      <c r="G1285" s="22" t="s">
        <v>29</v>
      </c>
      <c r="H1285" s="21">
        <v>41978</v>
      </c>
      <c r="I1285" s="22" t="s">
        <v>30</v>
      </c>
      <c r="J1285" s="23"/>
      <c r="K1285" s="19"/>
      <c r="L1285" s="19"/>
      <c r="M1285" s="23"/>
      <c r="N1285" s="23"/>
      <c r="O1285" s="203"/>
    </row>
    <row r="1286" spans="1:15" ht="13.7" hidden="1" thickTop="1">
      <c r="A1286" s="24" t="s">
        <v>31</v>
      </c>
      <c r="B1286" s="18"/>
      <c r="C1286" s="25"/>
      <c r="D1286" s="19"/>
      <c r="E1286" s="26"/>
      <c r="F1286" s="21">
        <v>41978</v>
      </c>
      <c r="G1286" s="28" t="s">
        <v>32</v>
      </c>
      <c r="H1286" s="21">
        <v>41978</v>
      </c>
      <c r="I1286" s="28" t="s">
        <v>32</v>
      </c>
      <c r="J1286" s="25"/>
      <c r="K1286" s="25"/>
      <c r="L1286" s="25"/>
      <c r="M1286" s="23"/>
      <c r="N1286" s="29"/>
      <c r="O1286" s="204"/>
    </row>
    <row r="1287" spans="1:15" ht="13.7" hidden="1" thickTop="1">
      <c r="A1287" s="24"/>
      <c r="B1287" s="30"/>
      <c r="C1287" s="25"/>
      <c r="D1287" s="19"/>
      <c r="E1287" s="26"/>
      <c r="F1287" s="21">
        <v>41978</v>
      </c>
      <c r="G1287" s="31" t="s">
        <v>33</v>
      </c>
      <c r="H1287" s="21">
        <v>41978</v>
      </c>
      <c r="I1287" s="31" t="s">
        <v>33</v>
      </c>
      <c r="J1287" s="29"/>
      <c r="K1287" s="25"/>
      <c r="L1287" s="25"/>
      <c r="M1287" s="23"/>
      <c r="N1287" s="29"/>
      <c r="O1287" s="204"/>
    </row>
    <row r="1288" spans="1:15" ht="13.7" hidden="1" thickTop="1">
      <c r="A1288" s="32" t="s">
        <v>814</v>
      </c>
      <c r="B1288" s="33" t="s">
        <v>35</v>
      </c>
      <c r="C1288" s="34"/>
      <c r="D1288" s="34">
        <v>53</v>
      </c>
      <c r="E1288" s="33"/>
      <c r="F1288" s="21">
        <v>41978</v>
      </c>
      <c r="G1288" s="33" t="s">
        <v>32</v>
      </c>
      <c r="H1288" s="21">
        <v>41978</v>
      </c>
      <c r="I1288" s="33" t="s">
        <v>32</v>
      </c>
      <c r="J1288" s="25"/>
      <c r="K1288" s="25"/>
      <c r="L1288" s="25"/>
      <c r="M1288" s="29"/>
      <c r="N1288" s="25"/>
      <c r="O1288" s="205"/>
    </row>
    <row r="1289" spans="1:15" ht="13.7" hidden="1" thickTop="1">
      <c r="A1289" s="45" t="s">
        <v>815</v>
      </c>
      <c r="B1289" s="46">
        <v>330098951</v>
      </c>
      <c r="C1289" s="36" t="s">
        <v>661</v>
      </c>
      <c r="D1289" s="60">
        <v>18</v>
      </c>
      <c r="E1289" s="55"/>
      <c r="F1289" s="21">
        <v>41978</v>
      </c>
      <c r="G1289" s="37" t="s">
        <v>29</v>
      </c>
      <c r="H1289" s="38">
        <v>41982</v>
      </c>
      <c r="I1289" s="37" t="s">
        <v>32</v>
      </c>
      <c r="J1289" s="48"/>
      <c r="K1289" s="48"/>
      <c r="L1289" s="48"/>
      <c r="M1289" s="48"/>
      <c r="N1289" s="48"/>
      <c r="O1289" s="207"/>
    </row>
    <row r="1290" spans="1:15" ht="13.7" hidden="1" thickTop="1">
      <c r="A1290" s="45" t="s">
        <v>816</v>
      </c>
      <c r="B1290" s="46">
        <v>330080404</v>
      </c>
      <c r="C1290" s="36" t="s">
        <v>791</v>
      </c>
      <c r="D1290" s="60">
        <v>42</v>
      </c>
      <c r="E1290" s="55"/>
      <c r="F1290" s="21">
        <v>41978</v>
      </c>
      <c r="G1290" s="37" t="s">
        <v>29</v>
      </c>
      <c r="H1290" s="38">
        <v>41982</v>
      </c>
      <c r="I1290" s="37" t="s">
        <v>32</v>
      </c>
      <c r="J1290" s="48"/>
      <c r="K1290" s="48"/>
      <c r="L1290" s="48"/>
      <c r="M1290" s="48"/>
      <c r="N1290" s="48"/>
      <c r="O1290" s="207"/>
    </row>
    <row r="1291" spans="1:15" ht="14.4" hidden="1" thickTop="1" thickBot="1">
      <c r="A1291" s="39" t="s">
        <v>817</v>
      </c>
      <c r="B1291" s="40"/>
      <c r="C1291" s="40"/>
      <c r="D1291" s="40">
        <v>26</v>
      </c>
      <c r="E1291" s="41" t="s">
        <v>36</v>
      </c>
      <c r="F1291" s="21">
        <v>41978</v>
      </c>
      <c r="G1291" s="40" t="s">
        <v>37</v>
      </c>
      <c r="H1291" s="41">
        <v>41981</v>
      </c>
      <c r="I1291" s="41" t="s">
        <v>32</v>
      </c>
      <c r="J1291" s="42"/>
      <c r="K1291" s="42"/>
      <c r="L1291" s="42"/>
      <c r="M1291" s="42"/>
      <c r="N1291" s="42"/>
      <c r="O1291" s="206"/>
    </row>
    <row r="1292" spans="1:15" ht="13.7" hidden="1" thickTop="1">
      <c r="A1292" s="17"/>
      <c r="B1292" s="18"/>
      <c r="C1292" s="19"/>
      <c r="D1292" s="19"/>
      <c r="E1292" s="20"/>
      <c r="F1292" s="21">
        <v>41981</v>
      </c>
      <c r="G1292" s="22" t="s">
        <v>29</v>
      </c>
      <c r="H1292" s="21">
        <v>41981</v>
      </c>
      <c r="I1292" s="22" t="s">
        <v>30</v>
      </c>
      <c r="J1292" s="23"/>
      <c r="K1292" s="19"/>
      <c r="L1292" s="19"/>
      <c r="M1292" s="23"/>
      <c r="N1292" s="23"/>
      <c r="O1292" s="203"/>
    </row>
    <row r="1293" spans="1:15" ht="13.7" hidden="1" thickTop="1">
      <c r="A1293" s="24" t="s">
        <v>31</v>
      </c>
      <c r="B1293" s="18"/>
      <c r="C1293" s="25"/>
      <c r="D1293" s="19"/>
      <c r="E1293" s="26"/>
      <c r="F1293" s="21">
        <v>41981</v>
      </c>
      <c r="G1293" s="28" t="s">
        <v>32</v>
      </c>
      <c r="H1293" s="21">
        <v>41981</v>
      </c>
      <c r="I1293" s="28" t="s">
        <v>32</v>
      </c>
      <c r="J1293" s="25"/>
      <c r="K1293" s="25"/>
      <c r="L1293" s="25"/>
      <c r="M1293" s="23"/>
      <c r="N1293" s="29"/>
      <c r="O1293" s="204"/>
    </row>
    <row r="1294" spans="1:15" ht="13.7" hidden="1" thickTop="1">
      <c r="A1294" s="24"/>
      <c r="B1294" s="30"/>
      <c r="C1294" s="25"/>
      <c r="D1294" s="19"/>
      <c r="E1294" s="26"/>
      <c r="F1294" s="21">
        <v>41981</v>
      </c>
      <c r="G1294" s="31" t="s">
        <v>33</v>
      </c>
      <c r="H1294" s="21">
        <v>41981</v>
      </c>
      <c r="I1294" s="31" t="s">
        <v>33</v>
      </c>
      <c r="J1294" s="29"/>
      <c r="K1294" s="25"/>
      <c r="L1294" s="25"/>
      <c r="M1294" s="23"/>
      <c r="N1294" s="29"/>
      <c r="O1294" s="204"/>
    </row>
    <row r="1295" spans="1:15" ht="13.7" hidden="1" thickTop="1">
      <c r="A1295" s="32" t="s">
        <v>818</v>
      </c>
      <c r="B1295" s="33" t="s">
        <v>35</v>
      </c>
      <c r="C1295" s="34"/>
      <c r="D1295" s="34">
        <v>50</v>
      </c>
      <c r="E1295" s="33"/>
      <c r="F1295" s="21">
        <v>41981</v>
      </c>
      <c r="G1295" s="33" t="s">
        <v>32</v>
      </c>
      <c r="H1295" s="21">
        <v>41981</v>
      </c>
      <c r="I1295" s="33" t="s">
        <v>32</v>
      </c>
      <c r="J1295" s="25"/>
      <c r="K1295" s="25"/>
      <c r="L1295" s="25"/>
      <c r="M1295" s="29"/>
      <c r="N1295" s="25"/>
      <c r="O1295" s="205"/>
    </row>
    <row r="1296" spans="1:15" ht="13.7" hidden="1" thickTop="1">
      <c r="A1296" s="45" t="s">
        <v>819</v>
      </c>
      <c r="B1296" s="46" t="s">
        <v>680</v>
      </c>
      <c r="C1296" s="36" t="s">
        <v>681</v>
      </c>
      <c r="D1296" s="60">
        <v>10</v>
      </c>
      <c r="E1296" s="55"/>
      <c r="F1296" s="21">
        <v>41981</v>
      </c>
      <c r="G1296" s="37" t="s">
        <v>29</v>
      </c>
      <c r="H1296" s="38">
        <v>41983</v>
      </c>
      <c r="I1296" s="37" t="s">
        <v>32</v>
      </c>
      <c r="J1296" s="48"/>
      <c r="K1296" s="48"/>
      <c r="L1296" s="48"/>
      <c r="M1296" s="48"/>
      <c r="N1296" s="48"/>
      <c r="O1296" s="207"/>
    </row>
    <row r="1297" spans="1:15" ht="13.7" hidden="1" thickTop="1">
      <c r="A1297" s="45" t="s">
        <v>820</v>
      </c>
      <c r="B1297" s="46">
        <v>330098951</v>
      </c>
      <c r="C1297" s="36" t="s">
        <v>661</v>
      </c>
      <c r="D1297" s="60">
        <v>24</v>
      </c>
      <c r="E1297" s="55"/>
      <c r="F1297" s="21">
        <v>41981</v>
      </c>
      <c r="G1297" s="37" t="s">
        <v>29</v>
      </c>
      <c r="H1297" s="38">
        <v>41983</v>
      </c>
      <c r="I1297" s="37" t="s">
        <v>32</v>
      </c>
      <c r="J1297" s="48"/>
      <c r="K1297" s="48"/>
      <c r="L1297" s="48"/>
      <c r="M1297" s="48"/>
      <c r="N1297" s="48"/>
      <c r="O1297" s="207"/>
    </row>
    <row r="1298" spans="1:15" ht="13.7" hidden="1" thickTop="1">
      <c r="A1298" s="45" t="s">
        <v>821</v>
      </c>
      <c r="B1298" s="46">
        <v>330080404</v>
      </c>
      <c r="C1298" s="36" t="s">
        <v>791</v>
      </c>
      <c r="D1298" s="60">
        <v>16</v>
      </c>
      <c r="E1298" s="55"/>
      <c r="F1298" s="21">
        <v>41981</v>
      </c>
      <c r="G1298" s="37" t="s">
        <v>29</v>
      </c>
      <c r="H1298" s="38">
        <v>41983</v>
      </c>
      <c r="I1298" s="37" t="s">
        <v>32</v>
      </c>
      <c r="J1298" s="48"/>
      <c r="K1298" s="48"/>
      <c r="L1298" s="48"/>
      <c r="M1298" s="48"/>
      <c r="N1298" s="48"/>
      <c r="O1298" s="207"/>
    </row>
    <row r="1299" spans="1:15" ht="14.4" hidden="1" thickTop="1" thickBot="1">
      <c r="A1299" s="39" t="s">
        <v>822</v>
      </c>
      <c r="B1299" s="40"/>
      <c r="C1299" s="40"/>
      <c r="D1299" s="40">
        <v>23</v>
      </c>
      <c r="E1299" s="41" t="s">
        <v>36</v>
      </c>
      <c r="F1299" s="21">
        <v>41981</v>
      </c>
      <c r="G1299" s="40" t="s">
        <v>37</v>
      </c>
      <c r="H1299" s="41">
        <v>41982</v>
      </c>
      <c r="I1299" s="41" t="s">
        <v>32</v>
      </c>
      <c r="J1299" s="42"/>
      <c r="K1299" s="42"/>
      <c r="L1299" s="42"/>
      <c r="M1299" s="42"/>
      <c r="N1299" s="42"/>
      <c r="O1299" s="206"/>
    </row>
    <row r="1300" spans="1:15" ht="13.7" hidden="1" thickTop="1">
      <c r="A1300" s="17"/>
      <c r="B1300" s="18"/>
      <c r="C1300" s="19"/>
      <c r="D1300" s="19"/>
      <c r="E1300" s="20"/>
      <c r="F1300" s="21">
        <v>41982</v>
      </c>
      <c r="G1300" s="22" t="s">
        <v>29</v>
      </c>
      <c r="H1300" s="21">
        <v>41982</v>
      </c>
      <c r="I1300" s="22" t="s">
        <v>30</v>
      </c>
      <c r="J1300" s="23"/>
      <c r="K1300" s="19"/>
      <c r="L1300" s="19"/>
      <c r="M1300" s="23"/>
      <c r="N1300" s="23"/>
      <c r="O1300" s="203"/>
    </row>
    <row r="1301" spans="1:15" ht="13.7" hidden="1" thickTop="1">
      <c r="A1301" s="24" t="s">
        <v>31</v>
      </c>
      <c r="B1301" s="18"/>
      <c r="C1301" s="25"/>
      <c r="D1301" s="19"/>
      <c r="E1301" s="26"/>
      <c r="F1301" s="21">
        <v>41982</v>
      </c>
      <c r="G1301" s="28" t="s">
        <v>32</v>
      </c>
      <c r="H1301" s="21">
        <v>41982</v>
      </c>
      <c r="I1301" s="28" t="s">
        <v>32</v>
      </c>
      <c r="J1301" s="25"/>
      <c r="K1301" s="25"/>
      <c r="L1301" s="25"/>
      <c r="M1301" s="23"/>
      <c r="N1301" s="29"/>
      <c r="O1301" s="204"/>
    </row>
    <row r="1302" spans="1:15" ht="13.7" hidden="1" thickTop="1">
      <c r="A1302" s="24"/>
      <c r="B1302" s="30"/>
      <c r="C1302" s="25"/>
      <c r="D1302" s="19"/>
      <c r="E1302" s="26"/>
      <c r="F1302" s="21">
        <v>41982</v>
      </c>
      <c r="G1302" s="31" t="s">
        <v>33</v>
      </c>
      <c r="H1302" s="21">
        <v>41982</v>
      </c>
      <c r="I1302" s="31" t="s">
        <v>33</v>
      </c>
      <c r="J1302" s="29"/>
      <c r="K1302" s="25"/>
      <c r="L1302" s="25"/>
      <c r="M1302" s="23"/>
      <c r="N1302" s="29"/>
      <c r="O1302" s="204"/>
    </row>
    <row r="1303" spans="1:15" ht="13.7" hidden="1" thickTop="1">
      <c r="A1303" s="32" t="s">
        <v>823</v>
      </c>
      <c r="B1303" s="33" t="s">
        <v>35</v>
      </c>
      <c r="C1303" s="34"/>
      <c r="D1303" s="34">
        <v>50</v>
      </c>
      <c r="E1303" s="33"/>
      <c r="F1303" s="21">
        <v>41982</v>
      </c>
      <c r="G1303" s="33" t="s">
        <v>32</v>
      </c>
      <c r="H1303" s="21">
        <v>41982</v>
      </c>
      <c r="I1303" s="33" t="s">
        <v>32</v>
      </c>
      <c r="J1303" s="25"/>
      <c r="K1303" s="25"/>
      <c r="L1303" s="25"/>
      <c r="M1303" s="29"/>
      <c r="N1303" s="25"/>
      <c r="O1303" s="205"/>
    </row>
    <row r="1304" spans="1:15" ht="13.7" hidden="1" thickTop="1">
      <c r="A1304" s="45" t="s">
        <v>824</v>
      </c>
      <c r="B1304" s="46">
        <v>330080404</v>
      </c>
      <c r="C1304" s="36" t="s">
        <v>791</v>
      </c>
      <c r="D1304" s="60">
        <v>36</v>
      </c>
      <c r="E1304" s="55"/>
      <c r="F1304" s="21">
        <v>41982</v>
      </c>
      <c r="G1304" s="37" t="s">
        <v>29</v>
      </c>
      <c r="H1304" s="38">
        <v>41984</v>
      </c>
      <c r="I1304" s="37" t="s">
        <v>32</v>
      </c>
      <c r="J1304" s="48"/>
      <c r="K1304" s="48"/>
      <c r="L1304" s="48"/>
      <c r="M1304" s="48"/>
      <c r="N1304" s="48"/>
      <c r="O1304" s="207"/>
    </row>
    <row r="1305" spans="1:15" ht="13.7" hidden="1" thickTop="1">
      <c r="A1305" s="45"/>
      <c r="B1305" s="46"/>
      <c r="C1305" s="36"/>
      <c r="D1305" s="60"/>
      <c r="E1305" s="55"/>
      <c r="F1305" s="21">
        <v>41982</v>
      </c>
      <c r="G1305" s="37" t="s">
        <v>29</v>
      </c>
      <c r="H1305" s="38">
        <v>41984</v>
      </c>
      <c r="I1305" s="37" t="s">
        <v>32</v>
      </c>
      <c r="J1305" s="48"/>
      <c r="K1305" s="48"/>
      <c r="L1305" s="48"/>
      <c r="M1305" s="48"/>
      <c r="N1305" s="48"/>
      <c r="O1305" s="207"/>
    </row>
    <row r="1306" spans="1:15" ht="14.4" hidden="1" thickTop="1" thickBot="1">
      <c r="A1306" s="39" t="s">
        <v>825</v>
      </c>
      <c r="B1306" s="40"/>
      <c r="C1306" s="40"/>
      <c r="D1306" s="40">
        <v>16</v>
      </c>
      <c r="E1306" s="41" t="s">
        <v>36</v>
      </c>
      <c r="F1306" s="21">
        <v>41982</v>
      </c>
      <c r="G1306" s="40" t="s">
        <v>37</v>
      </c>
      <c r="H1306" s="41">
        <v>41983</v>
      </c>
      <c r="I1306" s="41" t="s">
        <v>32</v>
      </c>
      <c r="J1306" s="42"/>
      <c r="K1306" s="42"/>
      <c r="L1306" s="42"/>
      <c r="M1306" s="42"/>
      <c r="N1306" s="42"/>
      <c r="O1306" s="206"/>
    </row>
    <row r="1307" spans="1:15" ht="13.7" hidden="1" thickTop="1">
      <c r="A1307" s="17"/>
      <c r="B1307" s="18"/>
      <c r="C1307" s="19"/>
      <c r="D1307" s="19"/>
      <c r="E1307" s="20"/>
      <c r="F1307" s="21">
        <v>41983</v>
      </c>
      <c r="G1307" s="22" t="s">
        <v>29</v>
      </c>
      <c r="H1307" s="21">
        <v>41983</v>
      </c>
      <c r="I1307" s="22" t="s">
        <v>30</v>
      </c>
      <c r="J1307" s="23"/>
      <c r="K1307" s="19"/>
      <c r="L1307" s="19"/>
      <c r="M1307" s="23"/>
      <c r="N1307" s="23"/>
      <c r="O1307" s="203"/>
    </row>
    <row r="1308" spans="1:15" ht="13.7" hidden="1" thickTop="1">
      <c r="A1308" s="24" t="s">
        <v>31</v>
      </c>
      <c r="B1308" s="18"/>
      <c r="C1308" s="25"/>
      <c r="D1308" s="19"/>
      <c r="E1308" s="26"/>
      <c r="F1308" s="21">
        <v>41983</v>
      </c>
      <c r="G1308" s="28" t="s">
        <v>32</v>
      </c>
      <c r="H1308" s="21">
        <v>41983</v>
      </c>
      <c r="I1308" s="28" t="s">
        <v>32</v>
      </c>
      <c r="J1308" s="25"/>
      <c r="K1308" s="25"/>
      <c r="L1308" s="25"/>
      <c r="M1308" s="23"/>
      <c r="N1308" s="29"/>
      <c r="O1308" s="204"/>
    </row>
    <row r="1309" spans="1:15" ht="13.7" hidden="1" thickTop="1">
      <c r="A1309" s="24"/>
      <c r="B1309" s="30"/>
      <c r="C1309" s="25"/>
      <c r="D1309" s="19"/>
      <c r="E1309" s="26"/>
      <c r="F1309" s="21">
        <v>41983</v>
      </c>
      <c r="G1309" s="31" t="s">
        <v>33</v>
      </c>
      <c r="H1309" s="21">
        <v>41983</v>
      </c>
      <c r="I1309" s="31" t="s">
        <v>33</v>
      </c>
      <c r="J1309" s="29"/>
      <c r="K1309" s="25"/>
      <c r="L1309" s="25"/>
      <c r="M1309" s="23"/>
      <c r="N1309" s="29"/>
      <c r="O1309" s="204"/>
    </row>
    <row r="1310" spans="1:15" ht="13.7" hidden="1" thickTop="1">
      <c r="A1310" s="32" t="s">
        <v>826</v>
      </c>
      <c r="B1310" s="33" t="s">
        <v>35</v>
      </c>
      <c r="C1310" s="34"/>
      <c r="D1310" s="34">
        <v>42</v>
      </c>
      <c r="E1310" s="33"/>
      <c r="F1310" s="21">
        <v>41983</v>
      </c>
      <c r="G1310" s="33" t="s">
        <v>32</v>
      </c>
      <c r="H1310" s="21">
        <v>41983</v>
      </c>
      <c r="I1310" s="33" t="s">
        <v>32</v>
      </c>
      <c r="J1310" s="25"/>
      <c r="K1310" s="25"/>
      <c r="L1310" s="25"/>
      <c r="M1310" s="29"/>
      <c r="N1310" s="25"/>
      <c r="O1310" s="205"/>
    </row>
    <row r="1311" spans="1:15" ht="13.7" hidden="1" thickTop="1">
      <c r="A1311" s="45" t="s">
        <v>827</v>
      </c>
      <c r="B1311" s="46">
        <v>330098951</v>
      </c>
      <c r="C1311" s="36" t="s">
        <v>661</v>
      </c>
      <c r="D1311" s="60">
        <v>24</v>
      </c>
      <c r="E1311" s="55"/>
      <c r="F1311" s="21">
        <v>41983</v>
      </c>
      <c r="G1311" s="37" t="s">
        <v>29</v>
      </c>
      <c r="H1311" s="38">
        <v>41985</v>
      </c>
      <c r="I1311" s="37" t="s">
        <v>32</v>
      </c>
      <c r="J1311" s="48"/>
      <c r="K1311" s="48"/>
      <c r="L1311" s="48"/>
      <c r="M1311" s="48"/>
      <c r="N1311" s="48"/>
      <c r="O1311" s="207"/>
    </row>
    <row r="1312" spans="1:15" ht="13.7" hidden="1" thickTop="1">
      <c r="A1312" s="45" t="s">
        <v>828</v>
      </c>
      <c r="B1312" s="46" t="s">
        <v>680</v>
      </c>
      <c r="C1312" s="36" t="s">
        <v>681</v>
      </c>
      <c r="D1312" s="60">
        <v>24</v>
      </c>
      <c r="E1312" s="55"/>
      <c r="F1312" s="21">
        <v>41983</v>
      </c>
      <c r="G1312" s="37" t="s">
        <v>29</v>
      </c>
      <c r="H1312" s="38">
        <v>41985</v>
      </c>
      <c r="I1312" s="37" t="s">
        <v>32</v>
      </c>
      <c r="J1312" s="48"/>
      <c r="K1312" s="48"/>
      <c r="L1312" s="48"/>
      <c r="M1312" s="48"/>
      <c r="N1312" s="48"/>
      <c r="O1312" s="207"/>
    </row>
    <row r="1313" spans="1:15" ht="14.4" hidden="1" thickTop="1" thickBot="1">
      <c r="A1313" s="39" t="s">
        <v>829</v>
      </c>
      <c r="B1313" s="40"/>
      <c r="C1313" s="40"/>
      <c r="D1313" s="40">
        <v>23</v>
      </c>
      <c r="E1313" s="41" t="s">
        <v>36</v>
      </c>
      <c r="F1313" s="21">
        <v>41983</v>
      </c>
      <c r="G1313" s="40" t="s">
        <v>37</v>
      </c>
      <c r="H1313" s="41">
        <v>41984</v>
      </c>
      <c r="I1313" s="41" t="s">
        <v>32</v>
      </c>
      <c r="J1313" s="42"/>
      <c r="K1313" s="42"/>
      <c r="L1313" s="42"/>
      <c r="M1313" s="42"/>
      <c r="N1313" s="42"/>
      <c r="O1313" s="206"/>
    </row>
    <row r="1314" spans="1:15" ht="13.7" hidden="1" thickTop="1">
      <c r="A1314" s="17"/>
      <c r="B1314" s="18"/>
      <c r="C1314" s="19"/>
      <c r="D1314" s="19"/>
      <c r="E1314" s="20"/>
      <c r="F1314" s="21">
        <v>41984</v>
      </c>
      <c r="G1314" s="22" t="s">
        <v>29</v>
      </c>
      <c r="H1314" s="21">
        <v>41984</v>
      </c>
      <c r="I1314" s="22" t="s">
        <v>30</v>
      </c>
      <c r="J1314" s="23"/>
      <c r="K1314" s="19"/>
      <c r="L1314" s="19"/>
      <c r="M1314" s="23"/>
      <c r="N1314" s="23"/>
      <c r="O1314" s="203"/>
    </row>
    <row r="1315" spans="1:15" ht="13.7" hidden="1" thickTop="1">
      <c r="A1315" s="24" t="s">
        <v>31</v>
      </c>
      <c r="B1315" s="18"/>
      <c r="C1315" s="25"/>
      <c r="D1315" s="19"/>
      <c r="E1315" s="26"/>
      <c r="F1315" s="21">
        <v>41984</v>
      </c>
      <c r="G1315" s="28" t="s">
        <v>32</v>
      </c>
      <c r="H1315" s="21">
        <v>41984</v>
      </c>
      <c r="I1315" s="28" t="s">
        <v>32</v>
      </c>
      <c r="J1315" s="25"/>
      <c r="K1315" s="25"/>
      <c r="L1315" s="25"/>
      <c r="M1315" s="23"/>
      <c r="N1315" s="29"/>
      <c r="O1315" s="204"/>
    </row>
    <row r="1316" spans="1:15" ht="13.7" hidden="1" thickTop="1">
      <c r="A1316" s="24"/>
      <c r="B1316" s="30"/>
      <c r="C1316" s="25"/>
      <c r="D1316" s="19"/>
      <c r="E1316" s="26"/>
      <c r="F1316" s="21">
        <v>41984</v>
      </c>
      <c r="G1316" s="31" t="s">
        <v>33</v>
      </c>
      <c r="H1316" s="21">
        <v>41984</v>
      </c>
      <c r="I1316" s="31" t="s">
        <v>33</v>
      </c>
      <c r="J1316" s="29"/>
      <c r="K1316" s="25"/>
      <c r="L1316" s="25"/>
      <c r="M1316" s="23"/>
      <c r="N1316" s="29"/>
      <c r="O1316" s="204"/>
    </row>
    <row r="1317" spans="1:15" ht="13.7" hidden="1" thickTop="1">
      <c r="A1317" s="32" t="s">
        <v>830</v>
      </c>
      <c r="B1317" s="33" t="s">
        <v>35</v>
      </c>
      <c r="C1317" s="34"/>
      <c r="D1317" s="34">
        <v>43</v>
      </c>
      <c r="E1317" s="33"/>
      <c r="F1317" s="21">
        <v>41984</v>
      </c>
      <c r="G1317" s="33" t="s">
        <v>32</v>
      </c>
      <c r="H1317" s="21">
        <v>41984</v>
      </c>
      <c r="I1317" s="33" t="s">
        <v>32</v>
      </c>
      <c r="J1317" s="25"/>
      <c r="K1317" s="25"/>
      <c r="L1317" s="25"/>
      <c r="M1317" s="29"/>
      <c r="N1317" s="25"/>
      <c r="O1317" s="205"/>
    </row>
    <row r="1318" spans="1:15" ht="13.7" hidden="1" thickTop="1">
      <c r="A1318" s="45"/>
      <c r="B1318" s="46"/>
      <c r="C1318" s="36"/>
      <c r="D1318" s="60"/>
      <c r="E1318" s="55"/>
      <c r="F1318" s="21">
        <v>41984</v>
      </c>
      <c r="G1318" s="37" t="s">
        <v>29</v>
      </c>
      <c r="H1318" s="38">
        <v>41989</v>
      </c>
      <c r="I1318" s="37" t="s">
        <v>32</v>
      </c>
      <c r="J1318" s="48"/>
      <c r="K1318" s="48"/>
      <c r="L1318" s="48"/>
      <c r="M1318" s="48"/>
      <c r="N1318" s="48"/>
      <c r="O1318" s="207"/>
    </row>
    <row r="1319" spans="1:15" ht="14.4" hidden="1" thickTop="1" thickBot="1">
      <c r="A1319" s="39" t="s">
        <v>831</v>
      </c>
      <c r="B1319" s="40"/>
      <c r="C1319" s="40"/>
      <c r="D1319" s="40">
        <v>44</v>
      </c>
      <c r="E1319" s="41" t="s">
        <v>36</v>
      </c>
      <c r="F1319" s="21">
        <v>41984</v>
      </c>
      <c r="G1319" s="40" t="s">
        <v>37</v>
      </c>
      <c r="H1319" s="41">
        <v>41988</v>
      </c>
      <c r="I1319" s="41" t="s">
        <v>32</v>
      </c>
      <c r="J1319" s="42"/>
      <c r="K1319" s="42"/>
      <c r="L1319" s="42"/>
      <c r="M1319" s="42"/>
      <c r="N1319" s="42"/>
      <c r="O1319" s="206"/>
    </row>
    <row r="1320" spans="1:15" ht="13.7" hidden="1" thickTop="1">
      <c r="A1320" s="17"/>
      <c r="B1320" s="18"/>
      <c r="C1320" s="19"/>
      <c r="D1320" s="19"/>
      <c r="E1320" s="20"/>
      <c r="F1320" s="21">
        <v>41988</v>
      </c>
      <c r="G1320" s="22" t="s">
        <v>29</v>
      </c>
      <c r="H1320" s="21">
        <v>41988</v>
      </c>
      <c r="I1320" s="22" t="s">
        <v>30</v>
      </c>
      <c r="J1320" s="23"/>
      <c r="K1320" s="19"/>
      <c r="L1320" s="19"/>
      <c r="M1320" s="23"/>
      <c r="N1320" s="23"/>
      <c r="O1320" s="203"/>
    </row>
    <row r="1321" spans="1:15" ht="13.7" hidden="1" thickTop="1">
      <c r="A1321" s="24" t="s">
        <v>31</v>
      </c>
      <c r="B1321" s="18"/>
      <c r="C1321" s="25"/>
      <c r="D1321" s="19"/>
      <c r="E1321" s="26"/>
      <c r="F1321" s="21">
        <v>41988</v>
      </c>
      <c r="G1321" s="28" t="s">
        <v>32</v>
      </c>
      <c r="H1321" s="21">
        <v>41988</v>
      </c>
      <c r="I1321" s="28" t="s">
        <v>32</v>
      </c>
      <c r="J1321" s="25"/>
      <c r="K1321" s="25"/>
      <c r="L1321" s="25"/>
      <c r="M1321" s="23"/>
      <c r="N1321" s="29"/>
      <c r="O1321" s="204"/>
    </row>
    <row r="1322" spans="1:15" ht="13.7" hidden="1" thickTop="1">
      <c r="A1322" s="24"/>
      <c r="B1322" s="30"/>
      <c r="C1322" s="25"/>
      <c r="D1322" s="19"/>
      <c r="E1322" s="26"/>
      <c r="F1322" s="21">
        <v>41988</v>
      </c>
      <c r="G1322" s="31" t="s">
        <v>33</v>
      </c>
      <c r="H1322" s="21">
        <v>41988</v>
      </c>
      <c r="I1322" s="31" t="s">
        <v>33</v>
      </c>
      <c r="J1322" s="29"/>
      <c r="K1322" s="25"/>
      <c r="L1322" s="25"/>
      <c r="M1322" s="23"/>
      <c r="N1322" s="29"/>
      <c r="O1322" s="204"/>
    </row>
    <row r="1323" spans="1:15" ht="13.7" hidden="1" thickTop="1">
      <c r="A1323" s="32" t="s">
        <v>832</v>
      </c>
      <c r="B1323" s="33" t="s">
        <v>35</v>
      </c>
      <c r="C1323" s="34"/>
      <c r="D1323" s="34">
        <v>49</v>
      </c>
      <c r="E1323" s="33"/>
      <c r="F1323" s="21">
        <v>41988</v>
      </c>
      <c r="G1323" s="33" t="s">
        <v>32</v>
      </c>
      <c r="H1323" s="21">
        <v>41988</v>
      </c>
      <c r="I1323" s="33" t="s">
        <v>32</v>
      </c>
      <c r="J1323" s="25"/>
      <c r="K1323" s="25"/>
      <c r="L1323" s="25"/>
      <c r="M1323" s="29"/>
      <c r="N1323" s="25"/>
      <c r="O1323" s="205"/>
    </row>
    <row r="1324" spans="1:15" ht="13.7" hidden="1" thickTop="1">
      <c r="A1324" s="45" t="s">
        <v>833</v>
      </c>
      <c r="B1324" s="46">
        <v>330080404</v>
      </c>
      <c r="C1324" s="36" t="s">
        <v>791</v>
      </c>
      <c r="D1324" s="60">
        <v>36</v>
      </c>
      <c r="E1324" s="55"/>
      <c r="F1324" s="21">
        <v>41988</v>
      </c>
      <c r="G1324" s="37" t="s">
        <v>29</v>
      </c>
      <c r="H1324" s="38">
        <v>41990</v>
      </c>
      <c r="I1324" s="37" t="s">
        <v>32</v>
      </c>
      <c r="J1324" s="48"/>
      <c r="K1324" s="48"/>
      <c r="L1324" s="48"/>
      <c r="M1324" s="48"/>
      <c r="N1324" s="48"/>
      <c r="O1324" s="207"/>
    </row>
    <row r="1325" spans="1:15" ht="13.7" hidden="1" thickTop="1">
      <c r="A1325" s="45" t="s">
        <v>834</v>
      </c>
      <c r="B1325" s="46" t="s">
        <v>680</v>
      </c>
      <c r="C1325" s="36" t="s">
        <v>681</v>
      </c>
      <c r="D1325" s="60">
        <v>24</v>
      </c>
      <c r="E1325" s="55"/>
      <c r="F1325" s="21">
        <v>41988</v>
      </c>
      <c r="G1325" s="37" t="s">
        <v>29</v>
      </c>
      <c r="H1325" s="38">
        <v>41990</v>
      </c>
      <c r="I1325" s="37" t="s">
        <v>32</v>
      </c>
      <c r="J1325" s="48"/>
      <c r="K1325" s="48"/>
      <c r="L1325" s="48"/>
      <c r="M1325" s="48"/>
      <c r="N1325" s="48"/>
      <c r="O1325" s="207"/>
    </row>
    <row r="1326" spans="1:15" ht="14.4" hidden="1" thickTop="1" thickBot="1">
      <c r="A1326" s="39" t="s">
        <v>835</v>
      </c>
      <c r="B1326" s="40"/>
      <c r="C1326" s="40"/>
      <c r="D1326" s="40">
        <v>35</v>
      </c>
      <c r="E1326" s="41" t="s">
        <v>36</v>
      </c>
      <c r="F1326" s="21">
        <v>41988</v>
      </c>
      <c r="G1326" s="40" t="s">
        <v>37</v>
      </c>
      <c r="H1326" s="41">
        <v>41989</v>
      </c>
      <c r="I1326" s="41" t="s">
        <v>32</v>
      </c>
      <c r="J1326" s="42"/>
      <c r="K1326" s="42"/>
      <c r="L1326" s="42"/>
      <c r="M1326" s="42"/>
      <c r="N1326" s="42"/>
      <c r="O1326" s="206"/>
    </row>
    <row r="1327" spans="1:15" ht="13.7" hidden="1" thickTop="1">
      <c r="A1327" s="17"/>
      <c r="B1327" s="18"/>
      <c r="C1327" s="19"/>
      <c r="D1327" s="19"/>
      <c r="E1327" s="20"/>
      <c r="F1327" s="21">
        <v>41989</v>
      </c>
      <c r="G1327" s="22" t="s">
        <v>29</v>
      </c>
      <c r="H1327" s="21">
        <v>41989</v>
      </c>
      <c r="I1327" s="22" t="s">
        <v>30</v>
      </c>
      <c r="J1327" s="23"/>
      <c r="K1327" s="19"/>
      <c r="L1327" s="19"/>
      <c r="M1327" s="23"/>
      <c r="N1327" s="23"/>
      <c r="O1327" s="203"/>
    </row>
    <row r="1328" spans="1:15" ht="13.7" hidden="1" thickTop="1">
      <c r="A1328" s="24" t="s">
        <v>31</v>
      </c>
      <c r="B1328" s="18"/>
      <c r="C1328" s="25"/>
      <c r="D1328" s="19"/>
      <c r="E1328" s="26"/>
      <c r="F1328" s="21">
        <v>41989</v>
      </c>
      <c r="G1328" s="28" t="s">
        <v>32</v>
      </c>
      <c r="H1328" s="21">
        <v>41989</v>
      </c>
      <c r="I1328" s="28" t="s">
        <v>32</v>
      </c>
      <c r="J1328" s="25"/>
      <c r="K1328" s="25"/>
      <c r="L1328" s="25"/>
      <c r="M1328" s="23"/>
      <c r="N1328" s="29"/>
      <c r="O1328" s="204"/>
    </row>
    <row r="1329" spans="1:15" ht="13.7" hidden="1" thickTop="1">
      <c r="A1329" s="24"/>
      <c r="B1329" s="30"/>
      <c r="C1329" s="25"/>
      <c r="D1329" s="19"/>
      <c r="E1329" s="26"/>
      <c r="F1329" s="21">
        <v>41989</v>
      </c>
      <c r="G1329" s="31" t="s">
        <v>33</v>
      </c>
      <c r="H1329" s="21">
        <v>41989</v>
      </c>
      <c r="I1329" s="31" t="s">
        <v>33</v>
      </c>
      <c r="J1329" s="29"/>
      <c r="K1329" s="25"/>
      <c r="L1329" s="25"/>
      <c r="M1329" s="23"/>
      <c r="N1329" s="29"/>
      <c r="O1329" s="204"/>
    </row>
    <row r="1330" spans="1:15" ht="13.7" hidden="1" thickTop="1">
      <c r="A1330" s="32" t="s">
        <v>836</v>
      </c>
      <c r="B1330" s="33" t="s">
        <v>35</v>
      </c>
      <c r="C1330" s="34"/>
      <c r="D1330" s="34">
        <v>48</v>
      </c>
      <c r="E1330" s="33"/>
      <c r="F1330" s="21">
        <v>41989</v>
      </c>
      <c r="G1330" s="33" t="s">
        <v>32</v>
      </c>
      <c r="H1330" s="21">
        <v>41989</v>
      </c>
      <c r="I1330" s="33" t="s">
        <v>32</v>
      </c>
      <c r="J1330" s="25"/>
      <c r="K1330" s="25"/>
      <c r="L1330" s="25"/>
      <c r="M1330" s="29"/>
      <c r="N1330" s="25"/>
      <c r="O1330" s="205"/>
    </row>
    <row r="1331" spans="1:15" ht="13.7" hidden="1" thickTop="1">
      <c r="A1331" s="45"/>
      <c r="B1331" s="46"/>
      <c r="C1331" s="36"/>
      <c r="D1331" s="60"/>
      <c r="E1331" s="55"/>
      <c r="F1331" s="21">
        <v>41989</v>
      </c>
      <c r="G1331" s="37" t="s">
        <v>29</v>
      </c>
      <c r="H1331" s="38">
        <v>41991</v>
      </c>
      <c r="I1331" s="37" t="s">
        <v>32</v>
      </c>
      <c r="J1331" s="48"/>
      <c r="K1331" s="48"/>
      <c r="L1331" s="48"/>
      <c r="M1331" s="48"/>
      <c r="N1331" s="48"/>
      <c r="O1331" s="207"/>
    </row>
    <row r="1332" spans="1:15" ht="14.4" hidden="1" thickTop="1" thickBot="1">
      <c r="A1332" s="39" t="s">
        <v>837</v>
      </c>
      <c r="B1332" s="40"/>
      <c r="C1332" s="40"/>
      <c r="D1332" s="40">
        <v>29</v>
      </c>
      <c r="E1332" s="41" t="s">
        <v>36</v>
      </c>
      <c r="F1332" s="21">
        <v>41989</v>
      </c>
      <c r="G1332" s="40" t="s">
        <v>37</v>
      </c>
      <c r="H1332" s="41">
        <v>41990</v>
      </c>
      <c r="I1332" s="41" t="s">
        <v>32</v>
      </c>
      <c r="J1332" s="42"/>
      <c r="K1332" s="42"/>
      <c r="L1332" s="42"/>
      <c r="M1332" s="42"/>
      <c r="N1332" s="42"/>
      <c r="O1332" s="206"/>
    </row>
    <row r="1333" spans="1:15" ht="13.7" hidden="1" thickTop="1">
      <c r="A1333" s="17"/>
      <c r="B1333" s="18"/>
      <c r="C1333" s="19"/>
      <c r="D1333" s="19"/>
      <c r="E1333" s="20"/>
      <c r="F1333" s="21">
        <v>41990</v>
      </c>
      <c r="G1333" s="22" t="s">
        <v>29</v>
      </c>
      <c r="H1333" s="21">
        <v>41990</v>
      </c>
      <c r="I1333" s="22" t="s">
        <v>30</v>
      </c>
      <c r="J1333" s="23"/>
      <c r="K1333" s="19"/>
      <c r="L1333" s="19"/>
      <c r="M1333" s="23"/>
      <c r="N1333" s="23"/>
      <c r="O1333" s="203"/>
    </row>
    <row r="1334" spans="1:15" ht="13.7" hidden="1" thickTop="1">
      <c r="A1334" s="24" t="s">
        <v>31</v>
      </c>
      <c r="B1334" s="18"/>
      <c r="C1334" s="25"/>
      <c r="D1334" s="19"/>
      <c r="E1334" s="26"/>
      <c r="F1334" s="21">
        <v>41990</v>
      </c>
      <c r="G1334" s="28" t="s">
        <v>32</v>
      </c>
      <c r="H1334" s="21">
        <v>41990</v>
      </c>
      <c r="I1334" s="28" t="s">
        <v>32</v>
      </c>
      <c r="J1334" s="25"/>
      <c r="K1334" s="25"/>
      <c r="L1334" s="25"/>
      <c r="M1334" s="23"/>
      <c r="N1334" s="29"/>
      <c r="O1334" s="204"/>
    </row>
    <row r="1335" spans="1:15" ht="13.7" hidden="1" thickTop="1">
      <c r="A1335" s="24"/>
      <c r="B1335" s="30"/>
      <c r="C1335" s="25"/>
      <c r="D1335" s="19"/>
      <c r="E1335" s="26"/>
      <c r="F1335" s="21">
        <v>41990</v>
      </c>
      <c r="G1335" s="31" t="s">
        <v>33</v>
      </c>
      <c r="H1335" s="21">
        <v>41990</v>
      </c>
      <c r="I1335" s="31" t="s">
        <v>33</v>
      </c>
      <c r="J1335" s="29"/>
      <c r="K1335" s="25"/>
      <c r="L1335" s="25"/>
      <c r="M1335" s="23"/>
      <c r="N1335" s="29"/>
      <c r="O1335" s="204"/>
    </row>
    <row r="1336" spans="1:15" ht="13.7" hidden="1" thickTop="1">
      <c r="A1336" s="32" t="s">
        <v>838</v>
      </c>
      <c r="B1336" s="33" t="s">
        <v>35</v>
      </c>
      <c r="C1336" s="34"/>
      <c r="D1336" s="34">
        <v>49</v>
      </c>
      <c r="E1336" s="33"/>
      <c r="F1336" s="21">
        <v>41990</v>
      </c>
      <c r="G1336" s="33" t="s">
        <v>32</v>
      </c>
      <c r="H1336" s="21">
        <v>41990</v>
      </c>
      <c r="I1336" s="33" t="s">
        <v>32</v>
      </c>
      <c r="J1336" s="25"/>
      <c r="K1336" s="25"/>
      <c r="L1336" s="25"/>
      <c r="M1336" s="29"/>
      <c r="N1336" s="25"/>
      <c r="O1336" s="205"/>
    </row>
    <row r="1337" spans="1:15" ht="13.7" hidden="1" thickTop="1">
      <c r="A1337" s="45"/>
      <c r="B1337" s="46"/>
      <c r="C1337" s="36"/>
      <c r="D1337" s="60"/>
      <c r="E1337" s="55"/>
      <c r="F1337" s="21">
        <v>41990</v>
      </c>
      <c r="G1337" s="37" t="s">
        <v>29</v>
      </c>
      <c r="H1337" s="38">
        <v>41992</v>
      </c>
      <c r="I1337" s="37" t="s">
        <v>32</v>
      </c>
      <c r="J1337" s="48"/>
      <c r="K1337" s="48"/>
      <c r="L1337" s="48"/>
      <c r="M1337" s="48"/>
      <c r="N1337" s="48"/>
      <c r="O1337" s="207"/>
    </row>
    <row r="1338" spans="1:15" ht="14.4" hidden="1" thickTop="1" thickBot="1">
      <c r="A1338" s="39"/>
      <c r="B1338" s="40"/>
      <c r="C1338" s="40"/>
      <c r="D1338" s="40"/>
      <c r="E1338" s="41" t="s">
        <v>36</v>
      </c>
      <c r="F1338" s="21">
        <v>41990</v>
      </c>
      <c r="G1338" s="40" t="s">
        <v>37</v>
      </c>
      <c r="H1338" s="41">
        <v>41991</v>
      </c>
      <c r="I1338" s="41" t="s">
        <v>32</v>
      </c>
      <c r="J1338" s="42"/>
      <c r="K1338" s="42"/>
      <c r="L1338" s="42"/>
      <c r="M1338" s="42"/>
      <c r="N1338" s="42"/>
      <c r="O1338" s="206"/>
    </row>
    <row r="1339" spans="1:15" ht="13.7" hidden="1" thickTop="1">
      <c r="A1339" s="17"/>
      <c r="B1339" s="18"/>
      <c r="C1339" s="19"/>
      <c r="D1339" s="19"/>
      <c r="E1339" s="20"/>
      <c r="F1339" s="21">
        <v>41991</v>
      </c>
      <c r="G1339" s="22" t="s">
        <v>29</v>
      </c>
      <c r="H1339" s="21">
        <v>41991</v>
      </c>
      <c r="I1339" s="22" t="s">
        <v>30</v>
      </c>
      <c r="J1339" s="23"/>
      <c r="K1339" s="19"/>
      <c r="L1339" s="19"/>
      <c r="M1339" s="23"/>
      <c r="N1339" s="23"/>
      <c r="O1339" s="203"/>
    </row>
    <row r="1340" spans="1:15" ht="13.7" hidden="1" thickTop="1">
      <c r="A1340" s="24" t="s">
        <v>31</v>
      </c>
      <c r="B1340" s="18"/>
      <c r="C1340" s="25"/>
      <c r="D1340" s="19"/>
      <c r="E1340" s="26"/>
      <c r="F1340" s="21">
        <v>41991</v>
      </c>
      <c r="G1340" s="28" t="s">
        <v>32</v>
      </c>
      <c r="H1340" s="21">
        <v>41991</v>
      </c>
      <c r="I1340" s="28" t="s">
        <v>32</v>
      </c>
      <c r="J1340" s="25"/>
      <c r="K1340" s="25"/>
      <c r="L1340" s="25"/>
      <c r="M1340" s="23"/>
      <c r="N1340" s="29"/>
      <c r="O1340" s="204"/>
    </row>
    <row r="1341" spans="1:15" ht="13.7" hidden="1" thickTop="1">
      <c r="A1341" s="24"/>
      <c r="B1341" s="30"/>
      <c r="C1341" s="25"/>
      <c r="D1341" s="19"/>
      <c r="E1341" s="26"/>
      <c r="F1341" s="21">
        <v>41991</v>
      </c>
      <c r="G1341" s="31" t="s">
        <v>33</v>
      </c>
      <c r="H1341" s="21">
        <v>41991</v>
      </c>
      <c r="I1341" s="31" t="s">
        <v>33</v>
      </c>
      <c r="J1341" s="29"/>
      <c r="K1341" s="25"/>
      <c r="L1341" s="25"/>
      <c r="M1341" s="23"/>
      <c r="N1341" s="29"/>
      <c r="O1341" s="204"/>
    </row>
    <row r="1342" spans="1:15" ht="13.7" hidden="1" thickTop="1">
      <c r="A1342" s="32"/>
      <c r="B1342" s="33"/>
      <c r="C1342" s="34"/>
      <c r="D1342" s="34"/>
      <c r="E1342" s="33"/>
      <c r="F1342" s="21">
        <v>41991</v>
      </c>
      <c r="G1342" s="33" t="s">
        <v>32</v>
      </c>
      <c r="H1342" s="21">
        <v>41991</v>
      </c>
      <c r="I1342" s="33" t="s">
        <v>32</v>
      </c>
      <c r="J1342" s="25"/>
      <c r="K1342" s="25"/>
      <c r="L1342" s="25"/>
      <c r="M1342" s="29"/>
      <c r="N1342" s="25"/>
      <c r="O1342" s="205"/>
    </row>
    <row r="1343" spans="1:15" ht="13.7" hidden="1" thickTop="1">
      <c r="A1343" s="45" t="s">
        <v>839</v>
      </c>
      <c r="B1343" s="46">
        <v>330098951</v>
      </c>
      <c r="C1343" s="36" t="s">
        <v>661</v>
      </c>
      <c r="D1343" s="60">
        <v>36</v>
      </c>
      <c r="E1343" s="55"/>
      <c r="F1343" s="21">
        <v>41991</v>
      </c>
      <c r="G1343" s="37" t="s">
        <v>29</v>
      </c>
      <c r="H1343" s="38">
        <v>41996</v>
      </c>
      <c r="I1343" s="37" t="s">
        <v>32</v>
      </c>
      <c r="J1343" s="48"/>
      <c r="K1343" s="48"/>
      <c r="L1343" s="48"/>
      <c r="M1343" s="48"/>
      <c r="N1343" s="48"/>
      <c r="O1343" s="207"/>
    </row>
    <row r="1344" spans="1:15" ht="13.7" hidden="1" thickTop="1">
      <c r="A1344" s="45" t="s">
        <v>840</v>
      </c>
      <c r="B1344" s="46">
        <v>330017627</v>
      </c>
      <c r="C1344" s="36" t="s">
        <v>793</v>
      </c>
      <c r="D1344" s="60">
        <v>22</v>
      </c>
      <c r="E1344" s="55"/>
      <c r="F1344" s="21">
        <v>41991</v>
      </c>
      <c r="G1344" s="37" t="s">
        <v>29</v>
      </c>
      <c r="H1344" s="38">
        <v>41996</v>
      </c>
      <c r="I1344" s="37" t="s">
        <v>32</v>
      </c>
      <c r="J1344" s="48"/>
      <c r="K1344" s="48"/>
      <c r="L1344" s="48"/>
      <c r="M1344" s="48"/>
      <c r="N1344" s="48"/>
      <c r="O1344" s="207"/>
    </row>
    <row r="1345" spans="1:15" ht="14.4" hidden="1" thickTop="1" thickBot="1">
      <c r="A1345" s="39" t="s">
        <v>841</v>
      </c>
      <c r="B1345" s="40"/>
      <c r="C1345" s="40"/>
      <c r="D1345" s="40">
        <v>42</v>
      </c>
      <c r="E1345" s="41" t="s">
        <v>36</v>
      </c>
      <c r="F1345" s="21">
        <v>41991</v>
      </c>
      <c r="G1345" s="40" t="s">
        <v>37</v>
      </c>
      <c r="H1345" s="41">
        <v>41992</v>
      </c>
      <c r="I1345" s="41" t="s">
        <v>32</v>
      </c>
      <c r="J1345" s="42"/>
      <c r="K1345" s="42"/>
      <c r="L1345" s="42"/>
      <c r="M1345" s="42"/>
      <c r="N1345" s="42"/>
      <c r="O1345" s="206"/>
    </row>
    <row r="1346" spans="1:15" ht="13.7" hidden="1" thickTop="1">
      <c r="A1346" s="17"/>
      <c r="B1346" s="18"/>
      <c r="C1346" s="19"/>
      <c r="D1346" s="19"/>
      <c r="E1346" s="20"/>
      <c r="F1346" s="21">
        <v>41995</v>
      </c>
      <c r="G1346" s="22" t="s">
        <v>29</v>
      </c>
      <c r="H1346" s="21">
        <v>41995</v>
      </c>
      <c r="I1346" s="22" t="s">
        <v>30</v>
      </c>
      <c r="J1346" s="23"/>
      <c r="K1346" s="19"/>
      <c r="L1346" s="19"/>
      <c r="M1346" s="23"/>
      <c r="N1346" s="23"/>
      <c r="O1346" s="203"/>
    </row>
    <row r="1347" spans="1:15" ht="13.7" hidden="1" thickTop="1">
      <c r="A1347" s="24" t="s">
        <v>31</v>
      </c>
      <c r="B1347" s="18"/>
      <c r="C1347" s="25"/>
      <c r="D1347" s="19"/>
      <c r="E1347" s="26"/>
      <c r="F1347" s="21">
        <v>41995</v>
      </c>
      <c r="G1347" s="28" t="s">
        <v>32</v>
      </c>
      <c r="H1347" s="21">
        <v>41995</v>
      </c>
      <c r="I1347" s="28" t="s">
        <v>32</v>
      </c>
      <c r="J1347" s="25"/>
      <c r="K1347" s="25"/>
      <c r="L1347" s="25"/>
      <c r="M1347" s="23"/>
      <c r="N1347" s="29"/>
      <c r="O1347" s="204"/>
    </row>
    <row r="1348" spans="1:15" ht="13.7" hidden="1" thickTop="1">
      <c r="A1348" s="24"/>
      <c r="B1348" s="30"/>
      <c r="C1348" s="25"/>
      <c r="D1348" s="19"/>
      <c r="E1348" s="26"/>
      <c r="F1348" s="21">
        <v>41995</v>
      </c>
      <c r="G1348" s="31" t="s">
        <v>33</v>
      </c>
      <c r="H1348" s="21">
        <v>41995</v>
      </c>
      <c r="I1348" s="31" t="s">
        <v>33</v>
      </c>
      <c r="J1348" s="29"/>
      <c r="K1348" s="25"/>
      <c r="L1348" s="25"/>
      <c r="M1348" s="23"/>
      <c r="N1348" s="29"/>
      <c r="O1348" s="204"/>
    </row>
    <row r="1349" spans="1:15" ht="13.7" hidden="1" thickTop="1">
      <c r="A1349" s="32" t="s">
        <v>842</v>
      </c>
      <c r="B1349" s="33" t="s">
        <v>35</v>
      </c>
      <c r="C1349" s="34"/>
      <c r="D1349" s="34">
        <v>50</v>
      </c>
      <c r="E1349" s="33"/>
      <c r="F1349" s="21">
        <v>41995</v>
      </c>
      <c r="G1349" s="33" t="s">
        <v>32</v>
      </c>
      <c r="H1349" s="21">
        <v>41995</v>
      </c>
      <c r="I1349" s="33" t="s">
        <v>32</v>
      </c>
      <c r="J1349" s="25"/>
      <c r="K1349" s="25"/>
      <c r="L1349" s="25"/>
      <c r="M1349" s="29"/>
      <c r="N1349" s="25"/>
      <c r="O1349" s="205"/>
    </row>
    <row r="1350" spans="1:15" ht="13.7" hidden="1" thickTop="1">
      <c r="A1350" s="45" t="s">
        <v>843</v>
      </c>
      <c r="B1350" s="46">
        <v>330098951</v>
      </c>
      <c r="C1350" s="36" t="s">
        <v>661</v>
      </c>
      <c r="D1350" s="60">
        <v>36</v>
      </c>
      <c r="E1350" s="55"/>
      <c r="F1350" s="21">
        <v>41995</v>
      </c>
      <c r="G1350" s="37" t="s">
        <v>29</v>
      </c>
      <c r="H1350" s="38">
        <v>41997</v>
      </c>
      <c r="I1350" s="37" t="s">
        <v>32</v>
      </c>
      <c r="J1350" s="48"/>
      <c r="K1350" s="48"/>
      <c r="L1350" s="48"/>
      <c r="M1350" s="48"/>
      <c r="N1350" s="48"/>
      <c r="O1350" s="207"/>
    </row>
    <row r="1351" spans="1:15" ht="13.7" hidden="1" thickTop="1">
      <c r="A1351" s="45"/>
      <c r="B1351" s="46"/>
      <c r="C1351" s="36"/>
      <c r="D1351" s="60"/>
      <c r="E1351" s="55"/>
      <c r="F1351" s="21">
        <v>41995</v>
      </c>
      <c r="G1351" s="37" t="s">
        <v>29</v>
      </c>
      <c r="H1351" s="38">
        <v>41997</v>
      </c>
      <c r="I1351" s="37" t="s">
        <v>32</v>
      </c>
      <c r="J1351" s="48"/>
      <c r="K1351" s="48"/>
      <c r="L1351" s="48"/>
      <c r="M1351" s="48"/>
      <c r="N1351" s="48"/>
      <c r="O1351" s="207"/>
    </row>
    <row r="1352" spans="1:15" ht="14.4" hidden="1" thickTop="1" thickBot="1">
      <c r="A1352" s="39" t="s">
        <v>844</v>
      </c>
      <c r="B1352" s="40"/>
      <c r="C1352" s="40"/>
      <c r="D1352" s="40">
        <v>26</v>
      </c>
      <c r="E1352" s="41" t="s">
        <v>36</v>
      </c>
      <c r="F1352" s="21">
        <v>41995</v>
      </c>
      <c r="G1352" s="40" t="s">
        <v>37</v>
      </c>
      <c r="H1352" s="41">
        <v>41996</v>
      </c>
      <c r="I1352" s="41" t="s">
        <v>32</v>
      </c>
      <c r="J1352" s="42"/>
      <c r="K1352" s="42"/>
      <c r="L1352" s="42"/>
      <c r="M1352" s="42"/>
      <c r="N1352" s="42"/>
      <c r="O1352" s="206"/>
    </row>
    <row r="1353" spans="1:15" ht="13.7" hidden="1" thickTop="1">
      <c r="A1353" s="17"/>
      <c r="B1353" s="18"/>
      <c r="C1353" s="19"/>
      <c r="D1353" s="19"/>
      <c r="E1353" s="20"/>
      <c r="F1353" s="21">
        <v>41996</v>
      </c>
      <c r="G1353" s="22" t="s">
        <v>29</v>
      </c>
      <c r="H1353" s="21">
        <v>41996</v>
      </c>
      <c r="I1353" s="22" t="s">
        <v>30</v>
      </c>
      <c r="J1353" s="23"/>
      <c r="K1353" s="19"/>
      <c r="L1353" s="19"/>
      <c r="M1353" s="23"/>
      <c r="N1353" s="23"/>
      <c r="O1353" s="203"/>
    </row>
    <row r="1354" spans="1:15" ht="13.7" hidden="1" thickTop="1">
      <c r="A1354" s="24" t="s">
        <v>31</v>
      </c>
      <c r="B1354" s="18"/>
      <c r="C1354" s="25"/>
      <c r="D1354" s="19"/>
      <c r="E1354" s="26"/>
      <c r="F1354" s="21">
        <v>41996</v>
      </c>
      <c r="G1354" s="28" t="s">
        <v>32</v>
      </c>
      <c r="H1354" s="21">
        <v>41996</v>
      </c>
      <c r="I1354" s="28" t="s">
        <v>32</v>
      </c>
      <c r="J1354" s="25"/>
      <c r="K1354" s="25"/>
      <c r="L1354" s="25"/>
      <c r="M1354" s="23"/>
      <c r="N1354" s="29"/>
      <c r="O1354" s="204"/>
    </row>
    <row r="1355" spans="1:15" ht="13.7" hidden="1" thickTop="1">
      <c r="A1355" s="24"/>
      <c r="B1355" s="30"/>
      <c r="C1355" s="25"/>
      <c r="D1355" s="19"/>
      <c r="E1355" s="26"/>
      <c r="F1355" s="21">
        <v>41996</v>
      </c>
      <c r="G1355" s="31" t="s">
        <v>33</v>
      </c>
      <c r="H1355" s="21">
        <v>41996</v>
      </c>
      <c r="I1355" s="31" t="s">
        <v>33</v>
      </c>
      <c r="J1355" s="29"/>
      <c r="K1355" s="25"/>
      <c r="L1355" s="25"/>
      <c r="M1355" s="23"/>
      <c r="N1355" s="29"/>
      <c r="O1355" s="204"/>
    </row>
    <row r="1356" spans="1:15" ht="13.7" hidden="1" thickTop="1">
      <c r="A1356" s="32" t="s">
        <v>845</v>
      </c>
      <c r="B1356" s="33" t="s">
        <v>35</v>
      </c>
      <c r="C1356" s="34"/>
      <c r="D1356" s="34">
        <v>49</v>
      </c>
      <c r="E1356" s="33"/>
      <c r="F1356" s="21">
        <v>41996</v>
      </c>
      <c r="G1356" s="33" t="s">
        <v>32</v>
      </c>
      <c r="H1356" s="21">
        <v>41996</v>
      </c>
      <c r="I1356" s="33" t="s">
        <v>32</v>
      </c>
      <c r="J1356" s="25"/>
      <c r="K1356" s="25"/>
      <c r="L1356" s="25"/>
      <c r="M1356" s="29"/>
      <c r="N1356" s="25"/>
      <c r="O1356" s="205"/>
    </row>
    <row r="1357" spans="1:15" ht="13.7" hidden="1" thickTop="1">
      <c r="A1357" s="45"/>
      <c r="B1357" s="46"/>
      <c r="C1357" s="36"/>
      <c r="D1357" s="60"/>
      <c r="E1357" s="55"/>
      <c r="F1357" s="21">
        <v>41996</v>
      </c>
      <c r="G1357" s="37" t="s">
        <v>29</v>
      </c>
      <c r="H1357" s="38">
        <v>41998</v>
      </c>
      <c r="I1357" s="37" t="s">
        <v>32</v>
      </c>
      <c r="J1357" s="48"/>
      <c r="K1357" s="48"/>
      <c r="L1357" s="48"/>
      <c r="M1357" s="48"/>
      <c r="N1357" s="48"/>
      <c r="O1357" s="207"/>
    </row>
    <row r="1358" spans="1:15" ht="14.4" hidden="1" thickTop="1" thickBot="1">
      <c r="A1358" s="39" t="s">
        <v>846</v>
      </c>
      <c r="B1358" s="40"/>
      <c r="C1358" s="40"/>
      <c r="D1358" s="40">
        <v>23</v>
      </c>
      <c r="E1358" s="41" t="s">
        <v>36</v>
      </c>
      <c r="F1358" s="21">
        <v>41996</v>
      </c>
      <c r="G1358" s="40" t="s">
        <v>37</v>
      </c>
      <c r="H1358" s="41">
        <v>41997</v>
      </c>
      <c r="I1358" s="41" t="s">
        <v>32</v>
      </c>
      <c r="J1358" s="42"/>
      <c r="K1358" s="42"/>
      <c r="L1358" s="42"/>
      <c r="M1358" s="42"/>
      <c r="N1358" s="42"/>
      <c r="O1358" s="206"/>
    </row>
    <row r="1359" spans="1:15" ht="13.7" hidden="1" thickTop="1">
      <c r="A1359" s="17"/>
      <c r="B1359" s="18"/>
      <c r="C1359" s="19"/>
      <c r="D1359" s="19"/>
      <c r="E1359" s="20"/>
      <c r="F1359" s="21">
        <v>41997</v>
      </c>
      <c r="G1359" s="22" t="s">
        <v>29</v>
      </c>
      <c r="H1359" s="21">
        <v>41997</v>
      </c>
      <c r="I1359" s="22" t="s">
        <v>30</v>
      </c>
      <c r="J1359" s="23"/>
      <c r="K1359" s="19"/>
      <c r="L1359" s="19"/>
      <c r="M1359" s="23"/>
      <c r="N1359" s="23"/>
      <c r="O1359" s="203"/>
    </row>
    <row r="1360" spans="1:15" ht="13.7" hidden="1" thickTop="1">
      <c r="A1360" s="24" t="s">
        <v>31</v>
      </c>
      <c r="B1360" s="18"/>
      <c r="C1360" s="25"/>
      <c r="D1360" s="19"/>
      <c r="E1360" s="26"/>
      <c r="F1360" s="21">
        <v>41997</v>
      </c>
      <c r="G1360" s="28" t="s">
        <v>32</v>
      </c>
      <c r="H1360" s="21">
        <v>41997</v>
      </c>
      <c r="I1360" s="28" t="s">
        <v>32</v>
      </c>
      <c r="J1360" s="25"/>
      <c r="K1360" s="25"/>
      <c r="L1360" s="25"/>
      <c r="M1360" s="23"/>
      <c r="N1360" s="29"/>
      <c r="O1360" s="204"/>
    </row>
    <row r="1361" spans="1:15" ht="13.7" hidden="1" thickTop="1">
      <c r="A1361" s="24"/>
      <c r="B1361" s="30"/>
      <c r="C1361" s="25"/>
      <c r="D1361" s="19"/>
      <c r="E1361" s="26"/>
      <c r="F1361" s="21">
        <v>41997</v>
      </c>
      <c r="G1361" s="31" t="s">
        <v>33</v>
      </c>
      <c r="H1361" s="21">
        <v>41997</v>
      </c>
      <c r="I1361" s="31" t="s">
        <v>33</v>
      </c>
      <c r="J1361" s="29"/>
      <c r="K1361" s="25"/>
      <c r="L1361" s="25"/>
      <c r="M1361" s="23"/>
      <c r="N1361" s="29"/>
      <c r="O1361" s="204"/>
    </row>
    <row r="1362" spans="1:15" ht="13.7" hidden="1" thickTop="1">
      <c r="A1362" s="32" t="s">
        <v>847</v>
      </c>
      <c r="B1362" s="33" t="s">
        <v>35</v>
      </c>
      <c r="C1362" s="34"/>
      <c r="D1362" s="34">
        <v>10</v>
      </c>
      <c r="E1362" s="33"/>
      <c r="F1362" s="21">
        <v>41997</v>
      </c>
      <c r="G1362" s="33" t="s">
        <v>32</v>
      </c>
      <c r="H1362" s="21">
        <v>41997</v>
      </c>
      <c r="I1362" s="33" t="s">
        <v>32</v>
      </c>
      <c r="J1362" s="25"/>
      <c r="K1362" s="25"/>
      <c r="L1362" s="25"/>
      <c r="M1362" s="29"/>
      <c r="N1362" s="25"/>
      <c r="O1362" s="205"/>
    </row>
    <row r="1363" spans="1:15" ht="13.7" hidden="1" thickTop="1">
      <c r="A1363" s="45"/>
      <c r="B1363" s="46"/>
      <c r="C1363" s="36"/>
      <c r="D1363" s="60"/>
      <c r="E1363" s="55"/>
      <c r="F1363" s="21">
        <v>41997</v>
      </c>
      <c r="G1363" s="37" t="s">
        <v>29</v>
      </c>
      <c r="H1363" s="38">
        <v>41999</v>
      </c>
      <c r="I1363" s="37" t="s">
        <v>32</v>
      </c>
      <c r="J1363" s="48"/>
      <c r="K1363" s="48"/>
      <c r="L1363" s="48"/>
      <c r="M1363" s="48"/>
      <c r="N1363" s="48"/>
      <c r="O1363" s="207"/>
    </row>
    <row r="1364" spans="1:15" ht="14.4" hidden="1" thickTop="1" thickBot="1">
      <c r="A1364" s="39" t="s">
        <v>846</v>
      </c>
      <c r="B1364" s="40"/>
      <c r="C1364" s="40"/>
      <c r="D1364" s="40">
        <v>23</v>
      </c>
      <c r="E1364" s="41" t="s">
        <v>36</v>
      </c>
      <c r="F1364" s="21">
        <v>41997</v>
      </c>
      <c r="G1364" s="40" t="s">
        <v>37</v>
      </c>
      <c r="H1364" s="41">
        <v>41998</v>
      </c>
      <c r="I1364" s="41" t="s">
        <v>32</v>
      </c>
      <c r="J1364" s="42"/>
      <c r="K1364" s="42"/>
      <c r="L1364" s="42"/>
      <c r="M1364" s="42"/>
      <c r="N1364" s="42"/>
      <c r="O1364" s="206"/>
    </row>
    <row r="1365" spans="1:15" ht="13.7" hidden="1" thickTop="1">
      <c r="A1365" s="17"/>
      <c r="B1365" s="18"/>
      <c r="C1365" s="19"/>
      <c r="D1365" s="19"/>
      <c r="E1365" s="20"/>
      <c r="F1365" s="21">
        <v>42003</v>
      </c>
      <c r="G1365" s="22" t="s">
        <v>29</v>
      </c>
      <c r="H1365" s="21">
        <v>42003</v>
      </c>
      <c r="I1365" s="22" t="s">
        <v>30</v>
      </c>
      <c r="J1365" s="23"/>
      <c r="K1365" s="19"/>
      <c r="L1365" s="19"/>
      <c r="M1365" s="23"/>
      <c r="N1365" s="23"/>
      <c r="O1365" s="203"/>
    </row>
    <row r="1366" spans="1:15" ht="13.7" hidden="1" thickTop="1">
      <c r="A1366" s="24" t="s">
        <v>31</v>
      </c>
      <c r="B1366" s="18"/>
      <c r="C1366" s="25"/>
      <c r="D1366" s="19"/>
      <c r="E1366" s="26"/>
      <c r="F1366" s="21">
        <v>42003</v>
      </c>
      <c r="G1366" s="28" t="s">
        <v>32</v>
      </c>
      <c r="H1366" s="21">
        <v>42003</v>
      </c>
      <c r="I1366" s="28" t="s">
        <v>32</v>
      </c>
      <c r="J1366" s="25"/>
      <c r="K1366" s="25"/>
      <c r="L1366" s="25"/>
      <c r="M1366" s="23"/>
      <c r="N1366" s="29"/>
      <c r="O1366" s="204"/>
    </row>
    <row r="1367" spans="1:15" ht="13.7" hidden="1" thickTop="1">
      <c r="A1367" s="24"/>
      <c r="B1367" s="30"/>
      <c r="C1367" s="25"/>
      <c r="D1367" s="19"/>
      <c r="E1367" s="26"/>
      <c r="F1367" s="21">
        <v>42003</v>
      </c>
      <c r="G1367" s="31" t="s">
        <v>33</v>
      </c>
      <c r="H1367" s="21">
        <v>42003</v>
      </c>
      <c r="I1367" s="31" t="s">
        <v>33</v>
      </c>
      <c r="J1367" s="29"/>
      <c r="K1367" s="25"/>
      <c r="L1367" s="25"/>
      <c r="M1367" s="23"/>
      <c r="N1367" s="29"/>
      <c r="O1367" s="204"/>
    </row>
    <row r="1368" spans="1:15" ht="13.7" hidden="1" thickTop="1">
      <c r="A1368" s="32" t="s">
        <v>848</v>
      </c>
      <c r="B1368" s="33" t="s">
        <v>35</v>
      </c>
      <c r="C1368" s="34"/>
      <c r="D1368" s="34">
        <v>53</v>
      </c>
      <c r="E1368" s="33"/>
      <c r="F1368" s="21">
        <v>42003</v>
      </c>
      <c r="G1368" s="33" t="s">
        <v>32</v>
      </c>
      <c r="H1368" s="21">
        <v>42003</v>
      </c>
      <c r="I1368" s="33" t="s">
        <v>32</v>
      </c>
      <c r="J1368" s="25"/>
      <c r="K1368" s="25"/>
      <c r="L1368" s="25"/>
      <c r="M1368" s="29"/>
      <c r="N1368" s="25"/>
      <c r="O1368" s="205"/>
    </row>
    <row r="1369" spans="1:15" ht="13.7" hidden="1" thickTop="1">
      <c r="A1369" s="45" t="s">
        <v>849</v>
      </c>
      <c r="B1369" s="46">
        <v>330098951</v>
      </c>
      <c r="C1369" s="36" t="s">
        <v>661</v>
      </c>
      <c r="D1369" s="60">
        <v>36</v>
      </c>
      <c r="E1369" s="55"/>
      <c r="F1369" s="21">
        <v>42003</v>
      </c>
      <c r="G1369" s="37" t="s">
        <v>29</v>
      </c>
      <c r="H1369" s="38">
        <v>42009</v>
      </c>
      <c r="I1369" s="37" t="s">
        <v>32</v>
      </c>
      <c r="J1369" s="48"/>
      <c r="K1369" s="48"/>
      <c r="L1369" s="48"/>
      <c r="M1369" s="48"/>
      <c r="N1369" s="48"/>
      <c r="O1369" s="207"/>
    </row>
    <row r="1370" spans="1:15" ht="13.7" hidden="1" thickTop="1">
      <c r="A1370" s="45" t="s">
        <v>850</v>
      </c>
      <c r="B1370" s="46">
        <v>330080404</v>
      </c>
      <c r="C1370" s="46" t="s">
        <v>791</v>
      </c>
      <c r="D1370" s="60">
        <v>18</v>
      </c>
      <c r="E1370" s="55"/>
      <c r="F1370" s="21">
        <v>42003</v>
      </c>
      <c r="G1370" s="37" t="s">
        <v>29</v>
      </c>
      <c r="H1370" s="38">
        <v>42009</v>
      </c>
      <c r="I1370" s="37" t="s">
        <v>32</v>
      </c>
      <c r="J1370" s="48"/>
      <c r="K1370" s="48"/>
      <c r="L1370" s="48"/>
      <c r="M1370" s="48"/>
      <c r="N1370" s="48"/>
      <c r="O1370" s="207"/>
    </row>
    <row r="1371" spans="1:15" ht="13.7" hidden="1" thickTop="1">
      <c r="A1371" s="45"/>
      <c r="B1371" s="46"/>
      <c r="C1371" s="46"/>
      <c r="D1371" s="60"/>
      <c r="E1371" s="55"/>
      <c r="F1371" s="21">
        <v>42003</v>
      </c>
      <c r="G1371" s="37" t="s">
        <v>29</v>
      </c>
      <c r="H1371" s="38">
        <v>42009</v>
      </c>
      <c r="I1371" s="37" t="s">
        <v>32</v>
      </c>
      <c r="J1371" s="48"/>
      <c r="K1371" s="48"/>
      <c r="L1371" s="48"/>
      <c r="M1371" s="48"/>
      <c r="N1371" s="48"/>
      <c r="O1371" s="207"/>
    </row>
    <row r="1372" spans="1:15" ht="14.4" hidden="1" thickTop="1" thickBot="1">
      <c r="A1372" s="39" t="s">
        <v>851</v>
      </c>
      <c r="B1372" s="40"/>
      <c r="C1372" s="40"/>
      <c r="D1372" s="40">
        <v>21</v>
      </c>
      <c r="E1372" s="41" t="s">
        <v>36</v>
      </c>
      <c r="F1372" s="21">
        <v>42003</v>
      </c>
      <c r="G1372" s="40" t="s">
        <v>37</v>
      </c>
      <c r="H1372" s="41">
        <v>42004</v>
      </c>
      <c r="I1372" s="41" t="s">
        <v>32</v>
      </c>
      <c r="J1372" s="42"/>
      <c r="K1372" s="42"/>
      <c r="L1372" s="42"/>
      <c r="M1372" s="42"/>
      <c r="N1372" s="42"/>
      <c r="O1372" s="206"/>
    </row>
    <row r="1373" spans="1:15" ht="13.7" hidden="1" thickTop="1">
      <c r="A1373" s="17"/>
      <c r="B1373" s="18"/>
      <c r="C1373" s="19"/>
      <c r="D1373" s="19"/>
      <c r="E1373" s="20"/>
      <c r="F1373" s="21">
        <v>42009</v>
      </c>
      <c r="G1373" s="22" t="s">
        <v>29</v>
      </c>
      <c r="H1373" s="21">
        <v>42009</v>
      </c>
      <c r="I1373" s="22" t="s">
        <v>30</v>
      </c>
      <c r="J1373" s="23"/>
      <c r="K1373" s="19"/>
      <c r="L1373" s="19"/>
      <c r="M1373" s="23"/>
      <c r="N1373" s="23"/>
      <c r="O1373" s="203"/>
    </row>
    <row r="1374" spans="1:15" ht="13.7" hidden="1" thickTop="1">
      <c r="A1374" s="24" t="s">
        <v>31</v>
      </c>
      <c r="B1374" s="18"/>
      <c r="C1374" s="25"/>
      <c r="D1374" s="19"/>
      <c r="E1374" s="26"/>
      <c r="F1374" s="21">
        <v>42009</v>
      </c>
      <c r="G1374" s="28" t="s">
        <v>32</v>
      </c>
      <c r="H1374" s="21">
        <v>42009</v>
      </c>
      <c r="I1374" s="28" t="s">
        <v>32</v>
      </c>
      <c r="J1374" s="25"/>
      <c r="K1374" s="25"/>
      <c r="L1374" s="25"/>
      <c r="M1374" s="23"/>
      <c r="N1374" s="29"/>
      <c r="O1374" s="204"/>
    </row>
    <row r="1375" spans="1:15" ht="13.7" hidden="1" thickTop="1">
      <c r="A1375" s="24"/>
      <c r="B1375" s="30"/>
      <c r="C1375" s="25"/>
      <c r="D1375" s="19"/>
      <c r="E1375" s="26"/>
      <c r="F1375" s="21">
        <v>42009</v>
      </c>
      <c r="G1375" s="31" t="s">
        <v>33</v>
      </c>
      <c r="H1375" s="21">
        <v>42009</v>
      </c>
      <c r="I1375" s="31" t="s">
        <v>33</v>
      </c>
      <c r="J1375" s="29"/>
      <c r="K1375" s="25"/>
      <c r="L1375" s="25"/>
      <c r="M1375" s="23"/>
      <c r="N1375" s="29"/>
      <c r="O1375" s="204"/>
    </row>
    <row r="1376" spans="1:15" ht="13.7" hidden="1" thickTop="1">
      <c r="A1376" s="32" t="s">
        <v>852</v>
      </c>
      <c r="B1376" s="33" t="s">
        <v>35</v>
      </c>
      <c r="C1376" s="34"/>
      <c r="D1376" s="34">
        <v>50</v>
      </c>
      <c r="E1376" s="33"/>
      <c r="F1376" s="21">
        <v>42009</v>
      </c>
      <c r="G1376" s="33" t="s">
        <v>32</v>
      </c>
      <c r="H1376" s="21">
        <v>42009</v>
      </c>
      <c r="I1376" s="33" t="s">
        <v>32</v>
      </c>
      <c r="J1376" s="25"/>
      <c r="K1376" s="25"/>
      <c r="L1376" s="25"/>
      <c r="M1376" s="29"/>
      <c r="N1376" s="25"/>
      <c r="O1376" s="205"/>
    </row>
    <row r="1377" spans="1:15" ht="13.7" hidden="1" thickTop="1">
      <c r="A1377" s="45" t="s">
        <v>853</v>
      </c>
      <c r="B1377" s="46">
        <v>330080404</v>
      </c>
      <c r="C1377" s="36" t="s">
        <v>791</v>
      </c>
      <c r="D1377" s="60">
        <v>36</v>
      </c>
      <c r="E1377" s="55"/>
      <c r="F1377" s="21">
        <v>42009</v>
      </c>
      <c r="G1377" s="37" t="s">
        <v>29</v>
      </c>
      <c r="H1377" s="38">
        <v>42011</v>
      </c>
      <c r="I1377" s="37" t="s">
        <v>32</v>
      </c>
      <c r="J1377" s="48"/>
      <c r="K1377" s="48"/>
      <c r="L1377" s="48"/>
      <c r="M1377" s="48"/>
      <c r="N1377" s="48"/>
      <c r="O1377" s="207"/>
    </row>
    <row r="1378" spans="1:15" ht="13.7" hidden="1" thickTop="1">
      <c r="A1378" s="45" t="s">
        <v>854</v>
      </c>
      <c r="B1378" s="46">
        <v>330098951</v>
      </c>
      <c r="C1378" s="36" t="s">
        <v>661</v>
      </c>
      <c r="D1378" s="60">
        <v>36</v>
      </c>
      <c r="E1378" s="75" t="s">
        <v>666</v>
      </c>
      <c r="F1378" s="21">
        <v>42009</v>
      </c>
      <c r="G1378" s="37" t="s">
        <v>29</v>
      </c>
      <c r="H1378" s="38">
        <v>42011</v>
      </c>
      <c r="I1378" s="37" t="s">
        <v>32</v>
      </c>
      <c r="J1378" s="48"/>
      <c r="K1378" s="48"/>
      <c r="L1378" s="48"/>
      <c r="M1378" s="48"/>
      <c r="N1378" s="48"/>
      <c r="O1378" s="207"/>
    </row>
    <row r="1379" spans="1:15" ht="13.7" hidden="1" thickTop="1">
      <c r="A1379" s="45"/>
      <c r="B1379" s="46"/>
      <c r="C1379" s="46"/>
      <c r="D1379" s="60"/>
      <c r="E1379" s="55"/>
      <c r="F1379" s="21">
        <v>42009</v>
      </c>
      <c r="G1379" s="37" t="s">
        <v>29</v>
      </c>
      <c r="H1379" s="38">
        <v>42011</v>
      </c>
      <c r="I1379" s="37" t="s">
        <v>32</v>
      </c>
      <c r="J1379" s="48"/>
      <c r="K1379" s="48"/>
      <c r="L1379" s="48"/>
      <c r="M1379" s="48"/>
      <c r="N1379" s="48"/>
      <c r="O1379" s="207"/>
    </row>
    <row r="1380" spans="1:15" ht="14.4" hidden="1" thickTop="1" thickBot="1">
      <c r="A1380" s="39" t="s">
        <v>855</v>
      </c>
      <c r="B1380" s="40"/>
      <c r="C1380" s="40"/>
      <c r="D1380" s="40">
        <v>18</v>
      </c>
      <c r="E1380" s="41" t="s">
        <v>36</v>
      </c>
      <c r="F1380" s="21">
        <v>42009</v>
      </c>
      <c r="G1380" s="40" t="s">
        <v>37</v>
      </c>
      <c r="H1380" s="41">
        <v>42010</v>
      </c>
      <c r="I1380" s="41" t="s">
        <v>32</v>
      </c>
      <c r="J1380" s="42"/>
      <c r="K1380" s="42"/>
      <c r="L1380" s="42"/>
      <c r="M1380" s="42"/>
      <c r="N1380" s="42"/>
      <c r="O1380" s="206"/>
    </row>
    <row r="1381" spans="1:15" ht="13.7" hidden="1" thickTop="1">
      <c r="A1381" s="17"/>
      <c r="B1381" s="18"/>
      <c r="C1381" s="19"/>
      <c r="D1381" s="19"/>
      <c r="E1381" s="20"/>
      <c r="F1381" s="21">
        <v>42010</v>
      </c>
      <c r="G1381" s="22" t="s">
        <v>29</v>
      </c>
      <c r="H1381" s="21">
        <v>42010</v>
      </c>
      <c r="I1381" s="22" t="s">
        <v>30</v>
      </c>
      <c r="J1381" s="23"/>
      <c r="K1381" s="19"/>
      <c r="L1381" s="19"/>
      <c r="M1381" s="23"/>
      <c r="N1381" s="23"/>
      <c r="O1381" s="203"/>
    </row>
    <row r="1382" spans="1:15" ht="13.7" hidden="1" thickTop="1">
      <c r="A1382" s="24" t="s">
        <v>31</v>
      </c>
      <c r="B1382" s="18"/>
      <c r="C1382" s="25"/>
      <c r="D1382" s="19"/>
      <c r="E1382" s="26"/>
      <c r="F1382" s="21">
        <v>42010</v>
      </c>
      <c r="G1382" s="28" t="s">
        <v>32</v>
      </c>
      <c r="H1382" s="21">
        <v>42010</v>
      </c>
      <c r="I1382" s="28" t="s">
        <v>32</v>
      </c>
      <c r="J1382" s="25"/>
      <c r="K1382" s="25"/>
      <c r="L1382" s="25"/>
      <c r="M1382" s="23"/>
      <c r="N1382" s="29"/>
      <c r="O1382" s="204"/>
    </row>
    <row r="1383" spans="1:15" ht="13.7" hidden="1" thickTop="1">
      <c r="A1383" s="24"/>
      <c r="B1383" s="30"/>
      <c r="C1383" s="25"/>
      <c r="D1383" s="19"/>
      <c r="E1383" s="26"/>
      <c r="F1383" s="21">
        <v>42010</v>
      </c>
      <c r="G1383" s="31" t="s">
        <v>33</v>
      </c>
      <c r="H1383" s="21">
        <v>42010</v>
      </c>
      <c r="I1383" s="31" t="s">
        <v>33</v>
      </c>
      <c r="J1383" s="29"/>
      <c r="K1383" s="25"/>
      <c r="L1383" s="25"/>
      <c r="M1383" s="23"/>
      <c r="N1383" s="29"/>
      <c r="O1383" s="204"/>
    </row>
    <row r="1384" spans="1:15" ht="13.7" hidden="1" thickTop="1">
      <c r="A1384" s="32" t="s">
        <v>856</v>
      </c>
      <c r="B1384" s="33" t="s">
        <v>35</v>
      </c>
      <c r="C1384" s="34"/>
      <c r="D1384" s="34">
        <v>27</v>
      </c>
      <c r="E1384" s="33"/>
      <c r="F1384" s="21">
        <v>42010</v>
      </c>
      <c r="G1384" s="33" t="s">
        <v>32</v>
      </c>
      <c r="H1384" s="21">
        <v>42010</v>
      </c>
      <c r="I1384" s="33" t="s">
        <v>32</v>
      </c>
      <c r="J1384" s="25"/>
      <c r="K1384" s="25"/>
      <c r="L1384" s="25"/>
      <c r="M1384" s="29"/>
      <c r="N1384" s="25"/>
      <c r="O1384" s="205"/>
    </row>
    <row r="1385" spans="1:15" ht="13.7" hidden="1" thickTop="1">
      <c r="A1385" s="45" t="s">
        <v>857</v>
      </c>
      <c r="B1385" s="46">
        <v>330080404</v>
      </c>
      <c r="C1385" s="36" t="s">
        <v>791</v>
      </c>
      <c r="D1385" s="60">
        <v>36</v>
      </c>
      <c r="E1385" s="55"/>
      <c r="F1385" s="21">
        <v>42010</v>
      </c>
      <c r="G1385" s="37" t="s">
        <v>29</v>
      </c>
      <c r="H1385" s="38">
        <v>42012</v>
      </c>
      <c r="I1385" s="37" t="s">
        <v>32</v>
      </c>
      <c r="J1385" s="48"/>
      <c r="K1385" s="48"/>
      <c r="L1385" s="48"/>
      <c r="M1385" s="48"/>
      <c r="N1385" s="48"/>
      <c r="O1385" s="207"/>
    </row>
    <row r="1386" spans="1:15" ht="13.7" hidden="1" thickTop="1">
      <c r="A1386" s="45"/>
      <c r="B1386" s="46"/>
      <c r="C1386" s="46"/>
      <c r="D1386" s="60"/>
      <c r="E1386" s="55"/>
      <c r="F1386" s="21">
        <v>42010</v>
      </c>
      <c r="G1386" s="37" t="s">
        <v>29</v>
      </c>
      <c r="H1386" s="38">
        <v>42012</v>
      </c>
      <c r="I1386" s="37" t="s">
        <v>32</v>
      </c>
      <c r="J1386" s="48"/>
      <c r="K1386" s="48"/>
      <c r="L1386" s="48"/>
      <c r="M1386" s="48"/>
      <c r="N1386" s="48"/>
      <c r="O1386" s="207"/>
    </row>
    <row r="1387" spans="1:15" ht="14.4" hidden="1" thickTop="1" thickBot="1">
      <c r="A1387" s="39" t="s">
        <v>858</v>
      </c>
      <c r="B1387" s="40"/>
      <c r="C1387" s="40"/>
      <c r="D1387" s="40">
        <v>31</v>
      </c>
      <c r="E1387" s="41" t="s">
        <v>36</v>
      </c>
      <c r="F1387" s="21">
        <v>42010</v>
      </c>
      <c r="G1387" s="40" t="s">
        <v>37</v>
      </c>
      <c r="H1387" s="41">
        <v>42011</v>
      </c>
      <c r="I1387" s="41" t="s">
        <v>32</v>
      </c>
      <c r="J1387" s="42"/>
      <c r="K1387" s="42"/>
      <c r="L1387" s="42"/>
      <c r="M1387" s="42"/>
      <c r="N1387" s="42"/>
      <c r="O1387" s="206"/>
    </row>
    <row r="1388" spans="1:15" ht="13.7" hidden="1" thickTop="1">
      <c r="A1388" s="17"/>
      <c r="B1388" s="18"/>
      <c r="C1388" s="19"/>
      <c r="D1388" s="19"/>
      <c r="E1388" s="20"/>
      <c r="F1388" s="21">
        <v>42016</v>
      </c>
      <c r="G1388" s="22" t="s">
        <v>29</v>
      </c>
      <c r="H1388" s="21">
        <v>42016</v>
      </c>
      <c r="I1388" s="22" t="s">
        <v>30</v>
      </c>
      <c r="J1388" s="23"/>
      <c r="K1388" s="19"/>
      <c r="L1388" s="19"/>
      <c r="M1388" s="23"/>
      <c r="N1388" s="23"/>
      <c r="O1388" s="203"/>
    </row>
    <row r="1389" spans="1:15" ht="13.7" hidden="1" thickTop="1">
      <c r="A1389" s="24" t="s">
        <v>31</v>
      </c>
      <c r="B1389" s="18"/>
      <c r="C1389" s="25"/>
      <c r="D1389" s="19"/>
      <c r="E1389" s="26"/>
      <c r="F1389" s="21">
        <v>42016</v>
      </c>
      <c r="G1389" s="28" t="s">
        <v>32</v>
      </c>
      <c r="H1389" s="21">
        <v>42016</v>
      </c>
      <c r="I1389" s="28" t="s">
        <v>32</v>
      </c>
      <c r="J1389" s="25"/>
      <c r="K1389" s="25"/>
      <c r="L1389" s="25"/>
      <c r="M1389" s="23"/>
      <c r="N1389" s="29"/>
      <c r="O1389" s="204"/>
    </row>
    <row r="1390" spans="1:15" ht="13.7" hidden="1" thickTop="1">
      <c r="A1390" s="24"/>
      <c r="B1390" s="30"/>
      <c r="C1390" s="25"/>
      <c r="D1390" s="19"/>
      <c r="E1390" s="26"/>
      <c r="F1390" s="21">
        <v>42016</v>
      </c>
      <c r="G1390" s="31" t="s">
        <v>33</v>
      </c>
      <c r="H1390" s="21">
        <v>42016</v>
      </c>
      <c r="I1390" s="31" t="s">
        <v>33</v>
      </c>
      <c r="J1390" s="29"/>
      <c r="K1390" s="25"/>
      <c r="L1390" s="25"/>
      <c r="M1390" s="23"/>
      <c r="N1390" s="29"/>
      <c r="O1390" s="204"/>
    </row>
    <row r="1391" spans="1:15" ht="13.7" hidden="1" thickTop="1">
      <c r="A1391" s="32"/>
      <c r="B1391" s="33" t="s">
        <v>35</v>
      </c>
      <c r="C1391" s="34"/>
      <c r="D1391" s="34"/>
      <c r="E1391" s="33"/>
      <c r="F1391" s="21">
        <v>42016</v>
      </c>
      <c r="G1391" s="33" t="s">
        <v>32</v>
      </c>
      <c r="H1391" s="21">
        <v>42016</v>
      </c>
      <c r="I1391" s="33" t="s">
        <v>32</v>
      </c>
      <c r="J1391" s="25"/>
      <c r="K1391" s="25"/>
      <c r="L1391" s="25"/>
      <c r="M1391" s="29"/>
      <c r="N1391" s="25"/>
      <c r="O1391" s="205"/>
    </row>
    <row r="1392" spans="1:15" ht="13.7" hidden="1" thickTop="1">
      <c r="A1392" s="45" t="s">
        <v>859</v>
      </c>
      <c r="B1392" s="46">
        <v>330080404</v>
      </c>
      <c r="C1392" s="36" t="s">
        <v>791</v>
      </c>
      <c r="D1392" s="60">
        <v>48</v>
      </c>
      <c r="E1392" s="55"/>
      <c r="F1392" s="21">
        <v>42016</v>
      </c>
      <c r="G1392" s="37" t="s">
        <v>29</v>
      </c>
      <c r="H1392" s="38">
        <v>42018</v>
      </c>
      <c r="I1392" s="37" t="s">
        <v>32</v>
      </c>
      <c r="J1392" s="48"/>
      <c r="K1392" s="48"/>
      <c r="L1392" s="48"/>
      <c r="M1392" s="48"/>
      <c r="N1392" s="48"/>
      <c r="O1392" s="207"/>
    </row>
    <row r="1393" spans="1:15" ht="13.7" hidden="1" thickTop="1">
      <c r="A1393" s="45" t="s">
        <v>860</v>
      </c>
      <c r="B1393" s="46" t="s">
        <v>680</v>
      </c>
      <c r="C1393" s="46" t="s">
        <v>681</v>
      </c>
      <c r="D1393" s="60">
        <v>18</v>
      </c>
      <c r="E1393" s="55"/>
      <c r="F1393" s="21">
        <v>42016</v>
      </c>
      <c r="G1393" s="37" t="s">
        <v>29</v>
      </c>
      <c r="H1393" s="38">
        <v>42018</v>
      </c>
      <c r="I1393" s="37" t="s">
        <v>32</v>
      </c>
      <c r="J1393" s="48"/>
      <c r="K1393" s="48"/>
      <c r="L1393" s="48"/>
      <c r="M1393" s="48"/>
      <c r="N1393" s="48"/>
      <c r="O1393" s="207"/>
    </row>
    <row r="1394" spans="1:15" ht="13.7" hidden="1" thickTop="1">
      <c r="A1394" s="45"/>
      <c r="B1394" s="46"/>
      <c r="C1394" s="46"/>
      <c r="D1394" s="60"/>
      <c r="E1394" s="55"/>
      <c r="F1394" s="21">
        <v>42016</v>
      </c>
      <c r="G1394" s="37" t="s">
        <v>29</v>
      </c>
      <c r="H1394" s="38">
        <v>42018</v>
      </c>
      <c r="I1394" s="37" t="s">
        <v>32</v>
      </c>
      <c r="J1394" s="48"/>
      <c r="K1394" s="48"/>
      <c r="L1394" s="48"/>
      <c r="M1394" s="48"/>
      <c r="N1394" s="48"/>
      <c r="O1394" s="207"/>
    </row>
    <row r="1395" spans="1:15" ht="14.4" hidden="1" thickTop="1" thickBot="1">
      <c r="A1395" s="39" t="s">
        <v>861</v>
      </c>
      <c r="B1395" s="40"/>
      <c r="C1395" s="40"/>
      <c r="D1395" s="40">
        <v>37</v>
      </c>
      <c r="E1395" s="41" t="s">
        <v>36</v>
      </c>
      <c r="F1395" s="21">
        <v>42016</v>
      </c>
      <c r="G1395" s="40" t="s">
        <v>37</v>
      </c>
      <c r="H1395" s="41">
        <v>42017</v>
      </c>
      <c r="I1395" s="41" t="s">
        <v>32</v>
      </c>
      <c r="J1395" s="42"/>
      <c r="K1395" s="42"/>
      <c r="L1395" s="42"/>
      <c r="M1395" s="42"/>
      <c r="N1395" s="42"/>
      <c r="O1395" s="206"/>
    </row>
    <row r="1396" spans="1:15" ht="13.7" hidden="1" thickTop="1">
      <c r="A1396" s="17"/>
      <c r="B1396" s="18"/>
      <c r="C1396" s="19"/>
      <c r="D1396" s="19"/>
      <c r="E1396" s="20"/>
      <c r="F1396" s="21">
        <v>42017</v>
      </c>
      <c r="G1396" s="22" t="s">
        <v>29</v>
      </c>
      <c r="H1396" s="21">
        <v>42017</v>
      </c>
      <c r="I1396" s="22" t="s">
        <v>30</v>
      </c>
      <c r="J1396" s="23"/>
      <c r="K1396" s="19"/>
      <c r="L1396" s="19"/>
      <c r="M1396" s="23"/>
      <c r="N1396" s="23"/>
      <c r="O1396" s="203"/>
    </row>
    <row r="1397" spans="1:15" ht="13.7" hidden="1" thickTop="1">
      <c r="A1397" s="24" t="s">
        <v>31</v>
      </c>
      <c r="B1397" s="18"/>
      <c r="C1397" s="25"/>
      <c r="D1397" s="19"/>
      <c r="E1397" s="26"/>
      <c r="F1397" s="21">
        <v>42017</v>
      </c>
      <c r="G1397" s="28" t="s">
        <v>32</v>
      </c>
      <c r="H1397" s="21">
        <v>42017</v>
      </c>
      <c r="I1397" s="28" t="s">
        <v>32</v>
      </c>
      <c r="J1397" s="25"/>
      <c r="K1397" s="25"/>
      <c r="L1397" s="25"/>
      <c r="M1397" s="23"/>
      <c r="N1397" s="29"/>
      <c r="O1397" s="204"/>
    </row>
    <row r="1398" spans="1:15" ht="13.7" hidden="1" thickTop="1">
      <c r="A1398" s="24"/>
      <c r="B1398" s="30"/>
      <c r="C1398" s="25"/>
      <c r="D1398" s="19"/>
      <c r="E1398" s="26"/>
      <c r="F1398" s="21">
        <v>42017</v>
      </c>
      <c r="G1398" s="31" t="s">
        <v>33</v>
      </c>
      <c r="H1398" s="21">
        <v>42017</v>
      </c>
      <c r="I1398" s="31" t="s">
        <v>33</v>
      </c>
      <c r="J1398" s="29"/>
      <c r="K1398" s="25"/>
      <c r="L1398" s="25"/>
      <c r="M1398" s="23"/>
      <c r="N1398" s="29"/>
      <c r="O1398" s="204"/>
    </row>
    <row r="1399" spans="1:15" ht="13.7" hidden="1" thickTop="1">
      <c r="A1399" s="32" t="s">
        <v>862</v>
      </c>
      <c r="B1399" s="33" t="s">
        <v>35</v>
      </c>
      <c r="C1399" s="34"/>
      <c r="D1399" s="34">
        <v>50</v>
      </c>
      <c r="E1399" s="33"/>
      <c r="F1399" s="21">
        <v>42017</v>
      </c>
      <c r="G1399" s="33" t="s">
        <v>32</v>
      </c>
      <c r="H1399" s="21">
        <v>42017</v>
      </c>
      <c r="I1399" s="33" t="s">
        <v>32</v>
      </c>
      <c r="J1399" s="25"/>
      <c r="K1399" s="25"/>
      <c r="L1399" s="25"/>
      <c r="M1399" s="29"/>
      <c r="N1399" s="25"/>
      <c r="O1399" s="205"/>
    </row>
    <row r="1400" spans="1:15" ht="13.7" hidden="1" thickTop="1">
      <c r="A1400" s="45" t="s">
        <v>863</v>
      </c>
      <c r="B1400" s="46">
        <v>330080404</v>
      </c>
      <c r="C1400" s="36" t="s">
        <v>791</v>
      </c>
      <c r="D1400" s="60">
        <v>18</v>
      </c>
      <c r="E1400" s="55"/>
      <c r="F1400" s="21">
        <v>42017</v>
      </c>
      <c r="G1400" s="37" t="s">
        <v>29</v>
      </c>
      <c r="H1400" s="38">
        <v>42019</v>
      </c>
      <c r="I1400" s="37" t="s">
        <v>32</v>
      </c>
      <c r="J1400" s="48"/>
      <c r="K1400" s="48"/>
      <c r="L1400" s="48"/>
      <c r="M1400" s="48"/>
      <c r="N1400" s="48"/>
      <c r="O1400" s="207"/>
    </row>
    <row r="1401" spans="1:15" ht="13.7" hidden="1" thickTop="1">
      <c r="A1401" s="45" t="s">
        <v>864</v>
      </c>
      <c r="B1401" s="46">
        <v>330098951</v>
      </c>
      <c r="C1401" s="46" t="s">
        <v>661</v>
      </c>
      <c r="D1401" s="60">
        <v>36</v>
      </c>
      <c r="E1401" s="55"/>
      <c r="F1401" s="21">
        <v>42017</v>
      </c>
      <c r="G1401" s="37" t="s">
        <v>29</v>
      </c>
      <c r="H1401" s="38">
        <v>42019</v>
      </c>
      <c r="I1401" s="37" t="s">
        <v>32</v>
      </c>
      <c r="J1401" s="48"/>
      <c r="K1401" s="48"/>
      <c r="L1401" s="48"/>
      <c r="M1401" s="48"/>
      <c r="N1401" s="48"/>
      <c r="O1401" s="207"/>
    </row>
    <row r="1402" spans="1:15" ht="13.7" hidden="1" thickTop="1">
      <c r="A1402" s="45"/>
      <c r="B1402" s="46"/>
      <c r="C1402" s="46"/>
      <c r="D1402" s="60"/>
      <c r="E1402" s="55"/>
      <c r="F1402" s="21">
        <v>42017</v>
      </c>
      <c r="G1402" s="37" t="s">
        <v>29</v>
      </c>
      <c r="H1402" s="38">
        <v>42019</v>
      </c>
      <c r="I1402" s="37" t="s">
        <v>32</v>
      </c>
      <c r="J1402" s="48"/>
      <c r="K1402" s="48"/>
      <c r="L1402" s="48"/>
      <c r="M1402" s="48"/>
      <c r="N1402" s="48"/>
      <c r="O1402" s="207"/>
    </row>
    <row r="1403" spans="1:15" ht="14.4" hidden="1" thickTop="1" thickBot="1">
      <c r="A1403" s="39" t="s">
        <v>865</v>
      </c>
      <c r="B1403" s="40"/>
      <c r="C1403" s="40"/>
      <c r="D1403" s="40">
        <v>39</v>
      </c>
      <c r="E1403" s="41" t="s">
        <v>36</v>
      </c>
      <c r="F1403" s="21">
        <v>42017</v>
      </c>
      <c r="G1403" s="40" t="s">
        <v>37</v>
      </c>
      <c r="H1403" s="41">
        <v>42018</v>
      </c>
      <c r="I1403" s="41" t="s">
        <v>32</v>
      </c>
      <c r="J1403" s="42"/>
      <c r="K1403" s="42"/>
      <c r="L1403" s="42"/>
      <c r="M1403" s="42"/>
      <c r="N1403" s="42"/>
      <c r="O1403" s="206"/>
    </row>
    <row r="1404" spans="1:15" ht="13.7" hidden="1" thickTop="1">
      <c r="A1404" s="17"/>
      <c r="B1404" s="18"/>
      <c r="C1404" s="19"/>
      <c r="D1404" s="19"/>
      <c r="E1404" s="20"/>
      <c r="F1404" s="21">
        <v>42023</v>
      </c>
      <c r="G1404" s="22" t="s">
        <v>29</v>
      </c>
      <c r="H1404" s="21">
        <v>42023</v>
      </c>
      <c r="I1404" s="22" t="s">
        <v>30</v>
      </c>
      <c r="J1404" s="23"/>
      <c r="K1404" s="19"/>
      <c r="L1404" s="19"/>
      <c r="M1404" s="23"/>
      <c r="N1404" s="23"/>
      <c r="O1404" s="203"/>
    </row>
    <row r="1405" spans="1:15" ht="13.7" hidden="1" thickTop="1">
      <c r="A1405" s="24" t="s">
        <v>31</v>
      </c>
      <c r="B1405" s="18"/>
      <c r="C1405" s="25"/>
      <c r="D1405" s="19"/>
      <c r="E1405" s="26"/>
      <c r="F1405" s="21">
        <v>42023</v>
      </c>
      <c r="G1405" s="28" t="s">
        <v>32</v>
      </c>
      <c r="H1405" s="21">
        <v>42023</v>
      </c>
      <c r="I1405" s="28" t="s">
        <v>32</v>
      </c>
      <c r="J1405" s="25"/>
      <c r="K1405" s="25"/>
      <c r="L1405" s="25"/>
      <c r="M1405" s="23"/>
      <c r="N1405" s="29"/>
      <c r="O1405" s="204"/>
    </row>
    <row r="1406" spans="1:15" ht="13.7" hidden="1" thickTop="1">
      <c r="A1406" s="24"/>
      <c r="B1406" s="30"/>
      <c r="C1406" s="25"/>
      <c r="D1406" s="19"/>
      <c r="E1406" s="26"/>
      <c r="F1406" s="21">
        <v>42023</v>
      </c>
      <c r="G1406" s="31" t="s">
        <v>33</v>
      </c>
      <c r="H1406" s="21">
        <v>42023</v>
      </c>
      <c r="I1406" s="31" t="s">
        <v>33</v>
      </c>
      <c r="J1406" s="29"/>
      <c r="K1406" s="25"/>
      <c r="L1406" s="25"/>
      <c r="M1406" s="23"/>
      <c r="N1406" s="29"/>
      <c r="O1406" s="204"/>
    </row>
    <row r="1407" spans="1:15" ht="13.7" hidden="1" thickTop="1">
      <c r="A1407" s="32"/>
      <c r="B1407" s="33" t="s">
        <v>35</v>
      </c>
      <c r="C1407" s="34"/>
      <c r="D1407" s="34"/>
      <c r="E1407" s="33"/>
      <c r="F1407" s="21">
        <v>42023</v>
      </c>
      <c r="G1407" s="33" t="s">
        <v>32</v>
      </c>
      <c r="H1407" s="21">
        <v>42023</v>
      </c>
      <c r="I1407" s="33" t="s">
        <v>32</v>
      </c>
      <c r="J1407" s="25"/>
      <c r="K1407" s="25"/>
      <c r="L1407" s="25"/>
      <c r="M1407" s="29"/>
      <c r="N1407" s="25"/>
      <c r="O1407" s="205"/>
    </row>
    <row r="1408" spans="1:15" ht="13.7" hidden="1" thickTop="1">
      <c r="A1408" s="45" t="s">
        <v>866</v>
      </c>
      <c r="B1408" s="46">
        <v>330080404</v>
      </c>
      <c r="C1408" s="36" t="s">
        <v>791</v>
      </c>
      <c r="D1408" s="60">
        <v>54</v>
      </c>
      <c r="E1408" s="55"/>
      <c r="F1408" s="21">
        <v>42023</v>
      </c>
      <c r="G1408" s="37" t="s">
        <v>29</v>
      </c>
      <c r="H1408" s="38">
        <v>42025</v>
      </c>
      <c r="I1408" s="37" t="s">
        <v>32</v>
      </c>
      <c r="J1408" s="48"/>
      <c r="K1408" s="48"/>
      <c r="L1408" s="48"/>
      <c r="M1408" s="48"/>
      <c r="N1408" s="48"/>
      <c r="O1408" s="207"/>
    </row>
    <row r="1409" spans="1:15" ht="13.7" hidden="1" thickTop="1">
      <c r="A1409" s="45"/>
      <c r="B1409" s="46"/>
      <c r="C1409" s="46"/>
      <c r="D1409" s="60"/>
      <c r="E1409" s="55"/>
      <c r="F1409" s="21">
        <v>42023</v>
      </c>
      <c r="G1409" s="37" t="s">
        <v>29</v>
      </c>
      <c r="H1409" s="38">
        <v>42025</v>
      </c>
      <c r="I1409" s="37" t="s">
        <v>32</v>
      </c>
      <c r="J1409" s="48"/>
      <c r="K1409" s="48"/>
      <c r="L1409" s="48"/>
      <c r="M1409" s="48"/>
      <c r="N1409" s="48"/>
      <c r="O1409" s="207"/>
    </row>
    <row r="1410" spans="1:15" ht="14.4" hidden="1" thickTop="1" thickBot="1">
      <c r="A1410" s="39"/>
      <c r="B1410" s="40"/>
      <c r="C1410" s="40"/>
      <c r="D1410" s="40"/>
      <c r="E1410" s="41" t="s">
        <v>36</v>
      </c>
      <c r="F1410" s="21">
        <v>42023</v>
      </c>
      <c r="G1410" s="40" t="s">
        <v>37</v>
      </c>
      <c r="H1410" s="41">
        <v>42024</v>
      </c>
      <c r="I1410" s="41" t="s">
        <v>32</v>
      </c>
      <c r="J1410" s="42"/>
      <c r="K1410" s="42"/>
      <c r="L1410" s="42"/>
      <c r="M1410" s="42"/>
      <c r="N1410" s="42"/>
      <c r="O1410" s="206"/>
    </row>
    <row r="1411" spans="1:15" ht="13.7" hidden="1" thickTop="1">
      <c r="A1411" s="17"/>
      <c r="B1411" s="18"/>
      <c r="C1411" s="19"/>
      <c r="D1411" s="19"/>
      <c r="E1411" s="20"/>
      <c r="F1411" s="21">
        <v>42024</v>
      </c>
      <c r="G1411" s="22" t="s">
        <v>29</v>
      </c>
      <c r="H1411" s="21">
        <v>42024</v>
      </c>
      <c r="I1411" s="22" t="s">
        <v>30</v>
      </c>
      <c r="J1411" s="23"/>
      <c r="K1411" s="19"/>
      <c r="L1411" s="19"/>
      <c r="M1411" s="23"/>
      <c r="N1411" s="23"/>
      <c r="O1411" s="203"/>
    </row>
    <row r="1412" spans="1:15" ht="13.7" hidden="1" thickTop="1">
      <c r="A1412" s="24" t="s">
        <v>31</v>
      </c>
      <c r="B1412" s="18"/>
      <c r="C1412" s="25"/>
      <c r="D1412" s="19"/>
      <c r="E1412" s="26"/>
      <c r="F1412" s="21">
        <v>42024</v>
      </c>
      <c r="G1412" s="28" t="s">
        <v>32</v>
      </c>
      <c r="H1412" s="21">
        <v>42024</v>
      </c>
      <c r="I1412" s="28" t="s">
        <v>32</v>
      </c>
      <c r="J1412" s="25"/>
      <c r="K1412" s="25"/>
      <c r="L1412" s="25"/>
      <c r="M1412" s="23"/>
      <c r="N1412" s="29"/>
      <c r="O1412" s="204"/>
    </row>
    <row r="1413" spans="1:15" ht="13.7" hidden="1" thickTop="1">
      <c r="A1413" s="24"/>
      <c r="B1413" s="30"/>
      <c r="C1413" s="25"/>
      <c r="D1413" s="19"/>
      <c r="E1413" s="26"/>
      <c r="F1413" s="21">
        <v>42024</v>
      </c>
      <c r="G1413" s="31" t="s">
        <v>33</v>
      </c>
      <c r="H1413" s="21">
        <v>42024</v>
      </c>
      <c r="I1413" s="31" t="s">
        <v>33</v>
      </c>
      <c r="J1413" s="29"/>
      <c r="K1413" s="25"/>
      <c r="L1413" s="25"/>
      <c r="M1413" s="23"/>
      <c r="N1413" s="29"/>
      <c r="O1413" s="204"/>
    </row>
    <row r="1414" spans="1:15" ht="13.7" hidden="1" thickTop="1">
      <c r="A1414" s="32" t="s">
        <v>867</v>
      </c>
      <c r="B1414" s="33" t="s">
        <v>35</v>
      </c>
      <c r="C1414" s="34"/>
      <c r="D1414" s="34">
        <v>51</v>
      </c>
      <c r="E1414" s="33"/>
      <c r="F1414" s="21">
        <v>42024</v>
      </c>
      <c r="G1414" s="33" t="s">
        <v>32</v>
      </c>
      <c r="H1414" s="21">
        <v>42024</v>
      </c>
      <c r="I1414" s="33" t="s">
        <v>32</v>
      </c>
      <c r="J1414" s="25"/>
      <c r="K1414" s="25"/>
      <c r="L1414" s="25"/>
      <c r="M1414" s="29"/>
      <c r="N1414" s="25"/>
      <c r="O1414" s="205"/>
    </row>
    <row r="1415" spans="1:15" ht="13.7" hidden="1" thickTop="1">
      <c r="A1415" s="45"/>
      <c r="B1415" s="46"/>
      <c r="C1415" s="36"/>
      <c r="D1415" s="60"/>
      <c r="E1415" s="55"/>
      <c r="F1415" s="21">
        <v>42024</v>
      </c>
      <c r="G1415" s="37" t="s">
        <v>29</v>
      </c>
      <c r="H1415" s="38">
        <v>42026</v>
      </c>
      <c r="I1415" s="37" t="s">
        <v>32</v>
      </c>
      <c r="J1415" s="48"/>
      <c r="K1415" s="48"/>
      <c r="L1415" s="48"/>
      <c r="M1415" s="48"/>
      <c r="N1415" s="48"/>
      <c r="O1415" s="207"/>
    </row>
    <row r="1416" spans="1:15" ht="13.7" hidden="1" thickTop="1">
      <c r="A1416" s="45"/>
      <c r="B1416" s="46"/>
      <c r="C1416" s="46"/>
      <c r="D1416" s="60"/>
      <c r="E1416" s="55"/>
      <c r="F1416" s="21">
        <v>42024</v>
      </c>
      <c r="G1416" s="37" t="s">
        <v>29</v>
      </c>
      <c r="H1416" s="38">
        <v>42026</v>
      </c>
      <c r="I1416" s="37" t="s">
        <v>32</v>
      </c>
      <c r="J1416" s="48"/>
      <c r="K1416" s="48"/>
      <c r="L1416" s="48"/>
      <c r="M1416" s="48"/>
      <c r="N1416" s="48"/>
      <c r="O1416" s="207"/>
    </row>
    <row r="1417" spans="1:15" ht="14.4" hidden="1" thickTop="1" thickBot="1">
      <c r="A1417" s="39" t="s">
        <v>868</v>
      </c>
      <c r="B1417" s="40"/>
      <c r="C1417" s="40"/>
      <c r="D1417" s="40">
        <v>55</v>
      </c>
      <c r="E1417" s="41" t="s">
        <v>36</v>
      </c>
      <c r="F1417" s="21">
        <v>42024</v>
      </c>
      <c r="G1417" s="40" t="s">
        <v>37</v>
      </c>
      <c r="H1417" s="41">
        <v>42025</v>
      </c>
      <c r="I1417" s="41" t="s">
        <v>32</v>
      </c>
      <c r="J1417" s="42"/>
      <c r="K1417" s="42"/>
      <c r="L1417" s="42"/>
      <c r="M1417" s="42"/>
      <c r="N1417" s="42"/>
      <c r="O1417" s="206"/>
    </row>
    <row r="1418" spans="1:15" ht="13.7" hidden="1" thickTop="1">
      <c r="A1418" s="17"/>
      <c r="B1418" s="18"/>
      <c r="C1418" s="19"/>
      <c r="D1418" s="19"/>
      <c r="E1418" s="20"/>
      <c r="F1418" s="21">
        <v>42025</v>
      </c>
      <c r="G1418" s="22" t="s">
        <v>29</v>
      </c>
      <c r="H1418" s="21">
        <v>42025</v>
      </c>
      <c r="I1418" s="22" t="s">
        <v>30</v>
      </c>
      <c r="J1418" s="23"/>
      <c r="K1418" s="19"/>
      <c r="L1418" s="19"/>
      <c r="M1418" s="23"/>
      <c r="N1418" s="23"/>
      <c r="O1418" s="203"/>
    </row>
    <row r="1419" spans="1:15" ht="13.7" hidden="1" thickTop="1">
      <c r="A1419" s="24" t="s">
        <v>31</v>
      </c>
      <c r="B1419" s="18"/>
      <c r="C1419" s="25"/>
      <c r="D1419" s="19"/>
      <c r="E1419" s="26"/>
      <c r="F1419" s="21">
        <v>42025</v>
      </c>
      <c r="G1419" s="28" t="s">
        <v>32</v>
      </c>
      <c r="H1419" s="21">
        <v>42025</v>
      </c>
      <c r="I1419" s="28" t="s">
        <v>32</v>
      </c>
      <c r="J1419" s="25"/>
      <c r="K1419" s="25"/>
      <c r="L1419" s="25"/>
      <c r="M1419" s="23"/>
      <c r="N1419" s="29"/>
      <c r="O1419" s="204"/>
    </row>
    <row r="1420" spans="1:15" ht="13.7" hidden="1" thickTop="1">
      <c r="A1420" s="24"/>
      <c r="B1420" s="30"/>
      <c r="C1420" s="25"/>
      <c r="D1420" s="19"/>
      <c r="E1420" s="26"/>
      <c r="F1420" s="21">
        <v>42025</v>
      </c>
      <c r="G1420" s="31" t="s">
        <v>33</v>
      </c>
      <c r="H1420" s="21">
        <v>42025</v>
      </c>
      <c r="I1420" s="31" t="s">
        <v>33</v>
      </c>
      <c r="J1420" s="29"/>
      <c r="K1420" s="25"/>
      <c r="L1420" s="25"/>
      <c r="M1420" s="23"/>
      <c r="N1420" s="29"/>
      <c r="O1420" s="204"/>
    </row>
    <row r="1421" spans="1:15" ht="13.7" hidden="1" thickTop="1">
      <c r="A1421" s="32" t="s">
        <v>869</v>
      </c>
      <c r="B1421" s="33" t="s">
        <v>35</v>
      </c>
      <c r="C1421" s="34"/>
      <c r="D1421" s="34">
        <v>37</v>
      </c>
      <c r="E1421" s="33"/>
      <c r="F1421" s="21">
        <v>42025</v>
      </c>
      <c r="G1421" s="33" t="s">
        <v>32</v>
      </c>
      <c r="H1421" s="21">
        <v>42025</v>
      </c>
      <c r="I1421" s="33" t="s">
        <v>32</v>
      </c>
      <c r="J1421" s="25"/>
      <c r="K1421" s="25"/>
      <c r="L1421" s="25"/>
      <c r="M1421" s="29"/>
      <c r="N1421" s="25"/>
      <c r="O1421" s="205"/>
    </row>
    <row r="1422" spans="1:15" ht="13.7" hidden="1" thickTop="1">
      <c r="A1422" s="45"/>
      <c r="B1422" s="46"/>
      <c r="C1422" s="36"/>
      <c r="D1422" s="60"/>
      <c r="E1422" s="55"/>
      <c r="F1422" s="21">
        <v>42025</v>
      </c>
      <c r="G1422" s="37" t="s">
        <v>29</v>
      </c>
      <c r="H1422" s="38">
        <v>42027</v>
      </c>
      <c r="I1422" s="37" t="s">
        <v>32</v>
      </c>
      <c r="J1422" s="48"/>
      <c r="K1422" s="48"/>
      <c r="L1422" s="48"/>
      <c r="M1422" s="48"/>
      <c r="N1422" s="48"/>
      <c r="O1422" s="207"/>
    </row>
    <row r="1423" spans="1:15" ht="14.4" hidden="1" thickTop="1" thickBot="1">
      <c r="A1423" s="39"/>
      <c r="B1423" s="40"/>
      <c r="C1423" s="40"/>
      <c r="D1423" s="40"/>
      <c r="E1423" s="41" t="s">
        <v>36</v>
      </c>
      <c r="F1423" s="21">
        <v>42025</v>
      </c>
      <c r="G1423" s="40" t="s">
        <v>37</v>
      </c>
      <c r="H1423" s="41">
        <v>42026</v>
      </c>
      <c r="I1423" s="41" t="s">
        <v>32</v>
      </c>
      <c r="J1423" s="42"/>
      <c r="K1423" s="42"/>
      <c r="L1423" s="42"/>
      <c r="M1423" s="42"/>
      <c r="N1423" s="42"/>
      <c r="O1423" s="206"/>
    </row>
    <row r="1424" spans="1:15" ht="13.7" hidden="1" thickTop="1">
      <c r="A1424" s="17"/>
      <c r="B1424" s="18"/>
      <c r="C1424" s="19"/>
      <c r="D1424" s="19"/>
      <c r="E1424" s="20"/>
      <c r="F1424" s="21">
        <v>42030</v>
      </c>
      <c r="G1424" s="22" t="s">
        <v>29</v>
      </c>
      <c r="H1424" s="21">
        <v>42030</v>
      </c>
      <c r="I1424" s="22" t="s">
        <v>30</v>
      </c>
      <c r="J1424" s="23"/>
      <c r="K1424" s="19"/>
      <c r="L1424" s="19"/>
      <c r="M1424" s="23"/>
      <c r="N1424" s="23"/>
      <c r="O1424" s="203"/>
    </row>
    <row r="1425" spans="1:15" ht="13.7" hidden="1" thickTop="1">
      <c r="A1425" s="24" t="s">
        <v>31</v>
      </c>
      <c r="B1425" s="18"/>
      <c r="C1425" s="25"/>
      <c r="D1425" s="19"/>
      <c r="E1425" s="26"/>
      <c r="F1425" s="21">
        <v>42030</v>
      </c>
      <c r="G1425" s="28" t="s">
        <v>32</v>
      </c>
      <c r="H1425" s="21">
        <v>42030</v>
      </c>
      <c r="I1425" s="28" t="s">
        <v>32</v>
      </c>
      <c r="J1425" s="25"/>
      <c r="K1425" s="25"/>
      <c r="L1425" s="25"/>
      <c r="M1425" s="23"/>
      <c r="N1425" s="29"/>
      <c r="O1425" s="204"/>
    </row>
    <row r="1426" spans="1:15" ht="13.7" hidden="1" thickTop="1">
      <c r="A1426" s="24"/>
      <c r="B1426" s="30"/>
      <c r="C1426" s="25"/>
      <c r="D1426" s="19"/>
      <c r="E1426" s="26"/>
      <c r="F1426" s="21">
        <v>42030</v>
      </c>
      <c r="G1426" s="31" t="s">
        <v>33</v>
      </c>
      <c r="H1426" s="21">
        <v>42030</v>
      </c>
      <c r="I1426" s="31" t="s">
        <v>33</v>
      </c>
      <c r="J1426" s="29"/>
      <c r="K1426" s="25"/>
      <c r="L1426" s="25"/>
      <c r="M1426" s="23"/>
      <c r="N1426" s="29"/>
      <c r="O1426" s="204"/>
    </row>
    <row r="1427" spans="1:15" ht="13.7" hidden="1" thickTop="1">
      <c r="A1427" s="32" t="s">
        <v>870</v>
      </c>
      <c r="B1427" s="33" t="s">
        <v>35</v>
      </c>
      <c r="C1427" s="34"/>
      <c r="D1427" s="34">
        <v>12</v>
      </c>
      <c r="E1427" s="33"/>
      <c r="F1427" s="21">
        <v>42030</v>
      </c>
      <c r="G1427" s="33" t="s">
        <v>32</v>
      </c>
      <c r="H1427" s="21">
        <v>42030</v>
      </c>
      <c r="I1427" s="33" t="s">
        <v>32</v>
      </c>
      <c r="J1427" s="25"/>
      <c r="K1427" s="25"/>
      <c r="L1427" s="25"/>
      <c r="M1427" s="29"/>
      <c r="N1427" s="25"/>
      <c r="O1427" s="205"/>
    </row>
    <row r="1428" spans="1:15" ht="13.7" hidden="1" thickTop="1">
      <c r="A1428" s="45"/>
      <c r="B1428" s="46"/>
      <c r="C1428" s="36"/>
      <c r="D1428" s="60"/>
      <c r="E1428" s="55"/>
      <c r="F1428" s="21">
        <v>42030</v>
      </c>
      <c r="G1428" s="37" t="s">
        <v>29</v>
      </c>
      <c r="H1428" s="38">
        <v>42032</v>
      </c>
      <c r="I1428" s="37" t="s">
        <v>32</v>
      </c>
      <c r="J1428" s="48"/>
      <c r="K1428" s="48"/>
      <c r="L1428" s="48"/>
      <c r="M1428" s="48"/>
      <c r="N1428" s="48"/>
      <c r="O1428" s="207"/>
    </row>
    <row r="1429" spans="1:15" ht="13.7" hidden="1" thickTop="1">
      <c r="A1429" s="45"/>
      <c r="B1429" s="46"/>
      <c r="C1429" s="46"/>
      <c r="D1429" s="60"/>
      <c r="E1429" s="55"/>
      <c r="F1429" s="21">
        <v>42030</v>
      </c>
      <c r="G1429" s="37" t="s">
        <v>29</v>
      </c>
      <c r="H1429" s="38">
        <v>42032</v>
      </c>
      <c r="I1429" s="37" t="s">
        <v>32</v>
      </c>
      <c r="J1429" s="48"/>
      <c r="K1429" s="48"/>
      <c r="L1429" s="48"/>
      <c r="M1429" s="48"/>
      <c r="N1429" s="48"/>
      <c r="O1429" s="207"/>
    </row>
    <row r="1430" spans="1:15" ht="14.4" hidden="1" thickTop="1" thickBot="1">
      <c r="A1430" s="39" t="s">
        <v>871</v>
      </c>
      <c r="B1430" s="40"/>
      <c r="C1430" s="40"/>
      <c r="D1430" s="40">
        <v>10</v>
      </c>
      <c r="E1430" s="41" t="s">
        <v>36</v>
      </c>
      <c r="F1430" s="21">
        <v>42030</v>
      </c>
      <c r="G1430" s="40" t="s">
        <v>37</v>
      </c>
      <c r="H1430" s="41">
        <v>42031</v>
      </c>
      <c r="I1430" s="41" t="s">
        <v>32</v>
      </c>
      <c r="J1430" s="42"/>
      <c r="K1430" s="42"/>
      <c r="L1430" s="42"/>
      <c r="M1430" s="42"/>
      <c r="N1430" s="42"/>
      <c r="O1430" s="206"/>
    </row>
    <row r="1431" spans="1:15" ht="13.7" hidden="1" thickTop="1">
      <c r="A1431" s="17"/>
      <c r="B1431" s="18"/>
      <c r="C1431" s="19"/>
      <c r="D1431" s="19"/>
      <c r="E1431" s="20"/>
      <c r="F1431" s="21">
        <v>42033</v>
      </c>
      <c r="G1431" s="22" t="s">
        <v>29</v>
      </c>
      <c r="H1431" s="21">
        <v>42033</v>
      </c>
      <c r="I1431" s="22" t="s">
        <v>30</v>
      </c>
      <c r="J1431" s="23"/>
      <c r="K1431" s="19"/>
      <c r="L1431" s="19"/>
      <c r="M1431" s="23"/>
      <c r="N1431" s="23"/>
      <c r="O1431" s="203"/>
    </row>
    <row r="1432" spans="1:15" ht="13.7" hidden="1" thickTop="1">
      <c r="A1432" s="24" t="s">
        <v>31</v>
      </c>
      <c r="B1432" s="18"/>
      <c r="C1432" s="25"/>
      <c r="D1432" s="19"/>
      <c r="E1432" s="26"/>
      <c r="F1432" s="21">
        <v>42033</v>
      </c>
      <c r="G1432" s="28" t="s">
        <v>32</v>
      </c>
      <c r="H1432" s="21">
        <v>42033</v>
      </c>
      <c r="I1432" s="28" t="s">
        <v>32</v>
      </c>
      <c r="J1432" s="25"/>
      <c r="K1432" s="25"/>
      <c r="L1432" s="25"/>
      <c r="M1432" s="23"/>
      <c r="N1432" s="29"/>
      <c r="O1432" s="204"/>
    </row>
    <row r="1433" spans="1:15" ht="13.7" hidden="1" thickTop="1">
      <c r="A1433" s="24"/>
      <c r="B1433" s="30"/>
      <c r="C1433" s="25"/>
      <c r="D1433" s="19"/>
      <c r="E1433" s="26"/>
      <c r="F1433" s="21">
        <v>42033</v>
      </c>
      <c r="G1433" s="31" t="s">
        <v>33</v>
      </c>
      <c r="H1433" s="21">
        <v>42033</v>
      </c>
      <c r="I1433" s="31" t="s">
        <v>33</v>
      </c>
      <c r="J1433" s="29"/>
      <c r="K1433" s="25"/>
      <c r="L1433" s="25"/>
      <c r="M1433" s="23"/>
      <c r="N1433" s="29"/>
      <c r="O1433" s="204"/>
    </row>
    <row r="1434" spans="1:15" ht="13.7" hidden="1" thickTop="1">
      <c r="A1434" s="32" t="s">
        <v>872</v>
      </c>
      <c r="B1434" s="33" t="s">
        <v>35</v>
      </c>
      <c r="C1434" s="34"/>
      <c r="D1434" s="34">
        <v>28</v>
      </c>
      <c r="E1434" s="33"/>
      <c r="F1434" s="21">
        <v>42033</v>
      </c>
      <c r="G1434" s="33" t="s">
        <v>32</v>
      </c>
      <c r="H1434" s="21">
        <v>42033</v>
      </c>
      <c r="I1434" s="33" t="s">
        <v>32</v>
      </c>
      <c r="J1434" s="25"/>
      <c r="K1434" s="25"/>
      <c r="L1434" s="25"/>
      <c r="M1434" s="29"/>
      <c r="N1434" s="25"/>
      <c r="O1434" s="205"/>
    </row>
    <row r="1435" spans="1:15" ht="13.7" hidden="1" thickTop="1">
      <c r="A1435" s="45" t="s">
        <v>873</v>
      </c>
      <c r="B1435" s="46" t="s">
        <v>874</v>
      </c>
      <c r="C1435" s="36" t="s">
        <v>874</v>
      </c>
      <c r="D1435" s="60">
        <v>100</v>
      </c>
      <c r="E1435" s="55"/>
      <c r="F1435" s="21">
        <v>42033</v>
      </c>
      <c r="G1435" s="37" t="s">
        <v>29</v>
      </c>
      <c r="H1435" s="38">
        <v>42035</v>
      </c>
      <c r="I1435" s="37" t="s">
        <v>32</v>
      </c>
      <c r="J1435" s="48"/>
      <c r="K1435" s="48"/>
      <c r="L1435" s="48"/>
      <c r="M1435" s="48"/>
      <c r="N1435" s="48"/>
      <c r="O1435" s="207"/>
    </row>
    <row r="1436" spans="1:15" ht="13.7" hidden="1" thickTop="1">
      <c r="A1436" s="45"/>
      <c r="B1436" s="46"/>
      <c r="C1436" s="46"/>
      <c r="D1436" s="60"/>
      <c r="E1436" s="55"/>
      <c r="F1436" s="21">
        <v>42033</v>
      </c>
      <c r="G1436" s="37" t="s">
        <v>29</v>
      </c>
      <c r="H1436" s="38">
        <v>42035</v>
      </c>
      <c r="I1436" s="37" t="s">
        <v>32</v>
      </c>
      <c r="J1436" s="48"/>
      <c r="K1436" s="48"/>
      <c r="L1436" s="48"/>
      <c r="M1436" s="48"/>
      <c r="N1436" s="48"/>
      <c r="O1436" s="207"/>
    </row>
    <row r="1437" spans="1:15" ht="14.4" hidden="1" thickTop="1" thickBot="1">
      <c r="A1437" s="39"/>
      <c r="B1437" s="40"/>
      <c r="C1437" s="40"/>
      <c r="D1437" s="40"/>
      <c r="E1437" s="41" t="s">
        <v>36</v>
      </c>
      <c r="F1437" s="21">
        <v>42033</v>
      </c>
      <c r="G1437" s="40" t="s">
        <v>37</v>
      </c>
      <c r="H1437" s="41">
        <v>42034</v>
      </c>
      <c r="I1437" s="41" t="s">
        <v>32</v>
      </c>
      <c r="J1437" s="42"/>
      <c r="K1437" s="42"/>
      <c r="L1437" s="42"/>
      <c r="M1437" s="42"/>
      <c r="N1437" s="42"/>
      <c r="O1437" s="206"/>
    </row>
    <row r="1438" spans="1:15" ht="13.7" hidden="1" thickTop="1">
      <c r="A1438" s="17"/>
      <c r="B1438" s="18"/>
      <c r="C1438" s="19"/>
      <c r="D1438" s="19"/>
      <c r="E1438" s="20"/>
      <c r="F1438" s="21">
        <v>42034</v>
      </c>
      <c r="G1438" s="22" t="s">
        <v>29</v>
      </c>
      <c r="H1438" s="21">
        <v>42034</v>
      </c>
      <c r="I1438" s="22" t="s">
        <v>30</v>
      </c>
      <c r="J1438" s="23"/>
      <c r="K1438" s="19"/>
      <c r="L1438" s="19"/>
      <c r="M1438" s="23"/>
      <c r="N1438" s="23"/>
      <c r="O1438" s="203"/>
    </row>
    <row r="1439" spans="1:15" ht="13.7" hidden="1" thickTop="1">
      <c r="A1439" s="24" t="s">
        <v>31</v>
      </c>
      <c r="B1439" s="18"/>
      <c r="C1439" s="25"/>
      <c r="D1439" s="19"/>
      <c r="E1439" s="26"/>
      <c r="F1439" s="21">
        <v>42034</v>
      </c>
      <c r="G1439" s="28" t="s">
        <v>32</v>
      </c>
      <c r="H1439" s="21">
        <v>42034</v>
      </c>
      <c r="I1439" s="28" t="s">
        <v>32</v>
      </c>
      <c r="J1439" s="25"/>
      <c r="K1439" s="25"/>
      <c r="L1439" s="25"/>
      <c r="M1439" s="23"/>
      <c r="N1439" s="29"/>
      <c r="O1439" s="204"/>
    </row>
    <row r="1440" spans="1:15" ht="13.7" hidden="1" thickTop="1">
      <c r="A1440" s="24"/>
      <c r="B1440" s="30"/>
      <c r="C1440" s="25"/>
      <c r="D1440" s="19"/>
      <c r="E1440" s="26"/>
      <c r="F1440" s="21">
        <v>42034</v>
      </c>
      <c r="G1440" s="31" t="s">
        <v>33</v>
      </c>
      <c r="H1440" s="21">
        <v>42034</v>
      </c>
      <c r="I1440" s="31" t="s">
        <v>33</v>
      </c>
      <c r="J1440" s="29"/>
      <c r="K1440" s="25"/>
      <c r="L1440" s="25"/>
      <c r="M1440" s="23"/>
      <c r="N1440" s="29"/>
      <c r="O1440" s="204"/>
    </row>
    <row r="1441" spans="1:15" ht="13.7" hidden="1" thickTop="1">
      <c r="A1441" s="32" t="s">
        <v>875</v>
      </c>
      <c r="B1441" s="33" t="s">
        <v>35</v>
      </c>
      <c r="C1441" s="34"/>
      <c r="D1441" s="34">
        <v>7</v>
      </c>
      <c r="E1441" s="33"/>
      <c r="F1441" s="21">
        <v>42034</v>
      </c>
      <c r="G1441" s="33" t="s">
        <v>32</v>
      </c>
      <c r="H1441" s="21">
        <v>42034</v>
      </c>
      <c r="I1441" s="33" t="s">
        <v>32</v>
      </c>
      <c r="J1441" s="25"/>
      <c r="K1441" s="25"/>
      <c r="L1441" s="25"/>
      <c r="M1441" s="29"/>
      <c r="N1441" s="25"/>
      <c r="O1441" s="205"/>
    </row>
    <row r="1442" spans="1:15" ht="13.7" hidden="1" thickTop="1">
      <c r="A1442" s="45" t="s">
        <v>876</v>
      </c>
      <c r="B1442" s="46" t="s">
        <v>874</v>
      </c>
      <c r="C1442" s="36" t="s">
        <v>874</v>
      </c>
      <c r="D1442" s="60">
        <v>100</v>
      </c>
      <c r="E1442" s="55"/>
      <c r="F1442" s="21">
        <v>42034</v>
      </c>
      <c r="G1442" s="37" t="s">
        <v>29</v>
      </c>
      <c r="H1442" s="38">
        <v>42037</v>
      </c>
      <c r="I1442" s="37" t="s">
        <v>32</v>
      </c>
      <c r="J1442" s="48"/>
      <c r="K1442" s="48"/>
      <c r="L1442" s="48"/>
      <c r="M1442" s="48"/>
      <c r="N1442" s="48"/>
      <c r="O1442" s="207"/>
    </row>
    <row r="1443" spans="1:15" ht="13.7" hidden="1" thickTop="1">
      <c r="A1443" s="45"/>
      <c r="B1443" s="46"/>
      <c r="C1443" s="46"/>
      <c r="D1443" s="60"/>
      <c r="E1443" s="55"/>
      <c r="F1443" s="21">
        <v>42034</v>
      </c>
      <c r="G1443" s="37" t="s">
        <v>29</v>
      </c>
      <c r="H1443" s="38">
        <v>42037</v>
      </c>
      <c r="I1443" s="37" t="s">
        <v>32</v>
      </c>
      <c r="J1443" s="48"/>
      <c r="K1443" s="48"/>
      <c r="L1443" s="48"/>
      <c r="M1443" s="48"/>
      <c r="N1443" s="48"/>
      <c r="O1443" s="207"/>
    </row>
    <row r="1444" spans="1:15" ht="14.4" hidden="1" thickTop="1" thickBot="1">
      <c r="A1444" s="39"/>
      <c r="B1444" s="40"/>
      <c r="C1444" s="40"/>
      <c r="D1444" s="40"/>
      <c r="E1444" s="41" t="s">
        <v>36</v>
      </c>
      <c r="F1444" s="21">
        <v>42034</v>
      </c>
      <c r="G1444" s="40" t="s">
        <v>37</v>
      </c>
      <c r="H1444" s="41">
        <v>42035</v>
      </c>
      <c r="I1444" s="41" t="s">
        <v>32</v>
      </c>
      <c r="J1444" s="42"/>
      <c r="K1444" s="42"/>
      <c r="L1444" s="42"/>
      <c r="M1444" s="42"/>
      <c r="N1444" s="42"/>
      <c r="O1444" s="206"/>
    </row>
    <row r="1445" spans="1:15" ht="13.7" hidden="1" thickTop="1">
      <c r="A1445" s="17"/>
      <c r="B1445" s="18"/>
      <c r="C1445" s="19"/>
      <c r="D1445" s="19"/>
      <c r="E1445" s="20"/>
      <c r="F1445" s="21">
        <v>42037</v>
      </c>
      <c r="G1445" s="22" t="s">
        <v>29</v>
      </c>
      <c r="H1445" s="21">
        <v>42037</v>
      </c>
      <c r="I1445" s="22" t="s">
        <v>30</v>
      </c>
      <c r="J1445" s="23"/>
      <c r="K1445" s="19"/>
      <c r="L1445" s="19"/>
      <c r="M1445" s="23"/>
      <c r="N1445" s="23"/>
      <c r="O1445" s="203"/>
    </row>
    <row r="1446" spans="1:15" ht="13.7" hidden="1" thickTop="1">
      <c r="A1446" s="24" t="s">
        <v>31</v>
      </c>
      <c r="B1446" s="18"/>
      <c r="C1446" s="25"/>
      <c r="D1446" s="19"/>
      <c r="E1446" s="26"/>
      <c r="F1446" s="21">
        <v>42037</v>
      </c>
      <c r="G1446" s="28" t="s">
        <v>32</v>
      </c>
      <c r="H1446" s="21">
        <v>42037</v>
      </c>
      <c r="I1446" s="28" t="s">
        <v>32</v>
      </c>
      <c r="J1446" s="25"/>
      <c r="K1446" s="25"/>
      <c r="L1446" s="25"/>
      <c r="M1446" s="23"/>
      <c r="N1446" s="29"/>
      <c r="O1446" s="204"/>
    </row>
    <row r="1447" spans="1:15" ht="13.7" hidden="1" thickTop="1">
      <c r="A1447" s="24"/>
      <c r="B1447" s="30"/>
      <c r="C1447" s="25"/>
      <c r="D1447" s="19"/>
      <c r="E1447" s="26"/>
      <c r="F1447" s="21">
        <v>42037</v>
      </c>
      <c r="G1447" s="31" t="s">
        <v>33</v>
      </c>
      <c r="H1447" s="21">
        <v>42037</v>
      </c>
      <c r="I1447" s="31" t="s">
        <v>33</v>
      </c>
      <c r="J1447" s="29"/>
      <c r="K1447" s="25"/>
      <c r="L1447" s="25"/>
      <c r="M1447" s="23"/>
      <c r="N1447" s="29"/>
      <c r="O1447" s="204"/>
    </row>
    <row r="1448" spans="1:15" ht="13.7" hidden="1" thickTop="1">
      <c r="A1448" s="32"/>
      <c r="B1448" s="33" t="s">
        <v>35</v>
      </c>
      <c r="C1448" s="34"/>
      <c r="D1448" s="34"/>
      <c r="E1448" s="33"/>
      <c r="F1448" s="21">
        <v>42037</v>
      </c>
      <c r="G1448" s="33" t="s">
        <v>32</v>
      </c>
      <c r="H1448" s="21">
        <v>42037</v>
      </c>
      <c r="I1448" s="33" t="s">
        <v>32</v>
      </c>
      <c r="J1448" s="25"/>
      <c r="K1448" s="25"/>
      <c r="L1448" s="25"/>
      <c r="M1448" s="29"/>
      <c r="N1448" s="25"/>
      <c r="O1448" s="205"/>
    </row>
    <row r="1449" spans="1:15" ht="13.7" hidden="1" thickTop="1">
      <c r="A1449" s="45" t="s">
        <v>877</v>
      </c>
      <c r="B1449" s="46" t="s">
        <v>874</v>
      </c>
      <c r="C1449" s="36" t="s">
        <v>874</v>
      </c>
      <c r="D1449" s="60">
        <v>100</v>
      </c>
      <c r="E1449" s="55"/>
      <c r="F1449" s="21">
        <v>42037</v>
      </c>
      <c r="G1449" s="37" t="s">
        <v>29</v>
      </c>
      <c r="H1449" s="38">
        <v>42039</v>
      </c>
      <c r="I1449" s="37" t="s">
        <v>32</v>
      </c>
      <c r="J1449" s="48"/>
      <c r="K1449" s="48"/>
      <c r="L1449" s="48"/>
      <c r="M1449" s="48"/>
      <c r="N1449" s="48"/>
      <c r="O1449" s="207"/>
    </row>
    <row r="1450" spans="1:15" ht="13.7" hidden="1" thickTop="1">
      <c r="A1450" s="45"/>
      <c r="B1450" s="46"/>
      <c r="C1450" s="46"/>
      <c r="D1450" s="60"/>
      <c r="E1450" s="55"/>
      <c r="F1450" s="21">
        <v>42037</v>
      </c>
      <c r="G1450" s="37" t="s">
        <v>29</v>
      </c>
      <c r="H1450" s="38">
        <v>42039</v>
      </c>
      <c r="I1450" s="37" t="s">
        <v>32</v>
      </c>
      <c r="J1450" s="48"/>
      <c r="K1450" s="48"/>
      <c r="L1450" s="48"/>
      <c r="M1450" s="48"/>
      <c r="N1450" s="48"/>
      <c r="O1450" s="207"/>
    </row>
    <row r="1451" spans="1:15" ht="14.4" hidden="1" thickTop="1" thickBot="1">
      <c r="A1451" s="39" t="s">
        <v>878</v>
      </c>
      <c r="B1451" s="40"/>
      <c r="C1451" s="40"/>
      <c r="D1451" s="40">
        <v>42</v>
      </c>
      <c r="E1451" s="41" t="s">
        <v>36</v>
      </c>
      <c r="F1451" s="21">
        <v>42037</v>
      </c>
      <c r="G1451" s="40" t="s">
        <v>37</v>
      </c>
      <c r="H1451" s="41">
        <v>42038</v>
      </c>
      <c r="I1451" s="41" t="s">
        <v>32</v>
      </c>
      <c r="J1451" s="42"/>
      <c r="K1451" s="42"/>
      <c r="L1451" s="42"/>
      <c r="M1451" s="42"/>
      <c r="N1451" s="42"/>
      <c r="O1451" s="206"/>
    </row>
    <row r="1452" spans="1:15" ht="13.7" hidden="1" thickTop="1">
      <c r="A1452" s="17"/>
      <c r="B1452" s="18"/>
      <c r="C1452" s="19"/>
      <c r="D1452" s="19"/>
      <c r="E1452" s="20"/>
      <c r="F1452" s="21">
        <v>42038</v>
      </c>
      <c r="G1452" s="22" t="s">
        <v>29</v>
      </c>
      <c r="H1452" s="21">
        <v>42038</v>
      </c>
      <c r="I1452" s="22" t="s">
        <v>30</v>
      </c>
      <c r="J1452" s="23"/>
      <c r="K1452" s="19"/>
      <c r="L1452" s="19"/>
      <c r="M1452" s="23"/>
      <c r="N1452" s="23"/>
      <c r="O1452" s="203"/>
    </row>
    <row r="1453" spans="1:15" ht="13.7" hidden="1" thickTop="1">
      <c r="A1453" s="24" t="s">
        <v>31</v>
      </c>
      <c r="B1453" s="18"/>
      <c r="C1453" s="25"/>
      <c r="D1453" s="19"/>
      <c r="E1453" s="26"/>
      <c r="F1453" s="21">
        <v>42038</v>
      </c>
      <c r="G1453" s="28" t="s">
        <v>32</v>
      </c>
      <c r="H1453" s="21">
        <v>42038</v>
      </c>
      <c r="I1453" s="28" t="s">
        <v>32</v>
      </c>
      <c r="J1453" s="25"/>
      <c r="K1453" s="25"/>
      <c r="L1453" s="25"/>
      <c r="M1453" s="23"/>
      <c r="N1453" s="29"/>
      <c r="O1453" s="204"/>
    </row>
    <row r="1454" spans="1:15" ht="13.7" hidden="1" thickTop="1">
      <c r="A1454" s="24"/>
      <c r="B1454" s="30"/>
      <c r="C1454" s="25"/>
      <c r="D1454" s="19"/>
      <c r="E1454" s="26"/>
      <c r="F1454" s="21">
        <v>42038</v>
      </c>
      <c r="G1454" s="31" t="s">
        <v>33</v>
      </c>
      <c r="H1454" s="21">
        <v>42038</v>
      </c>
      <c r="I1454" s="31" t="s">
        <v>33</v>
      </c>
      <c r="J1454" s="29"/>
      <c r="K1454" s="25"/>
      <c r="L1454" s="25"/>
      <c r="M1454" s="23"/>
      <c r="N1454" s="29"/>
      <c r="O1454" s="204"/>
    </row>
    <row r="1455" spans="1:15" ht="13.7" hidden="1" thickTop="1">
      <c r="A1455" s="32"/>
      <c r="B1455" s="33" t="s">
        <v>35</v>
      </c>
      <c r="C1455" s="34"/>
      <c r="D1455" s="34"/>
      <c r="E1455" s="33"/>
      <c r="F1455" s="21">
        <v>42038</v>
      </c>
      <c r="G1455" s="33" t="s">
        <v>32</v>
      </c>
      <c r="H1455" s="21">
        <v>42038</v>
      </c>
      <c r="I1455" s="33" t="s">
        <v>32</v>
      </c>
      <c r="J1455" s="25"/>
      <c r="K1455" s="25"/>
      <c r="L1455" s="25"/>
      <c r="M1455" s="29"/>
      <c r="N1455" s="25"/>
      <c r="O1455" s="205"/>
    </row>
    <row r="1456" spans="1:15" ht="13.7" hidden="1" thickTop="1">
      <c r="A1456" s="45" t="s">
        <v>879</v>
      </c>
      <c r="B1456" s="46" t="s">
        <v>874</v>
      </c>
      <c r="C1456" s="36" t="s">
        <v>874</v>
      </c>
      <c r="D1456" s="60">
        <v>100</v>
      </c>
      <c r="E1456" s="55"/>
      <c r="F1456" s="21">
        <v>42038</v>
      </c>
      <c r="G1456" s="37" t="s">
        <v>29</v>
      </c>
      <c r="H1456" s="38">
        <v>42040</v>
      </c>
      <c r="I1456" s="37" t="s">
        <v>32</v>
      </c>
      <c r="J1456" s="48"/>
      <c r="K1456" s="48"/>
      <c r="L1456" s="48"/>
      <c r="M1456" s="48"/>
      <c r="N1456" s="48"/>
      <c r="O1456" s="207"/>
    </row>
    <row r="1457" spans="1:15" ht="13.7" hidden="1" thickTop="1">
      <c r="A1457" s="45"/>
      <c r="B1457" s="46"/>
      <c r="C1457" s="46"/>
      <c r="D1457" s="60"/>
      <c r="E1457" s="55"/>
      <c r="F1457" s="21">
        <v>42038</v>
      </c>
      <c r="G1457" s="37" t="s">
        <v>29</v>
      </c>
      <c r="H1457" s="38">
        <v>42040</v>
      </c>
      <c r="I1457" s="37" t="s">
        <v>32</v>
      </c>
      <c r="J1457" s="48"/>
      <c r="K1457" s="48"/>
      <c r="L1457" s="48"/>
      <c r="M1457" s="48"/>
      <c r="N1457" s="48"/>
      <c r="O1457" s="207"/>
    </row>
    <row r="1458" spans="1:15" ht="14.4" hidden="1" thickTop="1" thickBot="1">
      <c r="A1458" s="39"/>
      <c r="B1458" s="40"/>
      <c r="C1458" s="40"/>
      <c r="D1458" s="40"/>
      <c r="E1458" s="41" t="s">
        <v>36</v>
      </c>
      <c r="F1458" s="21">
        <v>42038</v>
      </c>
      <c r="G1458" s="40" t="s">
        <v>37</v>
      </c>
      <c r="H1458" s="41">
        <v>42039</v>
      </c>
      <c r="I1458" s="41" t="s">
        <v>32</v>
      </c>
      <c r="J1458" s="42"/>
      <c r="K1458" s="42"/>
      <c r="L1458" s="42"/>
      <c r="M1458" s="42"/>
      <c r="N1458" s="42"/>
      <c r="O1458" s="206"/>
    </row>
    <row r="1459" spans="1:15" ht="13.7" hidden="1" thickTop="1">
      <c r="A1459" s="17"/>
      <c r="B1459" s="18"/>
      <c r="C1459" s="19"/>
      <c r="D1459" s="19"/>
      <c r="E1459" s="20"/>
      <c r="F1459" s="21">
        <v>42039</v>
      </c>
      <c r="G1459" s="22" t="s">
        <v>29</v>
      </c>
      <c r="H1459" s="21">
        <v>42039</v>
      </c>
      <c r="I1459" s="22" t="s">
        <v>30</v>
      </c>
      <c r="J1459" s="23"/>
      <c r="K1459" s="19"/>
      <c r="L1459" s="19"/>
      <c r="M1459" s="23"/>
      <c r="N1459" s="23"/>
      <c r="O1459" s="203"/>
    </row>
    <row r="1460" spans="1:15" ht="13.7" hidden="1" thickTop="1">
      <c r="A1460" s="24" t="s">
        <v>31</v>
      </c>
      <c r="B1460" s="18"/>
      <c r="C1460" s="25"/>
      <c r="D1460" s="19"/>
      <c r="E1460" s="26"/>
      <c r="F1460" s="21">
        <v>42039</v>
      </c>
      <c r="G1460" s="28" t="s">
        <v>32</v>
      </c>
      <c r="H1460" s="21">
        <v>42039</v>
      </c>
      <c r="I1460" s="28" t="s">
        <v>32</v>
      </c>
      <c r="J1460" s="25"/>
      <c r="K1460" s="25"/>
      <c r="L1460" s="25"/>
      <c r="M1460" s="23"/>
      <c r="N1460" s="29"/>
      <c r="O1460" s="204"/>
    </row>
    <row r="1461" spans="1:15" ht="13.7" hidden="1" thickTop="1">
      <c r="A1461" s="24"/>
      <c r="B1461" s="30"/>
      <c r="C1461" s="25"/>
      <c r="D1461" s="19"/>
      <c r="E1461" s="26"/>
      <c r="F1461" s="21">
        <v>42039</v>
      </c>
      <c r="G1461" s="31" t="s">
        <v>33</v>
      </c>
      <c r="H1461" s="21">
        <v>42039</v>
      </c>
      <c r="I1461" s="31" t="s">
        <v>33</v>
      </c>
      <c r="J1461" s="29"/>
      <c r="K1461" s="25"/>
      <c r="L1461" s="25"/>
      <c r="M1461" s="23"/>
      <c r="N1461" s="29"/>
      <c r="O1461" s="204"/>
    </row>
    <row r="1462" spans="1:15" ht="13.7" hidden="1" thickTop="1">
      <c r="A1462" s="32"/>
      <c r="B1462" s="33" t="s">
        <v>35</v>
      </c>
      <c r="C1462" s="34"/>
      <c r="D1462" s="34"/>
      <c r="E1462" s="33"/>
      <c r="F1462" s="21">
        <v>42039</v>
      </c>
      <c r="G1462" s="33" t="s">
        <v>32</v>
      </c>
      <c r="H1462" s="21">
        <v>42039</v>
      </c>
      <c r="I1462" s="33" t="s">
        <v>32</v>
      </c>
      <c r="J1462" s="25"/>
      <c r="K1462" s="25"/>
      <c r="L1462" s="25"/>
      <c r="M1462" s="29"/>
      <c r="N1462" s="25"/>
      <c r="O1462" s="205"/>
    </row>
    <row r="1463" spans="1:15" ht="13.7" hidden="1" thickTop="1">
      <c r="A1463" s="45" t="s">
        <v>880</v>
      </c>
      <c r="B1463" s="46" t="s">
        <v>874</v>
      </c>
      <c r="C1463" s="36" t="s">
        <v>874</v>
      </c>
      <c r="D1463" s="60">
        <v>100</v>
      </c>
      <c r="E1463" s="55"/>
      <c r="F1463" s="21">
        <v>42039</v>
      </c>
      <c r="G1463" s="37" t="s">
        <v>29</v>
      </c>
      <c r="H1463" s="38">
        <v>42041</v>
      </c>
      <c r="I1463" s="37" t="s">
        <v>32</v>
      </c>
      <c r="J1463" s="48"/>
      <c r="K1463" s="48"/>
      <c r="L1463" s="48"/>
      <c r="M1463" s="48"/>
      <c r="N1463" s="48"/>
      <c r="O1463" s="207"/>
    </row>
    <row r="1464" spans="1:15" ht="13.7" hidden="1" thickTop="1">
      <c r="A1464" s="45" t="s">
        <v>881</v>
      </c>
      <c r="B1464" s="46">
        <v>330080404</v>
      </c>
      <c r="C1464" s="46" t="s">
        <v>791</v>
      </c>
      <c r="D1464" s="60">
        <v>54</v>
      </c>
      <c r="E1464" s="55"/>
      <c r="F1464" s="21">
        <v>42039</v>
      </c>
      <c r="G1464" s="37" t="s">
        <v>29</v>
      </c>
      <c r="H1464" s="38">
        <v>42041</v>
      </c>
      <c r="I1464" s="37" t="s">
        <v>32</v>
      </c>
      <c r="J1464" s="48"/>
      <c r="K1464" s="48"/>
      <c r="L1464" s="48"/>
      <c r="M1464" s="48"/>
      <c r="N1464" s="48"/>
      <c r="O1464" s="207"/>
    </row>
    <row r="1465" spans="1:15" ht="13.7" hidden="1" thickTop="1">
      <c r="A1465" s="45"/>
      <c r="B1465" s="46"/>
      <c r="C1465" s="46"/>
      <c r="D1465" s="60"/>
      <c r="E1465" s="55"/>
      <c r="F1465" s="21">
        <v>42039</v>
      </c>
      <c r="G1465" s="37" t="s">
        <v>29</v>
      </c>
      <c r="H1465" s="38">
        <v>42041</v>
      </c>
      <c r="I1465" s="37" t="s">
        <v>32</v>
      </c>
      <c r="J1465" s="48"/>
      <c r="K1465" s="48"/>
      <c r="L1465" s="48"/>
      <c r="M1465" s="48"/>
      <c r="N1465" s="48"/>
      <c r="O1465" s="207"/>
    </row>
    <row r="1466" spans="1:15" ht="14.4" hidden="1" thickTop="1" thickBot="1">
      <c r="A1466" s="39" t="s">
        <v>882</v>
      </c>
      <c r="B1466" s="40"/>
      <c r="C1466" s="40"/>
      <c r="D1466" s="40">
        <v>53</v>
      </c>
      <c r="E1466" s="41" t="s">
        <v>36</v>
      </c>
      <c r="F1466" s="21">
        <v>42039</v>
      </c>
      <c r="G1466" s="40" t="s">
        <v>37</v>
      </c>
      <c r="H1466" s="41">
        <v>42040</v>
      </c>
      <c r="I1466" s="41" t="s">
        <v>32</v>
      </c>
      <c r="J1466" s="42"/>
      <c r="K1466" s="42"/>
      <c r="L1466" s="42"/>
      <c r="M1466" s="42"/>
      <c r="N1466" s="42"/>
      <c r="O1466" s="206"/>
    </row>
    <row r="1467" spans="1:15" ht="13.7" hidden="1" thickTop="1">
      <c r="A1467" s="17"/>
      <c r="B1467" s="18"/>
      <c r="C1467" s="19"/>
      <c r="D1467" s="19"/>
      <c r="E1467" s="20"/>
      <c r="F1467" s="21">
        <v>42040</v>
      </c>
      <c r="G1467" s="22" t="s">
        <v>29</v>
      </c>
      <c r="H1467" s="21">
        <v>42040</v>
      </c>
      <c r="I1467" s="22" t="s">
        <v>30</v>
      </c>
      <c r="J1467" s="23"/>
      <c r="K1467" s="19"/>
      <c r="L1467" s="19"/>
      <c r="M1467" s="23"/>
      <c r="N1467" s="23"/>
      <c r="O1467" s="203"/>
    </row>
    <row r="1468" spans="1:15" ht="13.7" hidden="1" thickTop="1">
      <c r="A1468" s="24" t="s">
        <v>31</v>
      </c>
      <c r="B1468" s="18"/>
      <c r="C1468" s="25"/>
      <c r="D1468" s="19"/>
      <c r="E1468" s="26"/>
      <c r="F1468" s="21">
        <v>42040</v>
      </c>
      <c r="G1468" s="28" t="s">
        <v>32</v>
      </c>
      <c r="H1468" s="21">
        <v>42040</v>
      </c>
      <c r="I1468" s="28" t="s">
        <v>32</v>
      </c>
      <c r="J1468" s="25"/>
      <c r="K1468" s="25"/>
      <c r="L1468" s="25"/>
      <c r="M1468" s="23"/>
      <c r="N1468" s="29"/>
      <c r="O1468" s="204"/>
    </row>
    <row r="1469" spans="1:15" ht="13.7" hidden="1" thickTop="1">
      <c r="A1469" s="24"/>
      <c r="B1469" s="30"/>
      <c r="C1469" s="25"/>
      <c r="D1469" s="19"/>
      <c r="E1469" s="26"/>
      <c r="F1469" s="21">
        <v>42040</v>
      </c>
      <c r="G1469" s="31" t="s">
        <v>33</v>
      </c>
      <c r="H1469" s="21">
        <v>42040</v>
      </c>
      <c r="I1469" s="31" t="s">
        <v>33</v>
      </c>
      <c r="J1469" s="29"/>
      <c r="K1469" s="25"/>
      <c r="L1469" s="25"/>
      <c r="M1469" s="23"/>
      <c r="N1469" s="29"/>
      <c r="O1469" s="204"/>
    </row>
    <row r="1470" spans="1:15" ht="13.7" hidden="1" thickTop="1">
      <c r="A1470" s="32" t="s">
        <v>883</v>
      </c>
      <c r="B1470" s="33" t="s">
        <v>35</v>
      </c>
      <c r="C1470" s="34"/>
      <c r="D1470" s="34">
        <v>35</v>
      </c>
      <c r="E1470" s="33"/>
      <c r="F1470" s="21">
        <v>42040</v>
      </c>
      <c r="G1470" s="33" t="s">
        <v>32</v>
      </c>
      <c r="H1470" s="21">
        <v>42040</v>
      </c>
      <c r="I1470" s="33" t="s">
        <v>32</v>
      </c>
      <c r="J1470" s="25"/>
      <c r="K1470" s="25"/>
      <c r="L1470" s="25"/>
      <c r="M1470" s="29"/>
      <c r="N1470" s="25"/>
      <c r="O1470" s="205"/>
    </row>
    <row r="1471" spans="1:15" ht="13.7" hidden="1" thickTop="1">
      <c r="A1471" s="45" t="s">
        <v>884</v>
      </c>
      <c r="B1471" s="46" t="s">
        <v>680</v>
      </c>
      <c r="C1471" s="36" t="s">
        <v>681</v>
      </c>
      <c r="D1471" s="60">
        <v>36</v>
      </c>
      <c r="E1471" s="55"/>
      <c r="F1471" s="21">
        <v>42040</v>
      </c>
      <c r="G1471" s="37" t="s">
        <v>29</v>
      </c>
      <c r="H1471" s="38">
        <v>42042</v>
      </c>
      <c r="I1471" s="37" t="s">
        <v>32</v>
      </c>
      <c r="J1471" s="48"/>
      <c r="K1471" s="48"/>
      <c r="L1471" s="48"/>
      <c r="M1471" s="48"/>
      <c r="N1471" s="48"/>
      <c r="O1471" s="207"/>
    </row>
    <row r="1472" spans="1:15" ht="13.7" hidden="1" thickTop="1">
      <c r="A1472" s="45"/>
      <c r="B1472" s="46"/>
      <c r="C1472" s="46"/>
      <c r="D1472" s="60"/>
      <c r="E1472" s="55"/>
      <c r="F1472" s="21">
        <v>42040</v>
      </c>
      <c r="G1472" s="37" t="s">
        <v>29</v>
      </c>
      <c r="H1472" s="38">
        <v>42042</v>
      </c>
      <c r="I1472" s="37" t="s">
        <v>32</v>
      </c>
      <c r="J1472" s="48"/>
      <c r="K1472" s="48"/>
      <c r="L1472" s="48"/>
      <c r="M1472" s="48"/>
      <c r="N1472" s="48"/>
      <c r="O1472" s="207"/>
    </row>
    <row r="1473" spans="1:15" ht="14.4" hidden="1" thickTop="1" thickBot="1">
      <c r="A1473" s="39"/>
      <c r="B1473" s="40"/>
      <c r="C1473" s="40"/>
      <c r="D1473" s="40"/>
      <c r="E1473" s="41" t="s">
        <v>36</v>
      </c>
      <c r="F1473" s="21">
        <v>42040</v>
      </c>
      <c r="G1473" s="40" t="s">
        <v>37</v>
      </c>
      <c r="H1473" s="41">
        <v>42041</v>
      </c>
      <c r="I1473" s="41" t="s">
        <v>32</v>
      </c>
      <c r="J1473" s="42"/>
      <c r="K1473" s="42"/>
      <c r="L1473" s="42"/>
      <c r="M1473" s="42"/>
      <c r="N1473" s="42"/>
      <c r="O1473" s="206"/>
    </row>
    <row r="1474" spans="1:15" ht="13.7" hidden="1" thickTop="1">
      <c r="A1474" s="17"/>
      <c r="B1474" s="18"/>
      <c r="C1474" s="19"/>
      <c r="D1474" s="19"/>
      <c r="E1474" s="20"/>
      <c r="F1474" s="21">
        <v>42041</v>
      </c>
      <c r="G1474" s="22" t="s">
        <v>29</v>
      </c>
      <c r="H1474" s="21">
        <v>42041</v>
      </c>
      <c r="I1474" s="22" t="s">
        <v>30</v>
      </c>
      <c r="J1474" s="23"/>
      <c r="K1474" s="19"/>
      <c r="L1474" s="19"/>
      <c r="M1474" s="23"/>
      <c r="N1474" s="23"/>
      <c r="O1474" s="203"/>
    </row>
    <row r="1475" spans="1:15" ht="13.7" hidden="1" thickTop="1">
      <c r="A1475" s="24" t="s">
        <v>31</v>
      </c>
      <c r="B1475" s="18"/>
      <c r="C1475" s="25"/>
      <c r="D1475" s="19"/>
      <c r="E1475" s="26"/>
      <c r="F1475" s="21">
        <v>42041</v>
      </c>
      <c r="G1475" s="28" t="s">
        <v>32</v>
      </c>
      <c r="H1475" s="21">
        <v>42041</v>
      </c>
      <c r="I1475" s="28" t="s">
        <v>32</v>
      </c>
      <c r="J1475" s="25"/>
      <c r="K1475" s="25"/>
      <c r="L1475" s="25"/>
      <c r="M1475" s="23"/>
      <c r="N1475" s="29"/>
      <c r="O1475" s="204"/>
    </row>
    <row r="1476" spans="1:15" ht="13.7" hidden="1" thickTop="1">
      <c r="A1476" s="24"/>
      <c r="B1476" s="30"/>
      <c r="C1476" s="25"/>
      <c r="D1476" s="19"/>
      <c r="E1476" s="26"/>
      <c r="F1476" s="21">
        <v>42041</v>
      </c>
      <c r="G1476" s="31" t="s">
        <v>33</v>
      </c>
      <c r="H1476" s="21">
        <v>42041</v>
      </c>
      <c r="I1476" s="31" t="s">
        <v>33</v>
      </c>
      <c r="J1476" s="29"/>
      <c r="K1476" s="25"/>
      <c r="L1476" s="25"/>
      <c r="M1476" s="23"/>
      <c r="N1476" s="29"/>
      <c r="O1476" s="204"/>
    </row>
    <row r="1477" spans="1:15" ht="13.7" hidden="1" thickTop="1">
      <c r="A1477" s="32" t="s">
        <v>885</v>
      </c>
      <c r="B1477" s="33" t="s">
        <v>35</v>
      </c>
      <c r="C1477" s="34"/>
      <c r="D1477" s="34">
        <v>40</v>
      </c>
      <c r="E1477" s="33"/>
      <c r="F1477" s="21">
        <v>42041</v>
      </c>
      <c r="G1477" s="33" t="s">
        <v>32</v>
      </c>
      <c r="H1477" s="21">
        <v>42041</v>
      </c>
      <c r="I1477" s="33" t="s">
        <v>32</v>
      </c>
      <c r="J1477" s="25"/>
      <c r="K1477" s="25"/>
      <c r="L1477" s="25"/>
      <c r="M1477" s="29"/>
      <c r="N1477" s="25"/>
      <c r="O1477" s="205"/>
    </row>
    <row r="1478" spans="1:15" ht="13.7" hidden="1" thickTop="1">
      <c r="A1478" s="45" t="s">
        <v>886</v>
      </c>
      <c r="B1478" s="46">
        <v>330080404</v>
      </c>
      <c r="C1478" s="36" t="s">
        <v>791</v>
      </c>
      <c r="D1478" s="60">
        <v>36</v>
      </c>
      <c r="E1478" s="55"/>
      <c r="F1478" s="21">
        <v>42041</v>
      </c>
      <c r="G1478" s="37" t="s">
        <v>29</v>
      </c>
      <c r="H1478" s="38">
        <v>42044</v>
      </c>
      <c r="I1478" s="37" t="s">
        <v>32</v>
      </c>
      <c r="J1478" s="48"/>
      <c r="K1478" s="48"/>
      <c r="L1478" s="48"/>
      <c r="M1478" s="48"/>
      <c r="N1478" s="48"/>
      <c r="O1478" s="207"/>
    </row>
    <row r="1479" spans="1:15" ht="13.7" hidden="1" thickTop="1">
      <c r="A1479" s="45"/>
      <c r="B1479" s="46"/>
      <c r="C1479" s="46"/>
      <c r="D1479" s="60"/>
      <c r="E1479" s="55"/>
      <c r="F1479" s="21">
        <v>42041</v>
      </c>
      <c r="G1479" s="37" t="s">
        <v>29</v>
      </c>
      <c r="H1479" s="38">
        <v>42044</v>
      </c>
      <c r="I1479" s="37" t="s">
        <v>32</v>
      </c>
      <c r="J1479" s="48"/>
      <c r="K1479" s="48"/>
      <c r="L1479" s="48"/>
      <c r="M1479" s="48"/>
      <c r="N1479" s="48"/>
      <c r="O1479" s="207"/>
    </row>
    <row r="1480" spans="1:15" ht="14.4" hidden="1" thickTop="1" thickBot="1">
      <c r="A1480" s="39"/>
      <c r="B1480" s="40"/>
      <c r="C1480" s="40"/>
      <c r="D1480" s="40"/>
      <c r="E1480" s="41" t="s">
        <v>36</v>
      </c>
      <c r="F1480" s="21">
        <v>42041</v>
      </c>
      <c r="G1480" s="40" t="s">
        <v>37</v>
      </c>
      <c r="H1480" s="41">
        <v>42042</v>
      </c>
      <c r="I1480" s="41" t="s">
        <v>32</v>
      </c>
      <c r="J1480" s="42"/>
      <c r="K1480" s="42"/>
      <c r="L1480" s="42"/>
      <c r="M1480" s="42"/>
      <c r="N1480" s="42"/>
      <c r="O1480" s="206"/>
    </row>
    <row r="1481" spans="1:15" ht="13.7" hidden="1" thickTop="1">
      <c r="A1481" s="17"/>
      <c r="B1481" s="18"/>
      <c r="C1481" s="19"/>
      <c r="D1481" s="19"/>
      <c r="E1481" s="20"/>
      <c r="F1481" s="21">
        <v>42044</v>
      </c>
      <c r="G1481" s="22" t="s">
        <v>29</v>
      </c>
      <c r="H1481" s="21">
        <v>42044</v>
      </c>
      <c r="I1481" s="22" t="s">
        <v>30</v>
      </c>
      <c r="J1481" s="23"/>
      <c r="K1481" s="19"/>
      <c r="L1481" s="19"/>
      <c r="M1481" s="23"/>
      <c r="N1481" s="23"/>
      <c r="O1481" s="203"/>
    </row>
    <row r="1482" spans="1:15" ht="13.7" hidden="1" thickTop="1">
      <c r="A1482" s="24" t="s">
        <v>31</v>
      </c>
      <c r="B1482" s="18"/>
      <c r="C1482" s="25"/>
      <c r="D1482" s="19"/>
      <c r="E1482" s="26"/>
      <c r="F1482" s="21">
        <v>42044</v>
      </c>
      <c r="G1482" s="28" t="s">
        <v>32</v>
      </c>
      <c r="H1482" s="21">
        <v>42044</v>
      </c>
      <c r="I1482" s="28" t="s">
        <v>32</v>
      </c>
      <c r="J1482" s="25"/>
      <c r="K1482" s="25"/>
      <c r="L1482" s="25"/>
      <c r="M1482" s="23"/>
      <c r="N1482" s="29"/>
      <c r="O1482" s="204"/>
    </row>
    <row r="1483" spans="1:15" ht="13.7" hidden="1" thickTop="1">
      <c r="A1483" s="24"/>
      <c r="B1483" s="30"/>
      <c r="C1483" s="25"/>
      <c r="D1483" s="19"/>
      <c r="E1483" s="26"/>
      <c r="F1483" s="21">
        <v>42044</v>
      </c>
      <c r="G1483" s="31" t="s">
        <v>33</v>
      </c>
      <c r="H1483" s="21">
        <v>42044</v>
      </c>
      <c r="I1483" s="31" t="s">
        <v>33</v>
      </c>
      <c r="J1483" s="29"/>
      <c r="K1483" s="25"/>
      <c r="L1483" s="25"/>
      <c r="M1483" s="23"/>
      <c r="N1483" s="29"/>
      <c r="O1483" s="204"/>
    </row>
    <row r="1484" spans="1:15" ht="13.7" hidden="1" thickTop="1">
      <c r="A1484" s="32" t="s">
        <v>887</v>
      </c>
      <c r="B1484" s="33" t="s">
        <v>35</v>
      </c>
      <c r="C1484" s="34"/>
      <c r="D1484" s="34">
        <v>25</v>
      </c>
      <c r="E1484" s="33"/>
      <c r="F1484" s="21">
        <v>42044</v>
      </c>
      <c r="G1484" s="33" t="s">
        <v>32</v>
      </c>
      <c r="H1484" s="21">
        <v>42044</v>
      </c>
      <c r="I1484" s="33" t="s">
        <v>32</v>
      </c>
      <c r="J1484" s="25"/>
      <c r="K1484" s="25"/>
      <c r="L1484" s="25"/>
      <c r="M1484" s="29"/>
      <c r="N1484" s="25"/>
      <c r="O1484" s="205"/>
    </row>
    <row r="1485" spans="1:15" ht="13.7" hidden="1" thickTop="1">
      <c r="A1485" s="45"/>
      <c r="B1485" s="46"/>
      <c r="C1485" s="36"/>
      <c r="D1485" s="60"/>
      <c r="E1485" s="55"/>
      <c r="F1485" s="21">
        <v>42044</v>
      </c>
      <c r="G1485" s="37" t="s">
        <v>29</v>
      </c>
      <c r="H1485" s="38">
        <v>42046</v>
      </c>
      <c r="I1485" s="37" t="s">
        <v>32</v>
      </c>
      <c r="J1485" s="48"/>
      <c r="K1485" s="48"/>
      <c r="L1485" s="48"/>
      <c r="M1485" s="48"/>
      <c r="N1485" s="48"/>
      <c r="O1485" s="207"/>
    </row>
    <row r="1486" spans="1:15" ht="14.4" hidden="1" thickTop="1" thickBot="1">
      <c r="A1486" s="39" t="s">
        <v>888</v>
      </c>
      <c r="B1486" s="40"/>
      <c r="C1486" s="40"/>
      <c r="D1486" s="40">
        <v>46</v>
      </c>
      <c r="E1486" s="41" t="s">
        <v>36</v>
      </c>
      <c r="F1486" s="21">
        <v>42044</v>
      </c>
      <c r="G1486" s="40" t="s">
        <v>37</v>
      </c>
      <c r="H1486" s="41">
        <v>42045</v>
      </c>
      <c r="I1486" s="41" t="s">
        <v>32</v>
      </c>
      <c r="J1486" s="42"/>
      <c r="K1486" s="42"/>
      <c r="L1486" s="42"/>
      <c r="M1486" s="42"/>
      <c r="N1486" s="42"/>
      <c r="O1486" s="206"/>
    </row>
    <row r="1487" spans="1:15" ht="13.7" hidden="1" thickTop="1">
      <c r="A1487" s="17"/>
      <c r="B1487" s="18"/>
      <c r="C1487" s="19"/>
      <c r="D1487" s="19"/>
      <c r="E1487" s="20"/>
      <c r="F1487" s="21">
        <v>42060</v>
      </c>
      <c r="G1487" s="22" t="s">
        <v>29</v>
      </c>
      <c r="H1487" s="21">
        <v>42061</v>
      </c>
      <c r="I1487" s="22" t="s">
        <v>30</v>
      </c>
      <c r="J1487" s="23"/>
      <c r="K1487" s="19"/>
      <c r="L1487" s="19"/>
      <c r="M1487" s="23"/>
      <c r="N1487" s="23"/>
      <c r="O1487" s="203"/>
    </row>
    <row r="1488" spans="1:15" ht="13.7" hidden="1" thickTop="1">
      <c r="A1488" s="24" t="s">
        <v>31</v>
      </c>
      <c r="B1488" s="18"/>
      <c r="C1488" s="25"/>
      <c r="D1488" s="19"/>
      <c r="E1488" s="26"/>
      <c r="F1488" s="21">
        <v>42060</v>
      </c>
      <c r="G1488" s="28" t="s">
        <v>32</v>
      </c>
      <c r="H1488" s="21">
        <v>42061</v>
      </c>
      <c r="I1488" s="28" t="s">
        <v>32</v>
      </c>
      <c r="J1488" s="25"/>
      <c r="K1488" s="25"/>
      <c r="L1488" s="25"/>
      <c r="M1488" s="23"/>
      <c r="N1488" s="29"/>
      <c r="O1488" s="204"/>
    </row>
    <row r="1489" spans="1:15" ht="13.7" hidden="1" thickTop="1">
      <c r="A1489" s="24"/>
      <c r="B1489" s="30"/>
      <c r="C1489" s="25"/>
      <c r="D1489" s="19"/>
      <c r="E1489" s="26"/>
      <c r="F1489" s="21">
        <v>42060</v>
      </c>
      <c r="G1489" s="31" t="s">
        <v>33</v>
      </c>
      <c r="H1489" s="21">
        <v>42061</v>
      </c>
      <c r="I1489" s="31" t="s">
        <v>33</v>
      </c>
      <c r="J1489" s="29"/>
      <c r="K1489" s="25"/>
      <c r="L1489" s="25"/>
      <c r="M1489" s="23"/>
      <c r="N1489" s="29"/>
      <c r="O1489" s="204"/>
    </row>
    <row r="1490" spans="1:15" ht="13.7" hidden="1" thickTop="1">
      <c r="A1490" s="32" t="s">
        <v>889</v>
      </c>
      <c r="B1490" s="33" t="s">
        <v>35</v>
      </c>
      <c r="C1490" s="34"/>
      <c r="D1490" s="34">
        <v>71</v>
      </c>
      <c r="E1490" s="33" t="s">
        <v>890</v>
      </c>
      <c r="F1490" s="21">
        <v>42060</v>
      </c>
      <c r="G1490" s="33" t="s">
        <v>32</v>
      </c>
      <c r="H1490" s="21">
        <v>42061</v>
      </c>
      <c r="I1490" s="33" t="s">
        <v>32</v>
      </c>
      <c r="J1490" s="25"/>
      <c r="K1490" s="25"/>
      <c r="L1490" s="25"/>
      <c r="M1490" s="29"/>
      <c r="N1490" s="25"/>
      <c r="O1490" s="205"/>
    </row>
    <row r="1491" spans="1:15" ht="13.7" hidden="1" thickTop="1">
      <c r="A1491" s="45"/>
      <c r="B1491" s="46"/>
      <c r="C1491" s="36"/>
      <c r="D1491" s="60"/>
      <c r="E1491" s="55"/>
      <c r="F1491" s="21">
        <v>42060</v>
      </c>
      <c r="G1491" s="37" t="s">
        <v>29</v>
      </c>
      <c r="H1491" s="38">
        <v>42062</v>
      </c>
      <c r="I1491" s="37" t="s">
        <v>32</v>
      </c>
      <c r="J1491" s="48"/>
      <c r="K1491" s="48"/>
      <c r="L1491" s="48"/>
      <c r="M1491" s="48"/>
      <c r="N1491" s="48"/>
      <c r="O1491" s="207"/>
    </row>
    <row r="1492" spans="1:15" ht="14.4" hidden="1" thickTop="1" thickBot="1">
      <c r="A1492" s="39"/>
      <c r="B1492" s="40"/>
      <c r="C1492" s="40"/>
      <c r="D1492" s="40"/>
      <c r="E1492" s="41" t="s">
        <v>36</v>
      </c>
      <c r="F1492" s="21">
        <v>42060</v>
      </c>
      <c r="G1492" s="40" t="s">
        <v>37</v>
      </c>
      <c r="H1492" s="41">
        <v>42061</v>
      </c>
      <c r="I1492" s="41" t="s">
        <v>32</v>
      </c>
      <c r="J1492" s="42"/>
      <c r="K1492" s="42"/>
      <c r="L1492" s="42"/>
      <c r="M1492" s="42"/>
      <c r="N1492" s="42"/>
      <c r="O1492" s="206"/>
    </row>
    <row r="1493" spans="1:15" ht="13.7" hidden="1" thickTop="1">
      <c r="A1493" s="17"/>
      <c r="B1493" s="18"/>
      <c r="C1493" s="19"/>
      <c r="D1493" s="19"/>
      <c r="E1493" s="20"/>
      <c r="F1493" s="21">
        <v>42061</v>
      </c>
      <c r="G1493" s="22" t="s">
        <v>29</v>
      </c>
      <c r="H1493" s="21">
        <v>42062</v>
      </c>
      <c r="I1493" s="22" t="s">
        <v>30</v>
      </c>
      <c r="J1493" s="23"/>
      <c r="K1493" s="19"/>
      <c r="L1493" s="19"/>
      <c r="M1493" s="23"/>
      <c r="N1493" s="23"/>
      <c r="O1493" s="203"/>
    </row>
    <row r="1494" spans="1:15" ht="13.7" hidden="1" thickTop="1">
      <c r="A1494" s="24" t="s">
        <v>31</v>
      </c>
      <c r="B1494" s="18"/>
      <c r="C1494" s="25"/>
      <c r="D1494" s="19"/>
      <c r="E1494" s="26"/>
      <c r="F1494" s="21">
        <v>42061</v>
      </c>
      <c r="G1494" s="28" t="s">
        <v>32</v>
      </c>
      <c r="H1494" s="21">
        <v>42062</v>
      </c>
      <c r="I1494" s="28" t="s">
        <v>32</v>
      </c>
      <c r="J1494" s="25"/>
      <c r="K1494" s="25"/>
      <c r="L1494" s="25"/>
      <c r="M1494" s="23"/>
      <c r="N1494" s="29"/>
      <c r="O1494" s="204"/>
    </row>
    <row r="1495" spans="1:15" ht="13.7" hidden="1" thickTop="1">
      <c r="A1495" s="24"/>
      <c r="B1495" s="30"/>
      <c r="C1495" s="25"/>
      <c r="D1495" s="19"/>
      <c r="E1495" s="26"/>
      <c r="F1495" s="21">
        <v>42061</v>
      </c>
      <c r="G1495" s="31" t="s">
        <v>33</v>
      </c>
      <c r="H1495" s="21">
        <v>42062</v>
      </c>
      <c r="I1495" s="31" t="s">
        <v>33</v>
      </c>
      <c r="J1495" s="29"/>
      <c r="K1495" s="25"/>
      <c r="L1495" s="25"/>
      <c r="M1495" s="23"/>
      <c r="N1495" s="29"/>
      <c r="O1495" s="204"/>
    </row>
    <row r="1496" spans="1:15" ht="13.7" hidden="1" thickTop="1">
      <c r="A1496" s="32" t="s">
        <v>891</v>
      </c>
      <c r="B1496" s="33" t="s">
        <v>35</v>
      </c>
      <c r="C1496" s="34"/>
      <c r="D1496" s="34">
        <v>61</v>
      </c>
      <c r="E1496" s="33" t="s">
        <v>892</v>
      </c>
      <c r="F1496" s="21">
        <v>42061</v>
      </c>
      <c r="G1496" s="33" t="s">
        <v>32</v>
      </c>
      <c r="H1496" s="21">
        <v>42062</v>
      </c>
      <c r="I1496" s="33" t="s">
        <v>32</v>
      </c>
      <c r="J1496" s="25"/>
      <c r="K1496" s="25"/>
      <c r="L1496" s="25"/>
      <c r="M1496" s="29"/>
      <c r="N1496" s="25"/>
      <c r="O1496" s="205"/>
    </row>
    <row r="1497" spans="1:15" ht="13.7" hidden="1" thickTop="1">
      <c r="A1497" s="45"/>
      <c r="B1497" s="46"/>
      <c r="C1497" s="36"/>
      <c r="D1497" s="36"/>
      <c r="E1497" s="36"/>
      <c r="F1497" s="21">
        <v>42061</v>
      </c>
      <c r="G1497" s="37" t="s">
        <v>29</v>
      </c>
      <c r="H1497" s="38">
        <v>42063</v>
      </c>
      <c r="I1497" s="37" t="s">
        <v>32</v>
      </c>
      <c r="J1497" s="48"/>
      <c r="K1497" s="48"/>
      <c r="L1497" s="48"/>
      <c r="M1497" s="48"/>
      <c r="N1497" s="48"/>
      <c r="O1497" s="207"/>
    </row>
    <row r="1498" spans="1:15" ht="14.4" hidden="1" thickTop="1" thickBot="1">
      <c r="A1498" s="39"/>
      <c r="B1498" s="40"/>
      <c r="C1498" s="40"/>
      <c r="D1498" s="40"/>
      <c r="E1498" s="41" t="s">
        <v>36</v>
      </c>
      <c r="F1498" s="21">
        <v>42061</v>
      </c>
      <c r="G1498" s="40" t="s">
        <v>37</v>
      </c>
      <c r="H1498" s="41">
        <v>42062</v>
      </c>
      <c r="I1498" s="41" t="s">
        <v>32</v>
      </c>
      <c r="J1498" s="42"/>
      <c r="K1498" s="42"/>
      <c r="L1498" s="42"/>
      <c r="M1498" s="42"/>
      <c r="N1498" s="42"/>
      <c r="O1498" s="206"/>
    </row>
    <row r="1499" spans="1:15" ht="13.7" hidden="1" thickTop="1">
      <c r="A1499" s="17"/>
      <c r="B1499" s="18"/>
      <c r="C1499" s="19"/>
      <c r="D1499" s="19"/>
      <c r="E1499" s="20"/>
      <c r="F1499" s="21">
        <v>42063</v>
      </c>
      <c r="G1499" s="22" t="s">
        <v>29</v>
      </c>
      <c r="H1499" s="21">
        <v>42063</v>
      </c>
      <c r="I1499" s="22" t="s">
        <v>30</v>
      </c>
      <c r="J1499" s="23"/>
      <c r="K1499" s="19"/>
      <c r="L1499" s="19"/>
      <c r="M1499" s="23"/>
      <c r="N1499" s="23"/>
      <c r="O1499" s="203"/>
    </row>
    <row r="1500" spans="1:15" ht="13.7" hidden="1" thickTop="1">
      <c r="A1500" s="24" t="s">
        <v>31</v>
      </c>
      <c r="B1500" s="18"/>
      <c r="C1500" s="25"/>
      <c r="D1500" s="19"/>
      <c r="E1500" s="26"/>
      <c r="F1500" s="21">
        <v>42063</v>
      </c>
      <c r="G1500" s="28" t="s">
        <v>32</v>
      </c>
      <c r="H1500" s="21">
        <v>42063</v>
      </c>
      <c r="I1500" s="28" t="s">
        <v>32</v>
      </c>
      <c r="J1500" s="25"/>
      <c r="K1500" s="25"/>
      <c r="L1500" s="25"/>
      <c r="M1500" s="23"/>
      <c r="N1500" s="29"/>
      <c r="O1500" s="204"/>
    </row>
    <row r="1501" spans="1:15" ht="13.7" hidden="1" thickTop="1">
      <c r="A1501" s="24"/>
      <c r="B1501" s="30"/>
      <c r="C1501" s="25"/>
      <c r="D1501" s="19"/>
      <c r="E1501" s="26"/>
      <c r="F1501" s="21">
        <v>42063</v>
      </c>
      <c r="G1501" s="31" t="s">
        <v>33</v>
      </c>
      <c r="H1501" s="21">
        <v>42063</v>
      </c>
      <c r="I1501" s="31" t="s">
        <v>33</v>
      </c>
      <c r="J1501" s="29"/>
      <c r="K1501" s="25"/>
      <c r="L1501" s="25"/>
      <c r="M1501" s="23"/>
      <c r="N1501" s="29"/>
      <c r="O1501" s="204"/>
    </row>
    <row r="1502" spans="1:15" ht="13.7" hidden="1" thickTop="1">
      <c r="A1502" s="32"/>
      <c r="B1502" s="33" t="s">
        <v>35</v>
      </c>
      <c r="C1502" s="34"/>
      <c r="D1502" s="34"/>
      <c r="E1502" s="33"/>
      <c r="F1502" s="21">
        <v>42063</v>
      </c>
      <c r="G1502" s="33" t="s">
        <v>32</v>
      </c>
      <c r="H1502" s="21">
        <v>42063</v>
      </c>
      <c r="I1502" s="33" t="s">
        <v>32</v>
      </c>
      <c r="J1502" s="25"/>
      <c r="K1502" s="25"/>
      <c r="L1502" s="25"/>
      <c r="M1502" s="29"/>
      <c r="N1502" s="25"/>
      <c r="O1502" s="205"/>
    </row>
    <row r="1503" spans="1:15" ht="13.7" hidden="1" thickTop="1">
      <c r="A1503" s="45" t="s">
        <v>893</v>
      </c>
      <c r="B1503" s="46">
        <v>330098951</v>
      </c>
      <c r="C1503" s="36" t="s">
        <v>661</v>
      </c>
      <c r="D1503" s="60">
        <v>36</v>
      </c>
      <c r="E1503" s="75" t="s">
        <v>894</v>
      </c>
      <c r="F1503" s="21">
        <v>42063</v>
      </c>
      <c r="G1503" s="37" t="s">
        <v>29</v>
      </c>
      <c r="H1503" s="38">
        <v>42066</v>
      </c>
      <c r="I1503" s="37" t="s">
        <v>32</v>
      </c>
      <c r="J1503" s="48"/>
      <c r="K1503" s="48"/>
      <c r="L1503" s="48"/>
      <c r="M1503" s="48"/>
      <c r="N1503" s="48"/>
      <c r="O1503" s="207"/>
    </row>
    <row r="1504" spans="1:15" ht="13.7" hidden="1" thickTop="1">
      <c r="A1504" s="45"/>
      <c r="B1504" s="46"/>
      <c r="C1504" s="46"/>
      <c r="D1504" s="60"/>
      <c r="E1504" s="55"/>
      <c r="F1504" s="21">
        <v>42063</v>
      </c>
      <c r="G1504" s="37" t="s">
        <v>29</v>
      </c>
      <c r="H1504" s="38">
        <v>42066</v>
      </c>
      <c r="I1504" s="37" t="s">
        <v>32</v>
      </c>
      <c r="J1504" s="48"/>
      <c r="K1504" s="48"/>
      <c r="L1504" s="48"/>
      <c r="M1504" s="48"/>
      <c r="N1504" s="48"/>
      <c r="O1504" s="207"/>
    </row>
    <row r="1505" spans="1:15" ht="14.4" hidden="1" thickTop="1" thickBot="1">
      <c r="A1505" s="39" t="s">
        <v>895</v>
      </c>
      <c r="B1505" s="40"/>
      <c r="C1505" s="40"/>
      <c r="D1505" s="40">
        <v>29</v>
      </c>
      <c r="E1505" s="41" t="s">
        <v>36</v>
      </c>
      <c r="F1505" s="21">
        <v>42063</v>
      </c>
      <c r="G1505" s="40" t="s">
        <v>37</v>
      </c>
      <c r="H1505" s="41">
        <v>42065</v>
      </c>
      <c r="I1505" s="41" t="s">
        <v>32</v>
      </c>
      <c r="J1505" s="42"/>
      <c r="K1505" s="42"/>
      <c r="L1505" s="42"/>
      <c r="M1505" s="42"/>
      <c r="N1505" s="42"/>
      <c r="O1505" s="206"/>
    </row>
    <row r="1506" spans="1:15" ht="13.7" hidden="1" thickTop="1">
      <c r="A1506" s="17"/>
      <c r="B1506" s="18"/>
      <c r="C1506" s="19"/>
      <c r="D1506" s="19"/>
      <c r="E1506" s="20"/>
      <c r="F1506" s="21">
        <v>42065</v>
      </c>
      <c r="G1506" s="22" t="s">
        <v>29</v>
      </c>
      <c r="H1506" s="21">
        <v>42065</v>
      </c>
      <c r="I1506" s="22" t="s">
        <v>30</v>
      </c>
      <c r="J1506" s="23"/>
      <c r="K1506" s="19"/>
      <c r="L1506" s="19"/>
      <c r="M1506" s="23"/>
      <c r="N1506" s="23"/>
      <c r="O1506" s="203"/>
    </row>
    <row r="1507" spans="1:15" ht="13.7" hidden="1" thickTop="1">
      <c r="A1507" s="24" t="s">
        <v>31</v>
      </c>
      <c r="B1507" s="18"/>
      <c r="C1507" s="25"/>
      <c r="D1507" s="19"/>
      <c r="E1507" s="26"/>
      <c r="F1507" s="21">
        <v>42065</v>
      </c>
      <c r="G1507" s="28" t="s">
        <v>32</v>
      </c>
      <c r="H1507" s="21">
        <v>42065</v>
      </c>
      <c r="I1507" s="28" t="s">
        <v>32</v>
      </c>
      <c r="J1507" s="25"/>
      <c r="K1507" s="25"/>
      <c r="L1507" s="25"/>
      <c r="M1507" s="23"/>
      <c r="N1507" s="29"/>
      <c r="O1507" s="204"/>
    </row>
    <row r="1508" spans="1:15" ht="13.7" hidden="1" thickTop="1">
      <c r="A1508" s="24"/>
      <c r="B1508" s="30"/>
      <c r="C1508" s="25"/>
      <c r="D1508" s="19"/>
      <c r="E1508" s="26"/>
      <c r="F1508" s="21">
        <v>42065</v>
      </c>
      <c r="G1508" s="31" t="s">
        <v>33</v>
      </c>
      <c r="H1508" s="21">
        <v>42065</v>
      </c>
      <c r="I1508" s="31" t="s">
        <v>33</v>
      </c>
      <c r="J1508" s="29"/>
      <c r="K1508" s="25"/>
      <c r="L1508" s="25"/>
      <c r="M1508" s="23"/>
      <c r="N1508" s="29"/>
      <c r="O1508" s="204"/>
    </row>
    <row r="1509" spans="1:15" ht="13.7" hidden="1" thickTop="1">
      <c r="A1509" s="32"/>
      <c r="B1509" s="33" t="s">
        <v>35</v>
      </c>
      <c r="C1509" s="34"/>
      <c r="D1509" s="34"/>
      <c r="E1509" s="33"/>
      <c r="F1509" s="21">
        <v>42065</v>
      </c>
      <c r="G1509" s="33" t="s">
        <v>32</v>
      </c>
      <c r="H1509" s="21">
        <v>42065</v>
      </c>
      <c r="I1509" s="33" t="s">
        <v>32</v>
      </c>
      <c r="J1509" s="25"/>
      <c r="K1509" s="25"/>
      <c r="L1509" s="25"/>
      <c r="M1509" s="29"/>
      <c r="N1509" s="25"/>
      <c r="O1509" s="205"/>
    </row>
    <row r="1510" spans="1:15" ht="13.7" hidden="1" thickTop="1">
      <c r="A1510" s="45" t="s">
        <v>896</v>
      </c>
      <c r="B1510" s="46" t="s">
        <v>680</v>
      </c>
      <c r="C1510" s="36" t="s">
        <v>681</v>
      </c>
      <c r="D1510" s="60">
        <v>36</v>
      </c>
      <c r="E1510" s="55"/>
      <c r="F1510" s="21">
        <v>42065</v>
      </c>
      <c r="G1510" s="37" t="s">
        <v>29</v>
      </c>
      <c r="H1510" s="38">
        <v>42067</v>
      </c>
      <c r="I1510" s="37" t="s">
        <v>32</v>
      </c>
      <c r="J1510" s="48"/>
      <c r="K1510" s="48"/>
      <c r="L1510" s="48"/>
      <c r="M1510" s="48"/>
      <c r="N1510" s="48"/>
      <c r="O1510" s="207"/>
    </row>
    <row r="1511" spans="1:15" ht="13.7" hidden="1" thickTop="1">
      <c r="A1511" s="45" t="s">
        <v>897</v>
      </c>
      <c r="B1511" s="46">
        <v>330080404</v>
      </c>
      <c r="C1511" s="46" t="s">
        <v>791</v>
      </c>
      <c r="D1511" s="60">
        <v>36</v>
      </c>
      <c r="E1511" s="55"/>
      <c r="F1511" s="21">
        <v>42065</v>
      </c>
      <c r="G1511" s="37" t="s">
        <v>29</v>
      </c>
      <c r="H1511" s="38">
        <v>42067</v>
      </c>
      <c r="I1511" s="37" t="s">
        <v>32</v>
      </c>
      <c r="J1511" s="48"/>
      <c r="K1511" s="48"/>
      <c r="L1511" s="48"/>
      <c r="M1511" s="48"/>
      <c r="N1511" s="48"/>
      <c r="O1511" s="207"/>
    </row>
    <row r="1512" spans="1:15" ht="13.7" hidden="1" thickTop="1">
      <c r="A1512" s="45"/>
      <c r="B1512" s="46"/>
      <c r="C1512" s="46"/>
      <c r="D1512" s="60"/>
      <c r="E1512" s="55"/>
      <c r="F1512" s="21">
        <v>42065</v>
      </c>
      <c r="G1512" s="37" t="s">
        <v>29</v>
      </c>
      <c r="H1512" s="38">
        <v>42067</v>
      </c>
      <c r="I1512" s="37" t="s">
        <v>32</v>
      </c>
      <c r="J1512" s="48"/>
      <c r="K1512" s="48"/>
      <c r="L1512" s="48"/>
      <c r="M1512" s="48"/>
      <c r="N1512" s="48"/>
      <c r="O1512" s="207"/>
    </row>
    <row r="1513" spans="1:15" ht="14.4" hidden="1" thickTop="1" thickBot="1">
      <c r="A1513" s="39" t="s">
        <v>898</v>
      </c>
      <c r="B1513" s="40"/>
      <c r="C1513" s="40"/>
      <c r="D1513" s="40">
        <v>44</v>
      </c>
      <c r="E1513" s="41" t="s">
        <v>36</v>
      </c>
      <c r="F1513" s="21">
        <v>42065</v>
      </c>
      <c r="G1513" s="40" t="s">
        <v>37</v>
      </c>
      <c r="H1513" s="41">
        <v>42066</v>
      </c>
      <c r="I1513" s="41" t="s">
        <v>32</v>
      </c>
      <c r="J1513" s="42"/>
      <c r="K1513" s="42"/>
      <c r="L1513" s="42"/>
      <c r="M1513" s="42"/>
      <c r="N1513" s="42"/>
      <c r="O1513" s="206"/>
    </row>
    <row r="1514" spans="1:15" ht="13.7" hidden="1" thickTop="1">
      <c r="A1514" s="17"/>
      <c r="B1514" s="18"/>
      <c r="C1514" s="19"/>
      <c r="D1514" s="19"/>
      <c r="E1514" s="20"/>
      <c r="F1514" s="21">
        <v>42066</v>
      </c>
      <c r="G1514" s="22" t="s">
        <v>29</v>
      </c>
      <c r="H1514" s="21">
        <v>42066</v>
      </c>
      <c r="I1514" s="22" t="s">
        <v>30</v>
      </c>
      <c r="J1514" s="23"/>
      <c r="K1514" s="19"/>
      <c r="L1514" s="19"/>
      <c r="M1514" s="23"/>
      <c r="N1514" s="23"/>
      <c r="O1514" s="203"/>
    </row>
    <row r="1515" spans="1:15" ht="13.7" hidden="1" thickTop="1">
      <c r="A1515" s="24" t="s">
        <v>31</v>
      </c>
      <c r="B1515" s="18"/>
      <c r="C1515" s="25"/>
      <c r="D1515" s="19"/>
      <c r="E1515" s="26"/>
      <c r="F1515" s="21">
        <v>42066</v>
      </c>
      <c r="G1515" s="28" t="s">
        <v>32</v>
      </c>
      <c r="H1515" s="21">
        <v>42066</v>
      </c>
      <c r="I1515" s="28" t="s">
        <v>32</v>
      </c>
      <c r="J1515" s="25"/>
      <c r="K1515" s="25"/>
      <c r="L1515" s="25"/>
      <c r="M1515" s="23"/>
      <c r="N1515" s="29"/>
      <c r="O1515" s="204"/>
    </row>
    <row r="1516" spans="1:15" ht="13.7" hidden="1" thickTop="1">
      <c r="A1516" s="24"/>
      <c r="B1516" s="30"/>
      <c r="C1516" s="25"/>
      <c r="D1516" s="19"/>
      <c r="E1516" s="26"/>
      <c r="F1516" s="21">
        <v>42066</v>
      </c>
      <c r="G1516" s="31" t="s">
        <v>33</v>
      </c>
      <c r="H1516" s="21">
        <v>42066</v>
      </c>
      <c r="I1516" s="31" t="s">
        <v>33</v>
      </c>
      <c r="J1516" s="29"/>
      <c r="K1516" s="25"/>
      <c r="L1516" s="25"/>
      <c r="M1516" s="23"/>
      <c r="N1516" s="29"/>
      <c r="O1516" s="204"/>
    </row>
    <row r="1517" spans="1:15" ht="13.7" hidden="1" thickTop="1">
      <c r="A1517" s="32" t="s">
        <v>899</v>
      </c>
      <c r="B1517" s="33" t="s">
        <v>35</v>
      </c>
      <c r="C1517" s="34"/>
      <c r="D1517" s="34">
        <v>51</v>
      </c>
      <c r="E1517" s="33"/>
      <c r="F1517" s="21">
        <v>42066</v>
      </c>
      <c r="G1517" s="33" t="s">
        <v>32</v>
      </c>
      <c r="H1517" s="21">
        <v>42066</v>
      </c>
      <c r="I1517" s="33" t="s">
        <v>32</v>
      </c>
      <c r="J1517" s="25"/>
      <c r="K1517" s="25"/>
      <c r="L1517" s="25"/>
      <c r="M1517" s="29"/>
      <c r="N1517" s="25"/>
      <c r="O1517" s="205"/>
    </row>
    <row r="1518" spans="1:15" ht="13.7" hidden="1" thickTop="1">
      <c r="A1518" s="45" t="s">
        <v>900</v>
      </c>
      <c r="B1518" s="46">
        <v>330080404</v>
      </c>
      <c r="C1518" s="36" t="s">
        <v>791</v>
      </c>
      <c r="D1518" s="60">
        <v>54</v>
      </c>
      <c r="E1518" s="55"/>
      <c r="F1518" s="21">
        <v>42066</v>
      </c>
      <c r="G1518" s="37" t="s">
        <v>29</v>
      </c>
      <c r="H1518" s="38">
        <v>42068</v>
      </c>
      <c r="I1518" s="37" t="s">
        <v>32</v>
      </c>
      <c r="J1518" s="48"/>
      <c r="K1518" s="48"/>
      <c r="L1518" s="48"/>
      <c r="M1518" s="48"/>
      <c r="N1518" s="48"/>
      <c r="O1518" s="207"/>
    </row>
    <row r="1519" spans="1:15" ht="13.7" hidden="1" thickTop="1">
      <c r="A1519" s="45"/>
      <c r="B1519" s="46"/>
      <c r="C1519" s="46"/>
      <c r="D1519" s="60"/>
      <c r="E1519" s="55"/>
      <c r="F1519" s="21">
        <v>42066</v>
      </c>
      <c r="G1519" s="37" t="s">
        <v>29</v>
      </c>
      <c r="H1519" s="38">
        <v>42068</v>
      </c>
      <c r="I1519" s="37" t="s">
        <v>32</v>
      </c>
      <c r="J1519" s="48"/>
      <c r="K1519" s="48"/>
      <c r="L1519" s="48"/>
      <c r="M1519" s="48"/>
      <c r="N1519" s="48"/>
      <c r="O1519" s="207"/>
    </row>
    <row r="1520" spans="1:15" ht="14.4" hidden="1" thickTop="1" thickBot="1">
      <c r="A1520" s="39" t="s">
        <v>901</v>
      </c>
      <c r="B1520" s="40"/>
      <c r="C1520" s="40"/>
      <c r="D1520" s="40">
        <v>35</v>
      </c>
      <c r="E1520" s="41" t="s">
        <v>36</v>
      </c>
      <c r="F1520" s="21">
        <v>42066</v>
      </c>
      <c r="G1520" s="40" t="s">
        <v>37</v>
      </c>
      <c r="H1520" s="41">
        <v>42067</v>
      </c>
      <c r="I1520" s="41" t="s">
        <v>32</v>
      </c>
      <c r="J1520" s="42"/>
      <c r="K1520" s="42"/>
      <c r="L1520" s="42"/>
      <c r="M1520" s="42"/>
      <c r="N1520" s="42"/>
      <c r="O1520" s="206"/>
    </row>
    <row r="1521" spans="1:15" ht="13.7" hidden="1" thickTop="1">
      <c r="A1521" s="17"/>
      <c r="B1521" s="18"/>
      <c r="C1521" s="19"/>
      <c r="D1521" s="19"/>
      <c r="E1521" s="20"/>
      <c r="F1521" s="21">
        <v>42067</v>
      </c>
      <c r="G1521" s="22" t="s">
        <v>29</v>
      </c>
      <c r="H1521" s="21">
        <v>42067</v>
      </c>
      <c r="I1521" s="22" t="s">
        <v>30</v>
      </c>
      <c r="J1521" s="23"/>
      <c r="K1521" s="19"/>
      <c r="L1521" s="19"/>
      <c r="M1521" s="23"/>
      <c r="N1521" s="23"/>
      <c r="O1521" s="203"/>
    </row>
    <row r="1522" spans="1:15" ht="13.7" hidden="1" thickTop="1">
      <c r="A1522" s="24" t="s">
        <v>31</v>
      </c>
      <c r="B1522" s="18"/>
      <c r="C1522" s="25"/>
      <c r="D1522" s="19"/>
      <c r="E1522" s="26"/>
      <c r="F1522" s="21">
        <v>42067</v>
      </c>
      <c r="G1522" s="28" t="s">
        <v>32</v>
      </c>
      <c r="H1522" s="21">
        <v>42067</v>
      </c>
      <c r="I1522" s="28" t="s">
        <v>32</v>
      </c>
      <c r="J1522" s="25"/>
      <c r="K1522" s="25"/>
      <c r="L1522" s="25"/>
      <c r="M1522" s="23"/>
      <c r="N1522" s="29"/>
      <c r="O1522" s="204"/>
    </row>
    <row r="1523" spans="1:15" ht="13.7" hidden="1" thickTop="1">
      <c r="A1523" s="24"/>
      <c r="B1523" s="30"/>
      <c r="C1523" s="25"/>
      <c r="D1523" s="19"/>
      <c r="E1523" s="26"/>
      <c r="F1523" s="21">
        <v>42067</v>
      </c>
      <c r="G1523" s="31" t="s">
        <v>33</v>
      </c>
      <c r="H1523" s="21">
        <v>42067</v>
      </c>
      <c r="I1523" s="31" t="s">
        <v>33</v>
      </c>
      <c r="J1523" s="29"/>
      <c r="K1523" s="25"/>
      <c r="L1523" s="25"/>
      <c r="M1523" s="23"/>
      <c r="N1523" s="29"/>
      <c r="O1523" s="204"/>
    </row>
    <row r="1524" spans="1:15" ht="13.7" hidden="1" thickTop="1">
      <c r="A1524" s="32"/>
      <c r="B1524" s="33" t="s">
        <v>35</v>
      </c>
      <c r="C1524" s="34"/>
      <c r="D1524" s="34"/>
      <c r="E1524" s="33"/>
      <c r="F1524" s="21">
        <v>42067</v>
      </c>
      <c r="G1524" s="33" t="s">
        <v>32</v>
      </c>
      <c r="H1524" s="21">
        <v>42067</v>
      </c>
      <c r="I1524" s="33" t="s">
        <v>32</v>
      </c>
      <c r="J1524" s="25"/>
      <c r="K1524" s="25"/>
      <c r="L1524" s="25"/>
      <c r="M1524" s="29"/>
      <c r="N1524" s="25"/>
      <c r="O1524" s="205"/>
    </row>
    <row r="1525" spans="1:15" ht="13.7" hidden="1" thickTop="1">
      <c r="A1525" s="45" t="s">
        <v>902</v>
      </c>
      <c r="B1525" s="46">
        <v>330080404</v>
      </c>
      <c r="C1525" s="36" t="s">
        <v>791</v>
      </c>
      <c r="D1525" s="60">
        <v>36</v>
      </c>
      <c r="E1525" s="55"/>
      <c r="F1525" s="21">
        <v>42067</v>
      </c>
      <c r="G1525" s="37" t="s">
        <v>29</v>
      </c>
      <c r="H1525" s="38">
        <v>42069</v>
      </c>
      <c r="I1525" s="37" t="s">
        <v>32</v>
      </c>
      <c r="J1525" s="48"/>
      <c r="K1525" s="48"/>
      <c r="L1525" s="48"/>
      <c r="M1525" s="48"/>
      <c r="N1525" s="48"/>
      <c r="O1525" s="207"/>
    </row>
    <row r="1526" spans="1:15" ht="13.7" hidden="1" thickTop="1">
      <c r="A1526" s="45" t="s">
        <v>903</v>
      </c>
      <c r="B1526" s="46" t="s">
        <v>680</v>
      </c>
      <c r="C1526" s="46" t="s">
        <v>681</v>
      </c>
      <c r="D1526" s="60">
        <v>18</v>
      </c>
      <c r="E1526" s="55"/>
      <c r="F1526" s="21">
        <v>42067</v>
      </c>
      <c r="G1526" s="37" t="s">
        <v>29</v>
      </c>
      <c r="H1526" s="38">
        <v>42069</v>
      </c>
      <c r="I1526" s="37" t="s">
        <v>32</v>
      </c>
      <c r="J1526" s="48"/>
      <c r="K1526" s="48"/>
      <c r="L1526" s="48"/>
      <c r="M1526" s="48"/>
      <c r="N1526" s="48"/>
      <c r="O1526" s="207"/>
    </row>
    <row r="1527" spans="1:15" ht="13.7" hidden="1" thickTop="1">
      <c r="A1527" s="45"/>
      <c r="B1527" s="46"/>
      <c r="C1527" s="46"/>
      <c r="D1527" s="60"/>
      <c r="E1527" s="55"/>
      <c r="F1527" s="21">
        <v>42067</v>
      </c>
      <c r="G1527" s="37" t="s">
        <v>29</v>
      </c>
      <c r="H1527" s="38">
        <v>42069</v>
      </c>
      <c r="I1527" s="37" t="s">
        <v>32</v>
      </c>
      <c r="J1527" s="48"/>
      <c r="K1527" s="48"/>
      <c r="L1527" s="48"/>
      <c r="M1527" s="48"/>
      <c r="N1527" s="48"/>
      <c r="O1527" s="207"/>
    </row>
    <row r="1528" spans="1:15" ht="14.4" hidden="1" thickTop="1" thickBot="1">
      <c r="A1528" s="39" t="s">
        <v>904</v>
      </c>
      <c r="B1528" s="40"/>
      <c r="C1528" s="40"/>
      <c r="D1528" s="40">
        <v>43</v>
      </c>
      <c r="E1528" s="77" t="s">
        <v>905</v>
      </c>
      <c r="F1528" s="21">
        <v>42067</v>
      </c>
      <c r="G1528" s="40" t="s">
        <v>37</v>
      </c>
      <c r="H1528" s="41">
        <v>42068</v>
      </c>
      <c r="I1528" s="41" t="s">
        <v>32</v>
      </c>
      <c r="J1528" s="42"/>
      <c r="K1528" s="42"/>
      <c r="L1528" s="42"/>
      <c r="M1528" s="42"/>
      <c r="N1528" s="42"/>
      <c r="O1528" s="206"/>
    </row>
    <row r="1529" spans="1:15" ht="13.7" hidden="1" thickTop="1">
      <c r="A1529" s="17"/>
      <c r="B1529" s="18"/>
      <c r="C1529" s="19"/>
      <c r="D1529" s="19"/>
      <c r="E1529" s="20"/>
      <c r="F1529" s="21">
        <v>42068</v>
      </c>
      <c r="G1529" s="22" t="s">
        <v>29</v>
      </c>
      <c r="H1529" s="21">
        <v>42068</v>
      </c>
      <c r="I1529" s="22" t="s">
        <v>30</v>
      </c>
      <c r="J1529" s="23"/>
      <c r="K1529" s="19"/>
      <c r="L1529" s="19"/>
      <c r="M1529" s="23"/>
      <c r="N1529" s="23"/>
      <c r="O1529" s="203"/>
    </row>
    <row r="1530" spans="1:15" ht="13.7" hidden="1" thickTop="1">
      <c r="A1530" s="24" t="s">
        <v>31</v>
      </c>
      <c r="B1530" s="18"/>
      <c r="C1530" s="25"/>
      <c r="D1530" s="19"/>
      <c r="E1530" s="26"/>
      <c r="F1530" s="21">
        <v>42068</v>
      </c>
      <c r="G1530" s="28" t="s">
        <v>32</v>
      </c>
      <c r="H1530" s="21">
        <v>42068</v>
      </c>
      <c r="I1530" s="28" t="s">
        <v>32</v>
      </c>
      <c r="J1530" s="25"/>
      <c r="K1530" s="25"/>
      <c r="L1530" s="25"/>
      <c r="M1530" s="23"/>
      <c r="N1530" s="29"/>
      <c r="O1530" s="204"/>
    </row>
    <row r="1531" spans="1:15" ht="13.7" hidden="1" thickTop="1">
      <c r="A1531" s="24"/>
      <c r="B1531" s="30"/>
      <c r="C1531" s="25"/>
      <c r="D1531" s="19"/>
      <c r="E1531" s="26"/>
      <c r="F1531" s="21">
        <v>42068</v>
      </c>
      <c r="G1531" s="31" t="s">
        <v>33</v>
      </c>
      <c r="H1531" s="21">
        <v>42068</v>
      </c>
      <c r="I1531" s="31" t="s">
        <v>33</v>
      </c>
      <c r="J1531" s="29"/>
      <c r="K1531" s="25"/>
      <c r="L1531" s="25"/>
      <c r="M1531" s="23"/>
      <c r="N1531" s="29"/>
      <c r="O1531" s="204"/>
    </row>
    <row r="1532" spans="1:15" ht="13.7" hidden="1" thickTop="1">
      <c r="A1532" s="32"/>
      <c r="B1532" s="33" t="s">
        <v>35</v>
      </c>
      <c r="C1532" s="34"/>
      <c r="D1532" s="34"/>
      <c r="E1532" s="33"/>
      <c r="F1532" s="21">
        <v>42068</v>
      </c>
      <c r="G1532" s="33" t="s">
        <v>32</v>
      </c>
      <c r="H1532" s="21">
        <v>42068</v>
      </c>
      <c r="I1532" s="33" t="s">
        <v>32</v>
      </c>
      <c r="J1532" s="25"/>
      <c r="K1532" s="25"/>
      <c r="L1532" s="25"/>
      <c r="M1532" s="29"/>
      <c r="N1532" s="25"/>
      <c r="O1532" s="205"/>
    </row>
    <row r="1533" spans="1:15" ht="13.7" hidden="1" thickTop="1">
      <c r="A1533" s="45" t="s">
        <v>906</v>
      </c>
      <c r="B1533" s="46">
        <v>330080404</v>
      </c>
      <c r="C1533" s="36" t="s">
        <v>791</v>
      </c>
      <c r="D1533" s="60">
        <v>36</v>
      </c>
      <c r="E1533" s="55"/>
      <c r="F1533" s="21">
        <v>42068</v>
      </c>
      <c r="G1533" s="37" t="s">
        <v>29</v>
      </c>
      <c r="H1533" s="38">
        <v>42070</v>
      </c>
      <c r="I1533" s="37" t="s">
        <v>32</v>
      </c>
      <c r="J1533" s="48"/>
      <c r="K1533" s="48"/>
      <c r="L1533" s="48"/>
      <c r="M1533" s="48"/>
      <c r="N1533" s="48"/>
      <c r="O1533" s="207"/>
    </row>
    <row r="1534" spans="1:15" ht="13.7" hidden="1" thickTop="1">
      <c r="A1534" s="45" t="s">
        <v>907</v>
      </c>
      <c r="B1534" s="46" t="s">
        <v>680</v>
      </c>
      <c r="C1534" s="46" t="s">
        <v>681</v>
      </c>
      <c r="D1534" s="60">
        <v>18</v>
      </c>
      <c r="E1534" s="55"/>
      <c r="F1534" s="21">
        <v>42068</v>
      </c>
      <c r="G1534" s="37" t="s">
        <v>29</v>
      </c>
      <c r="H1534" s="38">
        <v>42070</v>
      </c>
      <c r="I1534" s="37" t="s">
        <v>32</v>
      </c>
      <c r="J1534" s="48"/>
      <c r="K1534" s="48"/>
      <c r="L1534" s="48"/>
      <c r="M1534" s="48"/>
      <c r="N1534" s="48"/>
      <c r="O1534" s="207"/>
    </row>
    <row r="1535" spans="1:15" ht="14.4" hidden="1" thickTop="1" thickBot="1">
      <c r="A1535" s="39" t="s">
        <v>908</v>
      </c>
      <c r="B1535" s="40"/>
      <c r="C1535" s="40"/>
      <c r="D1535" s="40">
        <v>45</v>
      </c>
      <c r="E1535" s="77" t="s">
        <v>909</v>
      </c>
      <c r="F1535" s="21">
        <v>42068</v>
      </c>
      <c r="G1535" s="40" t="s">
        <v>37</v>
      </c>
      <c r="H1535" s="41">
        <v>42069</v>
      </c>
      <c r="I1535" s="41" t="s">
        <v>32</v>
      </c>
      <c r="J1535" s="42"/>
      <c r="K1535" s="42"/>
      <c r="L1535" s="42"/>
      <c r="M1535" s="42"/>
      <c r="N1535" s="42"/>
      <c r="O1535" s="206"/>
    </row>
    <row r="1536" spans="1:15" ht="13.7" hidden="1" thickTop="1">
      <c r="A1536" s="17"/>
      <c r="B1536" s="18"/>
      <c r="C1536" s="19"/>
      <c r="D1536" s="19"/>
      <c r="E1536" s="20"/>
      <c r="F1536" s="21">
        <v>42069</v>
      </c>
      <c r="G1536" s="22" t="s">
        <v>29</v>
      </c>
      <c r="H1536" s="21">
        <v>42068</v>
      </c>
      <c r="I1536" s="22" t="s">
        <v>30</v>
      </c>
      <c r="J1536" s="23"/>
      <c r="K1536" s="19"/>
      <c r="L1536" s="19"/>
      <c r="M1536" s="23"/>
      <c r="N1536" s="23"/>
      <c r="O1536" s="203"/>
    </row>
    <row r="1537" spans="1:15" ht="13.7" hidden="1" thickTop="1">
      <c r="A1537" s="24" t="s">
        <v>31</v>
      </c>
      <c r="B1537" s="18"/>
      <c r="C1537" s="25"/>
      <c r="D1537" s="19"/>
      <c r="E1537" s="26"/>
      <c r="F1537" s="21">
        <v>42069</v>
      </c>
      <c r="G1537" s="28" t="s">
        <v>32</v>
      </c>
      <c r="H1537" s="21">
        <v>42068</v>
      </c>
      <c r="I1537" s="28" t="s">
        <v>32</v>
      </c>
      <c r="J1537" s="25"/>
      <c r="K1537" s="25"/>
      <c r="L1537" s="25"/>
      <c r="M1537" s="23"/>
      <c r="N1537" s="29"/>
      <c r="O1537" s="204"/>
    </row>
    <row r="1538" spans="1:15" ht="13.7" hidden="1" thickTop="1">
      <c r="A1538" s="24"/>
      <c r="B1538" s="30"/>
      <c r="C1538" s="25"/>
      <c r="D1538" s="19"/>
      <c r="E1538" s="26"/>
      <c r="F1538" s="21">
        <v>42069</v>
      </c>
      <c r="G1538" s="31" t="s">
        <v>910</v>
      </c>
      <c r="H1538" s="21">
        <v>42068</v>
      </c>
      <c r="I1538" s="31" t="s">
        <v>910</v>
      </c>
      <c r="J1538" s="29"/>
      <c r="K1538" s="25"/>
      <c r="L1538" s="25"/>
      <c r="M1538" s="23"/>
      <c r="N1538" s="29"/>
      <c r="O1538" s="204"/>
    </row>
    <row r="1539" spans="1:15" ht="13.7" hidden="1" thickTop="1">
      <c r="A1539" s="32"/>
      <c r="B1539" s="33" t="s">
        <v>35</v>
      </c>
      <c r="C1539" s="34"/>
      <c r="D1539" s="34"/>
      <c r="E1539" s="33"/>
      <c r="F1539" s="21">
        <v>42069</v>
      </c>
      <c r="G1539" s="33" t="s">
        <v>32</v>
      </c>
      <c r="H1539" s="21">
        <v>42068</v>
      </c>
      <c r="I1539" s="33" t="s">
        <v>32</v>
      </c>
      <c r="J1539" s="25"/>
      <c r="K1539" s="25"/>
      <c r="L1539" s="25"/>
      <c r="M1539" s="29"/>
      <c r="N1539" s="25"/>
      <c r="O1539" s="205"/>
    </row>
    <row r="1540" spans="1:15" ht="13.7" hidden="1" thickTop="1">
      <c r="A1540" s="45" t="s">
        <v>911</v>
      </c>
      <c r="B1540" s="46" t="s">
        <v>680</v>
      </c>
      <c r="C1540" s="36" t="s">
        <v>681</v>
      </c>
      <c r="D1540" s="60">
        <v>36</v>
      </c>
      <c r="E1540" s="75" t="s">
        <v>912</v>
      </c>
      <c r="F1540" s="21">
        <v>42069</v>
      </c>
      <c r="G1540" s="37" t="s">
        <v>913</v>
      </c>
      <c r="H1540" s="38">
        <v>42072</v>
      </c>
      <c r="I1540" s="37" t="s">
        <v>32</v>
      </c>
      <c r="J1540" s="48"/>
      <c r="K1540" s="48"/>
      <c r="L1540" s="48"/>
      <c r="M1540" s="48"/>
      <c r="N1540" s="48"/>
      <c r="O1540" s="207"/>
    </row>
    <row r="1541" spans="1:15" ht="13.7" hidden="1" thickTop="1">
      <c r="A1541" s="45" t="s">
        <v>914</v>
      </c>
      <c r="B1541" s="46">
        <v>330080404</v>
      </c>
      <c r="C1541" s="46" t="s">
        <v>791</v>
      </c>
      <c r="D1541" s="60">
        <v>36</v>
      </c>
      <c r="E1541" s="55"/>
      <c r="F1541" s="21">
        <v>42069</v>
      </c>
      <c r="G1541" s="37" t="s">
        <v>913</v>
      </c>
      <c r="H1541" s="38">
        <v>42072</v>
      </c>
      <c r="I1541" s="37" t="s">
        <v>32</v>
      </c>
      <c r="J1541" s="48"/>
      <c r="K1541" s="48"/>
      <c r="L1541" s="48"/>
      <c r="M1541" s="48"/>
      <c r="N1541" s="48"/>
      <c r="O1541" s="207"/>
    </row>
    <row r="1542" spans="1:15" ht="14.4" hidden="1" thickTop="1" thickBot="1">
      <c r="A1542" s="39" t="s">
        <v>915</v>
      </c>
      <c r="B1542" s="40"/>
      <c r="C1542" s="40"/>
      <c r="D1542" s="40">
        <v>48</v>
      </c>
      <c r="E1542" s="41" t="s">
        <v>36</v>
      </c>
      <c r="F1542" s="21">
        <v>42069</v>
      </c>
      <c r="G1542" s="40" t="s">
        <v>37</v>
      </c>
      <c r="H1542" s="41">
        <v>42070</v>
      </c>
      <c r="I1542" s="41" t="s">
        <v>32</v>
      </c>
      <c r="J1542" s="42"/>
      <c r="K1542" s="42"/>
      <c r="L1542" s="42"/>
      <c r="M1542" s="42"/>
      <c r="N1542" s="42"/>
      <c r="O1542" s="206"/>
    </row>
    <row r="1543" spans="1:15" ht="13.7" hidden="1" thickTop="1">
      <c r="A1543" s="17"/>
      <c r="B1543" s="18"/>
      <c r="C1543" s="19"/>
      <c r="D1543" s="19"/>
      <c r="E1543" s="20"/>
      <c r="F1543" s="21">
        <v>42072</v>
      </c>
      <c r="G1543" s="22" t="s">
        <v>913</v>
      </c>
      <c r="H1543" s="21">
        <v>42072</v>
      </c>
      <c r="I1543" s="22" t="s">
        <v>30</v>
      </c>
      <c r="J1543" s="23"/>
      <c r="K1543" s="19"/>
      <c r="L1543" s="19"/>
      <c r="M1543" s="23"/>
      <c r="N1543" s="23"/>
      <c r="O1543" s="203"/>
    </row>
    <row r="1544" spans="1:15" ht="13.7" hidden="1" thickTop="1">
      <c r="A1544" s="24" t="s">
        <v>31</v>
      </c>
      <c r="B1544" s="18"/>
      <c r="C1544" s="25"/>
      <c r="D1544" s="19"/>
      <c r="E1544" s="26"/>
      <c r="F1544" s="21">
        <v>42072</v>
      </c>
      <c r="G1544" s="28" t="s">
        <v>32</v>
      </c>
      <c r="H1544" s="21">
        <v>42072</v>
      </c>
      <c r="I1544" s="28" t="s">
        <v>32</v>
      </c>
      <c r="J1544" s="25"/>
      <c r="K1544" s="25"/>
      <c r="L1544" s="25"/>
      <c r="M1544" s="23"/>
      <c r="N1544" s="29"/>
      <c r="O1544" s="204"/>
    </row>
    <row r="1545" spans="1:15" ht="13.7" hidden="1" thickTop="1">
      <c r="A1545" s="24"/>
      <c r="B1545" s="30"/>
      <c r="C1545" s="25"/>
      <c r="D1545" s="19"/>
      <c r="E1545" s="26"/>
      <c r="F1545" s="21">
        <v>42072</v>
      </c>
      <c r="G1545" s="31" t="s">
        <v>910</v>
      </c>
      <c r="H1545" s="21">
        <v>42072</v>
      </c>
      <c r="I1545" s="31" t="s">
        <v>910</v>
      </c>
      <c r="J1545" s="29"/>
      <c r="K1545" s="25"/>
      <c r="L1545" s="25"/>
      <c r="M1545" s="23"/>
      <c r="N1545" s="29"/>
      <c r="O1545" s="204"/>
    </row>
    <row r="1546" spans="1:15" ht="13.7" hidden="1" thickTop="1">
      <c r="A1546" s="32"/>
      <c r="B1546" s="33" t="s">
        <v>35</v>
      </c>
      <c r="C1546" s="34"/>
      <c r="D1546" s="34"/>
      <c r="E1546" s="33"/>
      <c r="F1546" s="21">
        <v>42072</v>
      </c>
      <c r="G1546" s="33" t="s">
        <v>32</v>
      </c>
      <c r="H1546" s="21">
        <v>42072</v>
      </c>
      <c r="I1546" s="33" t="s">
        <v>32</v>
      </c>
      <c r="J1546" s="25"/>
      <c r="K1546" s="25"/>
      <c r="L1546" s="25"/>
      <c r="M1546" s="29"/>
      <c r="N1546" s="25"/>
      <c r="O1546" s="205"/>
    </row>
    <row r="1547" spans="1:15" ht="13.7" hidden="1" thickTop="1">
      <c r="A1547" s="45" t="s">
        <v>916</v>
      </c>
      <c r="B1547" s="46">
        <v>330098951</v>
      </c>
      <c r="C1547" s="36" t="s">
        <v>661</v>
      </c>
      <c r="D1547" s="60">
        <v>36</v>
      </c>
      <c r="E1547" s="55"/>
      <c r="F1547" s="21">
        <v>42072</v>
      </c>
      <c r="G1547" s="37" t="s">
        <v>29</v>
      </c>
      <c r="H1547" s="38">
        <v>42073</v>
      </c>
      <c r="I1547" s="37" t="s">
        <v>32</v>
      </c>
      <c r="J1547" s="48"/>
      <c r="K1547" s="48"/>
      <c r="L1547" s="48"/>
      <c r="M1547" s="48"/>
      <c r="N1547" s="48"/>
      <c r="O1547" s="207"/>
    </row>
    <row r="1548" spans="1:15" ht="13.7" hidden="1" thickTop="1">
      <c r="A1548" s="45" t="s">
        <v>917</v>
      </c>
      <c r="B1548" s="46">
        <v>330080404</v>
      </c>
      <c r="C1548" s="46" t="s">
        <v>791</v>
      </c>
      <c r="D1548" s="60">
        <v>48</v>
      </c>
      <c r="E1548" s="55"/>
      <c r="F1548" s="21">
        <v>42072</v>
      </c>
      <c r="G1548" s="37" t="s">
        <v>29</v>
      </c>
      <c r="H1548" s="38">
        <v>42073</v>
      </c>
      <c r="I1548" s="37" t="s">
        <v>32</v>
      </c>
      <c r="J1548" s="48"/>
      <c r="K1548" s="48"/>
      <c r="L1548" s="48"/>
      <c r="M1548" s="48"/>
      <c r="N1548" s="48"/>
      <c r="O1548" s="207"/>
    </row>
    <row r="1549" spans="1:15" ht="14.4" hidden="1" thickTop="1" thickBot="1">
      <c r="A1549" s="39" t="s">
        <v>918</v>
      </c>
      <c r="B1549" s="40"/>
      <c r="C1549" s="40"/>
      <c r="D1549" s="40">
        <v>43</v>
      </c>
      <c r="E1549" s="77" t="s">
        <v>919</v>
      </c>
      <c r="F1549" s="21">
        <v>42072</v>
      </c>
      <c r="G1549" s="40" t="s">
        <v>37</v>
      </c>
      <c r="H1549" s="41">
        <v>42073</v>
      </c>
      <c r="I1549" s="41" t="s">
        <v>32</v>
      </c>
      <c r="J1549" s="42"/>
      <c r="K1549" s="42"/>
      <c r="L1549" s="42"/>
      <c r="M1549" s="42"/>
      <c r="N1549" s="42"/>
      <c r="O1549" s="206"/>
    </row>
    <row r="1550" spans="1:15" ht="13.7" hidden="1" thickTop="1">
      <c r="A1550" s="17"/>
      <c r="B1550" s="18"/>
      <c r="C1550" s="19"/>
      <c r="D1550" s="19"/>
      <c r="E1550" s="20"/>
      <c r="F1550" s="21">
        <v>42073</v>
      </c>
      <c r="G1550" s="22" t="s">
        <v>29</v>
      </c>
      <c r="H1550" s="21">
        <v>42073</v>
      </c>
      <c r="I1550" s="22" t="s">
        <v>30</v>
      </c>
      <c r="J1550" s="23"/>
      <c r="K1550" s="19"/>
      <c r="L1550" s="19"/>
      <c r="M1550" s="23"/>
      <c r="N1550" s="23"/>
      <c r="O1550" s="203"/>
    </row>
    <row r="1551" spans="1:15" ht="13.7" hidden="1" thickTop="1">
      <c r="A1551" s="24" t="s">
        <v>31</v>
      </c>
      <c r="B1551" s="18"/>
      <c r="C1551" s="25"/>
      <c r="D1551" s="19"/>
      <c r="E1551" s="26"/>
      <c r="F1551" s="21">
        <v>42073</v>
      </c>
      <c r="G1551" s="28" t="s">
        <v>32</v>
      </c>
      <c r="H1551" s="21">
        <v>42073</v>
      </c>
      <c r="I1551" s="28" t="s">
        <v>32</v>
      </c>
      <c r="J1551" s="25"/>
      <c r="K1551" s="25"/>
      <c r="L1551" s="25"/>
      <c r="M1551" s="23"/>
      <c r="N1551" s="29"/>
      <c r="O1551" s="204"/>
    </row>
    <row r="1552" spans="1:15" ht="13.7" hidden="1" thickTop="1">
      <c r="A1552" s="24"/>
      <c r="B1552" s="30"/>
      <c r="C1552" s="25"/>
      <c r="D1552" s="19"/>
      <c r="E1552" s="26"/>
      <c r="F1552" s="21">
        <v>42073</v>
      </c>
      <c r="G1552" s="31" t="s">
        <v>33</v>
      </c>
      <c r="H1552" s="21">
        <v>42073</v>
      </c>
      <c r="I1552" s="31" t="s">
        <v>33</v>
      </c>
      <c r="J1552" s="29"/>
      <c r="K1552" s="25"/>
      <c r="L1552" s="25"/>
      <c r="M1552" s="23"/>
      <c r="N1552" s="29"/>
      <c r="O1552" s="204"/>
    </row>
    <row r="1553" spans="1:15" ht="13.7" hidden="1" thickTop="1">
      <c r="A1553" s="32"/>
      <c r="B1553" s="33" t="s">
        <v>35</v>
      </c>
      <c r="C1553" s="34"/>
      <c r="D1553" s="34"/>
      <c r="E1553" s="33"/>
      <c r="F1553" s="21">
        <v>42073</v>
      </c>
      <c r="G1553" s="33" t="s">
        <v>32</v>
      </c>
      <c r="H1553" s="21">
        <v>42073</v>
      </c>
      <c r="I1553" s="33" t="s">
        <v>32</v>
      </c>
      <c r="J1553" s="25"/>
      <c r="K1553" s="25"/>
      <c r="L1553" s="25"/>
      <c r="M1553" s="29"/>
      <c r="N1553" s="25"/>
      <c r="O1553" s="205"/>
    </row>
    <row r="1554" spans="1:15" ht="13.7" hidden="1" thickTop="1">
      <c r="A1554" s="45" t="s">
        <v>920</v>
      </c>
      <c r="B1554" s="46" t="s">
        <v>680</v>
      </c>
      <c r="C1554" s="36" t="s">
        <v>681</v>
      </c>
      <c r="D1554" s="60">
        <v>36</v>
      </c>
      <c r="E1554" s="55"/>
      <c r="F1554" s="21">
        <v>42073</v>
      </c>
      <c r="G1554" s="37" t="s">
        <v>29</v>
      </c>
      <c r="H1554" s="38">
        <v>42074</v>
      </c>
      <c r="I1554" s="37" t="s">
        <v>32</v>
      </c>
      <c r="J1554" s="48"/>
      <c r="K1554" s="48"/>
      <c r="L1554" s="48"/>
      <c r="M1554" s="48"/>
      <c r="N1554" s="48"/>
      <c r="O1554" s="207"/>
    </row>
    <row r="1555" spans="1:15" ht="13.7" hidden="1" thickTop="1">
      <c r="A1555" s="45" t="s">
        <v>921</v>
      </c>
      <c r="B1555" s="46">
        <v>330080404</v>
      </c>
      <c r="C1555" s="46" t="s">
        <v>791</v>
      </c>
      <c r="D1555" s="60">
        <v>18</v>
      </c>
      <c r="E1555" s="55"/>
      <c r="F1555" s="21">
        <v>42073</v>
      </c>
      <c r="G1555" s="37" t="s">
        <v>29</v>
      </c>
      <c r="H1555" s="38">
        <v>42074</v>
      </c>
      <c r="I1555" s="37" t="s">
        <v>32</v>
      </c>
      <c r="J1555" s="48"/>
      <c r="K1555" s="48"/>
      <c r="L1555" s="48"/>
      <c r="M1555" s="48"/>
      <c r="N1555" s="48"/>
      <c r="O1555" s="207"/>
    </row>
    <row r="1556" spans="1:15" ht="14.4" hidden="1" thickTop="1" thickBot="1">
      <c r="A1556" s="39" t="s">
        <v>922</v>
      </c>
      <c r="B1556" s="40"/>
      <c r="C1556" s="40"/>
      <c r="D1556" s="40">
        <v>43</v>
      </c>
      <c r="E1556" s="41" t="s">
        <v>36</v>
      </c>
      <c r="F1556" s="21">
        <v>42073</v>
      </c>
      <c r="G1556" s="40" t="s">
        <v>37</v>
      </c>
      <c r="H1556" s="41">
        <v>42074</v>
      </c>
      <c r="I1556" s="41" t="s">
        <v>32</v>
      </c>
      <c r="J1556" s="42"/>
      <c r="K1556" s="42"/>
      <c r="L1556" s="42"/>
      <c r="M1556" s="42"/>
      <c r="N1556" s="42"/>
      <c r="O1556" s="206"/>
    </row>
    <row r="1557" spans="1:15" ht="13.7" hidden="1" thickTop="1">
      <c r="A1557" s="17"/>
      <c r="B1557" s="18"/>
      <c r="C1557" s="19"/>
      <c r="D1557" s="19"/>
      <c r="E1557" s="20"/>
      <c r="F1557" s="21">
        <v>42074</v>
      </c>
      <c r="G1557" s="22" t="s">
        <v>29</v>
      </c>
      <c r="H1557" s="21">
        <v>42074</v>
      </c>
      <c r="I1557" s="22" t="s">
        <v>30</v>
      </c>
      <c r="J1557" s="23"/>
      <c r="K1557" s="19"/>
      <c r="L1557" s="19"/>
      <c r="M1557" s="23"/>
      <c r="N1557" s="23"/>
      <c r="O1557" s="203"/>
    </row>
    <row r="1558" spans="1:15" ht="13.7" hidden="1" thickTop="1">
      <c r="A1558" s="24" t="s">
        <v>31</v>
      </c>
      <c r="B1558" s="18"/>
      <c r="C1558" s="25"/>
      <c r="D1558" s="19"/>
      <c r="E1558" s="26"/>
      <c r="F1558" s="21">
        <v>42074</v>
      </c>
      <c r="G1558" s="28" t="s">
        <v>32</v>
      </c>
      <c r="H1558" s="21">
        <v>42074</v>
      </c>
      <c r="I1558" s="28" t="s">
        <v>32</v>
      </c>
      <c r="J1558" s="25"/>
      <c r="K1558" s="25"/>
      <c r="L1558" s="25"/>
      <c r="M1558" s="23"/>
      <c r="N1558" s="29"/>
      <c r="O1558" s="204"/>
    </row>
    <row r="1559" spans="1:15" ht="13.7" hidden="1" thickTop="1">
      <c r="A1559" s="24"/>
      <c r="B1559" s="30"/>
      <c r="C1559" s="25"/>
      <c r="D1559" s="19"/>
      <c r="E1559" s="26"/>
      <c r="F1559" s="21">
        <v>42074</v>
      </c>
      <c r="G1559" s="31" t="s">
        <v>33</v>
      </c>
      <c r="H1559" s="21">
        <v>42074</v>
      </c>
      <c r="I1559" s="31" t="s">
        <v>33</v>
      </c>
      <c r="J1559" s="29"/>
      <c r="K1559" s="25"/>
      <c r="L1559" s="25"/>
      <c r="M1559" s="23"/>
      <c r="N1559" s="29"/>
      <c r="O1559" s="204"/>
    </row>
    <row r="1560" spans="1:15" ht="13.7" hidden="1" thickTop="1">
      <c r="A1560" s="32"/>
      <c r="B1560" s="33" t="s">
        <v>35</v>
      </c>
      <c r="C1560" s="34"/>
      <c r="D1560" s="34"/>
      <c r="E1560" s="33"/>
      <c r="F1560" s="21">
        <v>42074</v>
      </c>
      <c r="G1560" s="33" t="s">
        <v>32</v>
      </c>
      <c r="H1560" s="21">
        <v>42074</v>
      </c>
      <c r="I1560" s="33" t="s">
        <v>32</v>
      </c>
      <c r="J1560" s="25"/>
      <c r="K1560" s="25"/>
      <c r="L1560" s="25"/>
      <c r="M1560" s="29"/>
      <c r="N1560" s="25"/>
      <c r="O1560" s="205"/>
    </row>
    <row r="1561" spans="1:15" ht="13.7" hidden="1" thickTop="1">
      <c r="A1561" s="45" t="s">
        <v>923</v>
      </c>
      <c r="B1561" s="46">
        <v>330080404</v>
      </c>
      <c r="C1561" s="36" t="s">
        <v>791</v>
      </c>
      <c r="D1561" s="60">
        <v>36</v>
      </c>
      <c r="E1561" s="55"/>
      <c r="F1561" s="21">
        <v>42074</v>
      </c>
      <c r="G1561" s="37" t="s">
        <v>29</v>
      </c>
      <c r="H1561" s="38">
        <v>42075</v>
      </c>
      <c r="I1561" s="37" t="s">
        <v>32</v>
      </c>
      <c r="J1561" s="48"/>
      <c r="K1561" s="48"/>
      <c r="L1561" s="48"/>
      <c r="M1561" s="48"/>
      <c r="N1561" s="48"/>
      <c r="O1561" s="207"/>
    </row>
    <row r="1562" spans="1:15" ht="13.7" hidden="1" thickTop="1">
      <c r="A1562" s="45" t="s">
        <v>924</v>
      </c>
      <c r="B1562" s="46">
        <v>330098951</v>
      </c>
      <c r="C1562" s="46" t="s">
        <v>661</v>
      </c>
      <c r="D1562" s="60">
        <v>48</v>
      </c>
      <c r="E1562" s="55"/>
      <c r="F1562" s="21">
        <v>42074</v>
      </c>
      <c r="G1562" s="37" t="s">
        <v>29</v>
      </c>
      <c r="H1562" s="38">
        <v>42075</v>
      </c>
      <c r="I1562" s="37" t="s">
        <v>32</v>
      </c>
      <c r="J1562" s="48"/>
      <c r="K1562" s="48"/>
      <c r="L1562" s="48"/>
      <c r="M1562" s="48"/>
      <c r="N1562" s="48"/>
      <c r="O1562" s="207"/>
    </row>
    <row r="1563" spans="1:15" ht="14.4" hidden="1" thickTop="1" thickBot="1">
      <c r="A1563" s="39" t="s">
        <v>925</v>
      </c>
      <c r="B1563" s="40"/>
      <c r="C1563" s="40"/>
      <c r="D1563" s="40">
        <v>48</v>
      </c>
      <c r="E1563" s="41" t="s">
        <v>36</v>
      </c>
      <c r="F1563" s="21">
        <v>42074</v>
      </c>
      <c r="G1563" s="40" t="s">
        <v>37</v>
      </c>
      <c r="H1563" s="41">
        <v>42075</v>
      </c>
      <c r="I1563" s="41" t="s">
        <v>32</v>
      </c>
      <c r="J1563" s="42"/>
      <c r="K1563" s="42"/>
      <c r="L1563" s="42"/>
      <c r="M1563" s="42"/>
      <c r="N1563" s="42"/>
      <c r="O1563" s="206"/>
    </row>
    <row r="1564" spans="1:15" ht="13.7" hidden="1" thickTop="1">
      <c r="A1564" s="17"/>
      <c r="B1564" s="18"/>
      <c r="C1564" s="19"/>
      <c r="D1564" s="19"/>
      <c r="E1564" s="20"/>
      <c r="F1564" s="21">
        <v>42075</v>
      </c>
      <c r="G1564" s="22" t="s">
        <v>29</v>
      </c>
      <c r="H1564" s="21">
        <v>42075</v>
      </c>
      <c r="I1564" s="22" t="s">
        <v>30</v>
      </c>
      <c r="J1564" s="23"/>
      <c r="K1564" s="19"/>
      <c r="L1564" s="19"/>
      <c r="M1564" s="23"/>
      <c r="N1564" s="23"/>
      <c r="O1564" s="203"/>
    </row>
    <row r="1565" spans="1:15" ht="13.7" hidden="1" thickTop="1">
      <c r="A1565" s="24" t="s">
        <v>31</v>
      </c>
      <c r="B1565" s="18"/>
      <c r="C1565" s="25"/>
      <c r="D1565" s="19"/>
      <c r="E1565" s="26"/>
      <c r="F1565" s="21">
        <v>42075</v>
      </c>
      <c r="G1565" s="28" t="s">
        <v>32</v>
      </c>
      <c r="H1565" s="21">
        <v>42075</v>
      </c>
      <c r="I1565" s="28" t="s">
        <v>32</v>
      </c>
      <c r="J1565" s="25"/>
      <c r="K1565" s="25"/>
      <c r="L1565" s="25"/>
      <c r="M1565" s="23"/>
      <c r="N1565" s="29"/>
      <c r="O1565" s="204"/>
    </row>
    <row r="1566" spans="1:15" ht="13.7" hidden="1" thickTop="1">
      <c r="A1566" s="24"/>
      <c r="B1566" s="30"/>
      <c r="C1566" s="25"/>
      <c r="D1566" s="19"/>
      <c r="E1566" s="26"/>
      <c r="F1566" s="21">
        <v>42075</v>
      </c>
      <c r="G1566" s="31" t="s">
        <v>33</v>
      </c>
      <c r="H1566" s="21">
        <v>42075</v>
      </c>
      <c r="I1566" s="31" t="s">
        <v>33</v>
      </c>
      <c r="J1566" s="29"/>
      <c r="K1566" s="25"/>
      <c r="L1566" s="25"/>
      <c r="M1566" s="23"/>
      <c r="N1566" s="29"/>
      <c r="O1566" s="204"/>
    </row>
    <row r="1567" spans="1:15" ht="13.7" hidden="1" thickTop="1">
      <c r="A1567" s="32"/>
      <c r="B1567" s="33" t="s">
        <v>35</v>
      </c>
      <c r="C1567" s="34"/>
      <c r="D1567" s="34"/>
      <c r="E1567" s="33"/>
      <c r="F1567" s="21">
        <v>42075</v>
      </c>
      <c r="G1567" s="33" t="s">
        <v>32</v>
      </c>
      <c r="H1567" s="21">
        <v>42075</v>
      </c>
      <c r="I1567" s="33" t="s">
        <v>32</v>
      </c>
      <c r="J1567" s="25"/>
      <c r="K1567" s="25"/>
      <c r="L1567" s="25"/>
      <c r="M1567" s="29"/>
      <c r="N1567" s="25"/>
      <c r="O1567" s="205"/>
    </row>
    <row r="1568" spans="1:15" ht="13.7" hidden="1" thickTop="1">
      <c r="A1568" s="45" t="s">
        <v>926</v>
      </c>
      <c r="B1568" s="46">
        <v>330080404</v>
      </c>
      <c r="C1568" s="36" t="s">
        <v>791</v>
      </c>
      <c r="D1568" s="60">
        <v>36</v>
      </c>
      <c r="E1568" s="55"/>
      <c r="F1568" s="21">
        <v>42075</v>
      </c>
      <c r="G1568" s="37" t="s">
        <v>29</v>
      </c>
      <c r="H1568" s="38">
        <v>42076</v>
      </c>
      <c r="I1568" s="37" t="s">
        <v>32</v>
      </c>
      <c r="J1568" s="48"/>
      <c r="K1568" s="48"/>
      <c r="L1568" s="48"/>
      <c r="M1568" s="48"/>
      <c r="N1568" s="48"/>
      <c r="O1568" s="207"/>
    </row>
    <row r="1569" spans="1:15" ht="13.7" hidden="1" thickTop="1">
      <c r="A1569" s="45" t="s">
        <v>927</v>
      </c>
      <c r="B1569" s="46" t="s">
        <v>680</v>
      </c>
      <c r="C1569" s="46" t="s">
        <v>681</v>
      </c>
      <c r="D1569" s="60">
        <v>36</v>
      </c>
      <c r="E1569" s="55"/>
      <c r="F1569" s="21">
        <v>42075</v>
      </c>
      <c r="G1569" s="37" t="s">
        <v>29</v>
      </c>
      <c r="H1569" s="38">
        <v>42076</v>
      </c>
      <c r="I1569" s="37" t="s">
        <v>32</v>
      </c>
      <c r="J1569" s="48"/>
      <c r="K1569" s="48"/>
      <c r="L1569" s="48"/>
      <c r="M1569" s="48"/>
      <c r="N1569" s="48"/>
      <c r="O1569" s="207"/>
    </row>
    <row r="1570" spans="1:15" ht="14.4" hidden="1" thickTop="1" thickBot="1">
      <c r="A1570" s="39" t="s">
        <v>928</v>
      </c>
      <c r="B1570" s="40"/>
      <c r="C1570" s="40"/>
      <c r="D1570" s="40">
        <v>43</v>
      </c>
      <c r="E1570" s="41" t="s">
        <v>36</v>
      </c>
      <c r="F1570" s="21">
        <v>42075</v>
      </c>
      <c r="G1570" s="40" t="s">
        <v>37</v>
      </c>
      <c r="H1570" s="41">
        <v>42076</v>
      </c>
      <c r="I1570" s="41" t="s">
        <v>32</v>
      </c>
      <c r="J1570" s="42"/>
      <c r="K1570" s="42"/>
      <c r="L1570" s="42"/>
      <c r="M1570" s="42"/>
      <c r="N1570" s="42"/>
      <c r="O1570" s="206"/>
    </row>
    <row r="1571" spans="1:15" ht="13.7" hidden="1" thickTop="1">
      <c r="A1571" s="17"/>
      <c r="B1571" s="18"/>
      <c r="C1571" s="19"/>
      <c r="D1571" s="19"/>
      <c r="E1571" s="20"/>
      <c r="F1571" s="21">
        <v>42076</v>
      </c>
      <c r="G1571" s="22" t="s">
        <v>29</v>
      </c>
      <c r="H1571" s="21">
        <v>42076</v>
      </c>
      <c r="I1571" s="22" t="s">
        <v>30</v>
      </c>
      <c r="J1571" s="23"/>
      <c r="K1571" s="19"/>
      <c r="L1571" s="19"/>
      <c r="M1571" s="23"/>
      <c r="N1571" s="23"/>
      <c r="O1571" s="203"/>
    </row>
    <row r="1572" spans="1:15" ht="13.7" hidden="1" thickTop="1">
      <c r="A1572" s="24" t="s">
        <v>31</v>
      </c>
      <c r="B1572" s="18"/>
      <c r="C1572" s="25"/>
      <c r="D1572" s="19"/>
      <c r="E1572" s="26"/>
      <c r="F1572" s="21">
        <v>42076</v>
      </c>
      <c r="G1572" s="28" t="s">
        <v>32</v>
      </c>
      <c r="H1572" s="21">
        <v>42076</v>
      </c>
      <c r="I1572" s="28" t="s">
        <v>32</v>
      </c>
      <c r="J1572" s="25"/>
      <c r="K1572" s="25"/>
      <c r="L1572" s="25"/>
      <c r="M1572" s="23"/>
      <c r="N1572" s="29"/>
      <c r="O1572" s="204"/>
    </row>
    <row r="1573" spans="1:15" ht="13.7" hidden="1" thickTop="1">
      <c r="A1573" s="24"/>
      <c r="B1573" s="30"/>
      <c r="C1573" s="25"/>
      <c r="D1573" s="19"/>
      <c r="E1573" s="26"/>
      <c r="F1573" s="21">
        <v>42076</v>
      </c>
      <c r="G1573" s="31" t="s">
        <v>33</v>
      </c>
      <c r="H1573" s="21">
        <v>42076</v>
      </c>
      <c r="I1573" s="31" t="s">
        <v>33</v>
      </c>
      <c r="J1573" s="29"/>
      <c r="K1573" s="25"/>
      <c r="L1573" s="25"/>
      <c r="M1573" s="23"/>
      <c r="N1573" s="29"/>
      <c r="O1573" s="204"/>
    </row>
    <row r="1574" spans="1:15" ht="13.7" hidden="1" thickTop="1">
      <c r="A1574" s="32"/>
      <c r="B1574" s="33" t="s">
        <v>35</v>
      </c>
      <c r="C1574" s="34"/>
      <c r="D1574" s="34"/>
      <c r="E1574" s="33"/>
      <c r="F1574" s="21">
        <v>42076</v>
      </c>
      <c r="G1574" s="33" t="s">
        <v>32</v>
      </c>
      <c r="H1574" s="21">
        <v>42076</v>
      </c>
      <c r="I1574" s="33" t="s">
        <v>32</v>
      </c>
      <c r="J1574" s="25"/>
      <c r="K1574" s="25"/>
      <c r="L1574" s="25"/>
      <c r="M1574" s="29"/>
      <c r="N1574" s="25"/>
      <c r="O1574" s="205"/>
    </row>
    <row r="1575" spans="1:15" ht="13.7" hidden="1" thickTop="1">
      <c r="A1575" s="45" t="s">
        <v>929</v>
      </c>
      <c r="B1575" s="46">
        <v>330098951</v>
      </c>
      <c r="C1575" s="36" t="s">
        <v>661</v>
      </c>
      <c r="D1575" s="60">
        <v>60</v>
      </c>
      <c r="E1575" s="55"/>
      <c r="F1575" s="21">
        <v>42076</v>
      </c>
      <c r="G1575" s="37" t="s">
        <v>29</v>
      </c>
      <c r="H1575" s="38">
        <v>42077</v>
      </c>
      <c r="I1575" s="37" t="s">
        <v>32</v>
      </c>
      <c r="J1575" s="48"/>
      <c r="K1575" s="48"/>
      <c r="L1575" s="48"/>
      <c r="M1575" s="48"/>
      <c r="N1575" s="48"/>
      <c r="O1575" s="207"/>
    </row>
    <row r="1576" spans="1:15" ht="13.7" hidden="1" thickTop="1">
      <c r="A1576" s="45" t="s">
        <v>930</v>
      </c>
      <c r="B1576" s="46">
        <v>330080404</v>
      </c>
      <c r="C1576" s="46" t="s">
        <v>791</v>
      </c>
      <c r="D1576" s="60">
        <v>36</v>
      </c>
      <c r="E1576" s="55"/>
      <c r="F1576" s="21">
        <v>42076</v>
      </c>
      <c r="G1576" s="37" t="s">
        <v>29</v>
      </c>
      <c r="H1576" s="38">
        <v>42077</v>
      </c>
      <c r="I1576" s="37" t="s">
        <v>32</v>
      </c>
      <c r="J1576" s="48"/>
      <c r="K1576" s="48"/>
      <c r="L1576" s="48"/>
      <c r="M1576" s="48"/>
      <c r="N1576" s="48"/>
      <c r="O1576" s="207"/>
    </row>
    <row r="1577" spans="1:15" ht="14.4" hidden="1" thickTop="1" thickBot="1">
      <c r="A1577" s="39" t="s">
        <v>931</v>
      </c>
      <c r="B1577" s="40"/>
      <c r="C1577" s="40"/>
      <c r="D1577" s="40">
        <v>31</v>
      </c>
      <c r="E1577" s="41" t="s">
        <v>36</v>
      </c>
      <c r="F1577" s="21">
        <v>42076</v>
      </c>
      <c r="G1577" s="40" t="s">
        <v>37</v>
      </c>
      <c r="H1577" s="41">
        <v>42079</v>
      </c>
      <c r="I1577" s="41" t="s">
        <v>32</v>
      </c>
      <c r="J1577" s="42"/>
      <c r="K1577" s="42"/>
      <c r="L1577" s="42"/>
      <c r="M1577" s="42"/>
      <c r="N1577" s="42"/>
      <c r="O1577" s="206"/>
    </row>
    <row r="1578" spans="1:15" ht="13.7" hidden="1" thickTop="1">
      <c r="A1578" s="17"/>
      <c r="B1578" s="18"/>
      <c r="C1578" s="19"/>
      <c r="D1578" s="19"/>
      <c r="E1578" s="20"/>
      <c r="F1578" s="21">
        <v>42079</v>
      </c>
      <c r="G1578" s="22" t="s">
        <v>29</v>
      </c>
      <c r="H1578" s="21">
        <v>42079</v>
      </c>
      <c r="I1578" s="22" t="s">
        <v>30</v>
      </c>
      <c r="J1578" s="23"/>
      <c r="K1578" s="19"/>
      <c r="L1578" s="19"/>
      <c r="M1578" s="23"/>
      <c r="N1578" s="23"/>
      <c r="O1578" s="203"/>
    </row>
    <row r="1579" spans="1:15" ht="13.7" hidden="1" thickTop="1">
      <c r="A1579" s="24" t="s">
        <v>31</v>
      </c>
      <c r="B1579" s="18"/>
      <c r="C1579" s="25"/>
      <c r="D1579" s="19"/>
      <c r="E1579" s="26"/>
      <c r="F1579" s="21">
        <v>42079</v>
      </c>
      <c r="G1579" s="28" t="s">
        <v>32</v>
      </c>
      <c r="H1579" s="21">
        <v>42079</v>
      </c>
      <c r="I1579" s="28" t="s">
        <v>32</v>
      </c>
      <c r="J1579" s="25"/>
      <c r="K1579" s="25"/>
      <c r="L1579" s="25"/>
      <c r="M1579" s="23"/>
      <c r="N1579" s="29"/>
      <c r="O1579" s="204"/>
    </row>
    <row r="1580" spans="1:15" ht="13.7" hidden="1" thickTop="1">
      <c r="A1580" s="24"/>
      <c r="B1580" s="30"/>
      <c r="C1580" s="25"/>
      <c r="D1580" s="19"/>
      <c r="E1580" s="26"/>
      <c r="F1580" s="21">
        <v>42079</v>
      </c>
      <c r="G1580" s="31" t="s">
        <v>33</v>
      </c>
      <c r="H1580" s="21">
        <v>42079</v>
      </c>
      <c r="I1580" s="31" t="s">
        <v>33</v>
      </c>
      <c r="J1580" s="29"/>
      <c r="K1580" s="25"/>
      <c r="L1580" s="25"/>
      <c r="M1580" s="23"/>
      <c r="N1580" s="29"/>
      <c r="O1580" s="204"/>
    </row>
    <row r="1581" spans="1:15" ht="13.7" hidden="1" thickTop="1">
      <c r="A1581" s="32"/>
      <c r="B1581" s="33" t="s">
        <v>35</v>
      </c>
      <c r="C1581" s="34"/>
      <c r="D1581" s="34"/>
      <c r="E1581" s="33"/>
      <c r="F1581" s="21">
        <v>42079</v>
      </c>
      <c r="G1581" s="33" t="s">
        <v>32</v>
      </c>
      <c r="H1581" s="21">
        <v>42079</v>
      </c>
      <c r="I1581" s="33" t="s">
        <v>32</v>
      </c>
      <c r="J1581" s="25"/>
      <c r="K1581" s="25"/>
      <c r="L1581" s="25"/>
      <c r="M1581" s="29"/>
      <c r="N1581" s="25"/>
      <c r="O1581" s="205"/>
    </row>
    <row r="1582" spans="1:15" ht="13.7" hidden="1" thickTop="1">
      <c r="A1582" s="45" t="s">
        <v>932</v>
      </c>
      <c r="B1582" s="46" t="s">
        <v>680</v>
      </c>
      <c r="C1582" s="36" t="s">
        <v>681</v>
      </c>
      <c r="D1582" s="60">
        <v>36</v>
      </c>
      <c r="E1582" s="55"/>
      <c r="F1582" s="21">
        <v>42079</v>
      </c>
      <c r="G1582" s="37" t="s">
        <v>29</v>
      </c>
      <c r="H1582" s="38">
        <v>42080</v>
      </c>
      <c r="I1582" s="37" t="s">
        <v>32</v>
      </c>
      <c r="J1582" s="48"/>
      <c r="K1582" s="48"/>
      <c r="L1582" s="48"/>
      <c r="M1582" s="48"/>
      <c r="N1582" s="48"/>
      <c r="O1582" s="207"/>
    </row>
    <row r="1583" spans="1:15" ht="13.7" hidden="1" thickTop="1">
      <c r="A1583" s="45"/>
      <c r="B1583" s="46"/>
      <c r="C1583" s="46"/>
      <c r="D1583" s="60"/>
      <c r="E1583" s="55"/>
      <c r="F1583" s="21">
        <v>42079</v>
      </c>
      <c r="G1583" s="37" t="s">
        <v>29</v>
      </c>
      <c r="H1583" s="38">
        <v>42080</v>
      </c>
      <c r="I1583" s="37" t="s">
        <v>32</v>
      </c>
      <c r="J1583" s="48"/>
      <c r="K1583" s="48"/>
      <c r="L1583" s="48"/>
      <c r="M1583" s="48"/>
      <c r="N1583" s="48"/>
      <c r="O1583" s="207"/>
    </row>
    <row r="1584" spans="1:15" ht="14.4" hidden="1" thickTop="1" thickBot="1">
      <c r="A1584" s="39" t="s">
        <v>933</v>
      </c>
      <c r="B1584" s="40"/>
      <c r="C1584" s="40"/>
      <c r="D1584" s="40">
        <v>62</v>
      </c>
      <c r="E1584" s="41" t="s">
        <v>36</v>
      </c>
      <c r="F1584" s="21">
        <v>42079</v>
      </c>
      <c r="G1584" s="40" t="s">
        <v>37</v>
      </c>
      <c r="H1584" s="41">
        <v>42080</v>
      </c>
      <c r="I1584" s="41" t="s">
        <v>32</v>
      </c>
      <c r="J1584" s="42"/>
      <c r="K1584" s="42"/>
      <c r="L1584" s="42"/>
      <c r="M1584" s="42"/>
      <c r="N1584" s="42"/>
      <c r="O1584" s="206"/>
    </row>
    <row r="1585" spans="1:15" ht="13.7" hidden="1" thickTop="1">
      <c r="A1585" s="17"/>
      <c r="B1585" s="18"/>
      <c r="C1585" s="19"/>
      <c r="D1585" s="19"/>
      <c r="E1585" s="20"/>
      <c r="F1585" s="21">
        <v>42080</v>
      </c>
      <c r="G1585" s="22" t="s">
        <v>29</v>
      </c>
      <c r="H1585" s="21">
        <v>42080</v>
      </c>
      <c r="I1585" s="22" t="s">
        <v>30</v>
      </c>
      <c r="J1585" s="23"/>
      <c r="K1585" s="19"/>
      <c r="L1585" s="19"/>
      <c r="M1585" s="23"/>
      <c r="N1585" s="23"/>
      <c r="O1585" s="203"/>
    </row>
    <row r="1586" spans="1:15" ht="13.7" hidden="1" thickTop="1">
      <c r="A1586" s="24" t="s">
        <v>31</v>
      </c>
      <c r="B1586" s="18"/>
      <c r="C1586" s="25"/>
      <c r="D1586" s="19"/>
      <c r="E1586" s="26"/>
      <c r="F1586" s="21">
        <v>42080</v>
      </c>
      <c r="G1586" s="28" t="s">
        <v>32</v>
      </c>
      <c r="H1586" s="21">
        <v>42080</v>
      </c>
      <c r="I1586" s="28" t="s">
        <v>32</v>
      </c>
      <c r="J1586" s="25"/>
      <c r="K1586" s="25"/>
      <c r="L1586" s="25"/>
      <c r="M1586" s="23"/>
      <c r="N1586" s="29"/>
      <c r="O1586" s="204"/>
    </row>
    <row r="1587" spans="1:15" ht="13.7" hidden="1" thickTop="1">
      <c r="A1587" s="24"/>
      <c r="B1587" s="30"/>
      <c r="C1587" s="25"/>
      <c r="D1587" s="19"/>
      <c r="E1587" s="26"/>
      <c r="F1587" s="21">
        <v>42080</v>
      </c>
      <c r="G1587" s="31" t="s">
        <v>33</v>
      </c>
      <c r="H1587" s="21">
        <v>42080</v>
      </c>
      <c r="I1587" s="31" t="s">
        <v>33</v>
      </c>
      <c r="J1587" s="29"/>
      <c r="K1587" s="25"/>
      <c r="L1587" s="25"/>
      <c r="M1587" s="23"/>
      <c r="N1587" s="29"/>
      <c r="O1587" s="204"/>
    </row>
    <row r="1588" spans="1:15" ht="13.7" hidden="1" thickTop="1">
      <c r="A1588" s="32"/>
      <c r="B1588" s="33" t="s">
        <v>35</v>
      </c>
      <c r="C1588" s="34"/>
      <c r="D1588" s="34"/>
      <c r="E1588" s="33"/>
      <c r="F1588" s="21">
        <v>42080</v>
      </c>
      <c r="G1588" s="33" t="s">
        <v>32</v>
      </c>
      <c r="H1588" s="21">
        <v>42080</v>
      </c>
      <c r="I1588" s="33" t="s">
        <v>32</v>
      </c>
      <c r="J1588" s="25"/>
      <c r="K1588" s="25"/>
      <c r="L1588" s="25"/>
      <c r="M1588" s="29"/>
      <c r="N1588" s="25"/>
      <c r="O1588" s="205"/>
    </row>
    <row r="1589" spans="1:15" ht="13.7" hidden="1" thickTop="1">
      <c r="A1589" s="45" t="s">
        <v>934</v>
      </c>
      <c r="B1589" s="46">
        <v>330080404</v>
      </c>
      <c r="C1589" s="36" t="s">
        <v>791</v>
      </c>
      <c r="D1589" s="60">
        <v>36</v>
      </c>
      <c r="E1589" s="55"/>
      <c r="F1589" s="21">
        <v>42080</v>
      </c>
      <c r="G1589" s="37" t="s">
        <v>29</v>
      </c>
      <c r="H1589" s="38">
        <v>42081</v>
      </c>
      <c r="I1589" s="37" t="s">
        <v>32</v>
      </c>
      <c r="J1589" s="48"/>
      <c r="K1589" s="48"/>
      <c r="L1589" s="48"/>
      <c r="M1589" s="48"/>
      <c r="N1589" s="48"/>
      <c r="O1589" s="207"/>
    </row>
    <row r="1590" spans="1:15" ht="13.7" hidden="1" thickTop="1">
      <c r="A1590" s="45" t="s">
        <v>935</v>
      </c>
      <c r="B1590" s="46" t="s">
        <v>680</v>
      </c>
      <c r="C1590" s="46" t="s">
        <v>681</v>
      </c>
      <c r="D1590" s="60">
        <v>36</v>
      </c>
      <c r="E1590" s="55"/>
      <c r="F1590" s="21">
        <v>42080</v>
      </c>
      <c r="G1590" s="37" t="s">
        <v>29</v>
      </c>
      <c r="H1590" s="38">
        <v>42081</v>
      </c>
      <c r="I1590" s="37" t="s">
        <v>32</v>
      </c>
      <c r="J1590" s="48"/>
      <c r="K1590" s="48"/>
      <c r="L1590" s="48"/>
      <c r="M1590" s="48"/>
      <c r="N1590" s="48"/>
      <c r="O1590" s="207"/>
    </row>
    <row r="1591" spans="1:15" ht="14.4" hidden="1" thickTop="1" thickBot="1">
      <c r="A1591" s="39" t="s">
        <v>936</v>
      </c>
      <c r="B1591" s="40"/>
      <c r="C1591" s="40"/>
      <c r="D1591" s="40">
        <v>48</v>
      </c>
      <c r="E1591" s="41" t="s">
        <v>36</v>
      </c>
      <c r="F1591" s="21">
        <v>42080</v>
      </c>
      <c r="G1591" s="40" t="s">
        <v>37</v>
      </c>
      <c r="H1591" s="41">
        <v>42081</v>
      </c>
      <c r="I1591" s="41" t="s">
        <v>32</v>
      </c>
      <c r="J1591" s="42"/>
      <c r="K1591" s="42"/>
      <c r="L1591" s="42"/>
      <c r="M1591" s="42"/>
      <c r="N1591" s="42"/>
      <c r="O1591" s="206"/>
    </row>
    <row r="1592" spans="1:15" ht="13.7" hidden="1" thickTop="1">
      <c r="A1592" s="17"/>
      <c r="B1592" s="18"/>
      <c r="C1592" s="19"/>
      <c r="D1592" s="19"/>
      <c r="E1592" s="20"/>
      <c r="F1592" s="21">
        <v>42081</v>
      </c>
      <c r="G1592" s="22" t="s">
        <v>29</v>
      </c>
      <c r="H1592" s="21">
        <v>42081</v>
      </c>
      <c r="I1592" s="22" t="s">
        <v>30</v>
      </c>
      <c r="J1592" s="23"/>
      <c r="K1592" s="19"/>
      <c r="L1592" s="19"/>
      <c r="M1592" s="23"/>
      <c r="N1592" s="23"/>
      <c r="O1592" s="203"/>
    </row>
    <row r="1593" spans="1:15" ht="13.7" hidden="1" thickTop="1">
      <c r="A1593" s="24" t="s">
        <v>31</v>
      </c>
      <c r="B1593" s="18"/>
      <c r="C1593" s="25"/>
      <c r="D1593" s="19"/>
      <c r="E1593" s="26"/>
      <c r="F1593" s="21">
        <v>42081</v>
      </c>
      <c r="G1593" s="28" t="s">
        <v>32</v>
      </c>
      <c r="H1593" s="21">
        <v>42081</v>
      </c>
      <c r="I1593" s="28" t="s">
        <v>32</v>
      </c>
      <c r="J1593" s="25"/>
      <c r="K1593" s="25"/>
      <c r="L1593" s="25"/>
      <c r="M1593" s="23"/>
      <c r="N1593" s="29"/>
      <c r="O1593" s="204"/>
    </row>
    <row r="1594" spans="1:15" ht="13.7" hidden="1" thickTop="1">
      <c r="A1594" s="24"/>
      <c r="B1594" s="30"/>
      <c r="C1594" s="25"/>
      <c r="D1594" s="19"/>
      <c r="E1594" s="26"/>
      <c r="F1594" s="21">
        <v>42081</v>
      </c>
      <c r="G1594" s="31" t="s">
        <v>33</v>
      </c>
      <c r="H1594" s="21">
        <v>42081</v>
      </c>
      <c r="I1594" s="31" t="s">
        <v>33</v>
      </c>
      <c r="J1594" s="29"/>
      <c r="K1594" s="25"/>
      <c r="L1594" s="25"/>
      <c r="M1594" s="23"/>
      <c r="N1594" s="29"/>
      <c r="O1594" s="204"/>
    </row>
    <row r="1595" spans="1:15" ht="13.7" hidden="1" thickTop="1">
      <c r="A1595" s="32"/>
      <c r="B1595" s="33" t="s">
        <v>35</v>
      </c>
      <c r="C1595" s="34"/>
      <c r="D1595" s="34"/>
      <c r="E1595" s="33"/>
      <c r="F1595" s="21">
        <v>42081</v>
      </c>
      <c r="G1595" s="33" t="s">
        <v>32</v>
      </c>
      <c r="H1595" s="21">
        <v>42081</v>
      </c>
      <c r="I1595" s="33" t="s">
        <v>32</v>
      </c>
      <c r="J1595" s="25"/>
      <c r="K1595" s="25"/>
      <c r="L1595" s="25"/>
      <c r="M1595" s="29"/>
      <c r="N1595" s="25"/>
      <c r="O1595" s="205"/>
    </row>
    <row r="1596" spans="1:15" ht="13.7" hidden="1" thickTop="1">
      <c r="A1596" s="45" t="s">
        <v>937</v>
      </c>
      <c r="B1596" s="46">
        <v>330080404</v>
      </c>
      <c r="C1596" s="36" t="s">
        <v>791</v>
      </c>
      <c r="D1596" s="60">
        <v>54</v>
      </c>
      <c r="E1596" s="55"/>
      <c r="F1596" s="21">
        <v>42081</v>
      </c>
      <c r="G1596" s="37" t="s">
        <v>29</v>
      </c>
      <c r="H1596" s="38">
        <v>42082</v>
      </c>
      <c r="I1596" s="37" t="s">
        <v>32</v>
      </c>
      <c r="J1596" s="48"/>
      <c r="K1596" s="48"/>
      <c r="L1596" s="48"/>
      <c r="M1596" s="48"/>
      <c r="N1596" s="48"/>
      <c r="O1596" s="207"/>
    </row>
    <row r="1597" spans="1:15" ht="13.7" hidden="1" thickTop="1">
      <c r="A1597" s="45" t="s">
        <v>938</v>
      </c>
      <c r="B1597" s="46">
        <v>330098951</v>
      </c>
      <c r="C1597" s="46" t="s">
        <v>661</v>
      </c>
      <c r="D1597" s="60">
        <v>18</v>
      </c>
      <c r="E1597" s="55"/>
      <c r="F1597" s="21">
        <v>42081</v>
      </c>
      <c r="G1597" s="37" t="s">
        <v>29</v>
      </c>
      <c r="H1597" s="38">
        <v>42082</v>
      </c>
      <c r="I1597" s="37" t="s">
        <v>32</v>
      </c>
      <c r="J1597" s="48"/>
      <c r="K1597" s="48"/>
      <c r="L1597" s="48"/>
      <c r="M1597" s="48"/>
      <c r="N1597" s="48"/>
      <c r="O1597" s="207"/>
    </row>
    <row r="1598" spans="1:15" ht="14.4" hidden="1" thickTop="1" thickBot="1">
      <c r="A1598" s="39" t="s">
        <v>939</v>
      </c>
      <c r="B1598" s="40"/>
      <c r="C1598" s="40"/>
      <c r="D1598" s="40">
        <v>48</v>
      </c>
      <c r="E1598" s="41" t="s">
        <v>36</v>
      </c>
      <c r="F1598" s="21">
        <v>42081</v>
      </c>
      <c r="G1598" s="40" t="s">
        <v>37</v>
      </c>
      <c r="H1598" s="41">
        <v>42082</v>
      </c>
      <c r="I1598" s="41" t="s">
        <v>32</v>
      </c>
      <c r="J1598" s="42"/>
      <c r="K1598" s="42"/>
      <c r="L1598" s="42"/>
      <c r="M1598" s="42"/>
      <c r="N1598" s="42"/>
      <c r="O1598" s="206"/>
    </row>
    <row r="1599" spans="1:15" ht="13.7" hidden="1" thickTop="1">
      <c r="A1599" s="17"/>
      <c r="B1599" s="18"/>
      <c r="C1599" s="19"/>
      <c r="D1599" s="19"/>
      <c r="E1599" s="20"/>
      <c r="F1599" s="21">
        <v>42081</v>
      </c>
      <c r="G1599" s="22" t="s">
        <v>29</v>
      </c>
      <c r="H1599" s="21">
        <v>42082</v>
      </c>
      <c r="I1599" s="22" t="s">
        <v>30</v>
      </c>
      <c r="J1599" s="23"/>
      <c r="K1599" s="19"/>
      <c r="L1599" s="19"/>
      <c r="M1599" s="23"/>
      <c r="N1599" s="23"/>
      <c r="O1599" s="203"/>
    </row>
    <row r="1600" spans="1:15" ht="13.7" hidden="1" thickTop="1">
      <c r="A1600" s="24" t="s">
        <v>31</v>
      </c>
      <c r="B1600" s="18"/>
      <c r="C1600" s="25"/>
      <c r="D1600" s="19"/>
      <c r="E1600" s="26"/>
      <c r="F1600" s="21">
        <v>42081</v>
      </c>
      <c r="G1600" s="28" t="s">
        <v>32</v>
      </c>
      <c r="H1600" s="21">
        <v>42082</v>
      </c>
      <c r="I1600" s="28" t="s">
        <v>32</v>
      </c>
      <c r="J1600" s="25"/>
      <c r="K1600" s="25"/>
      <c r="L1600" s="25"/>
      <c r="M1600" s="23"/>
      <c r="N1600" s="29"/>
      <c r="O1600" s="204"/>
    </row>
    <row r="1601" spans="1:15" ht="13.7" hidden="1" thickTop="1">
      <c r="A1601" s="24"/>
      <c r="B1601" s="30"/>
      <c r="C1601" s="25"/>
      <c r="D1601" s="19"/>
      <c r="E1601" s="26"/>
      <c r="F1601" s="21">
        <v>42081</v>
      </c>
      <c r="G1601" s="31" t="s">
        <v>33</v>
      </c>
      <c r="H1601" s="21">
        <v>42082</v>
      </c>
      <c r="I1601" s="31" t="s">
        <v>33</v>
      </c>
      <c r="J1601" s="29"/>
      <c r="K1601" s="25"/>
      <c r="L1601" s="25"/>
      <c r="M1601" s="23"/>
      <c r="N1601" s="29"/>
      <c r="O1601" s="204"/>
    </row>
    <row r="1602" spans="1:15" ht="13.7" hidden="1" thickTop="1">
      <c r="A1602" s="32"/>
      <c r="B1602" s="33" t="s">
        <v>35</v>
      </c>
      <c r="C1602" s="34"/>
      <c r="D1602" s="34"/>
      <c r="E1602" s="33"/>
      <c r="F1602" s="21">
        <v>42083</v>
      </c>
      <c r="G1602" s="33" t="s">
        <v>32</v>
      </c>
      <c r="H1602" s="21">
        <v>42082</v>
      </c>
      <c r="I1602" s="33" t="s">
        <v>32</v>
      </c>
      <c r="J1602" s="25"/>
      <c r="K1602" s="25"/>
      <c r="L1602" s="25"/>
      <c r="M1602" s="29"/>
      <c r="N1602" s="25"/>
      <c r="O1602" s="205"/>
    </row>
    <row r="1603" spans="1:15" ht="13.7" hidden="1" thickTop="1">
      <c r="A1603" s="45" t="s">
        <v>943</v>
      </c>
      <c r="B1603" s="46">
        <v>330080404</v>
      </c>
      <c r="C1603" s="36" t="s">
        <v>791</v>
      </c>
      <c r="D1603" s="60">
        <v>36</v>
      </c>
      <c r="E1603" s="55"/>
      <c r="F1603" s="21">
        <v>42083</v>
      </c>
      <c r="G1603" s="37" t="s">
        <v>29</v>
      </c>
      <c r="H1603" s="38">
        <f>F1603+1</f>
        <v>42084</v>
      </c>
      <c r="I1603" s="37" t="s">
        <v>32</v>
      </c>
      <c r="J1603" s="48"/>
      <c r="K1603" s="48"/>
      <c r="L1603" s="48"/>
      <c r="M1603" s="48"/>
      <c r="N1603" s="48"/>
      <c r="O1603" s="207"/>
    </row>
    <row r="1604" spans="1:15" ht="13.7" hidden="1" thickTop="1">
      <c r="A1604" s="45" t="s">
        <v>944</v>
      </c>
      <c r="B1604" s="46">
        <v>330098951</v>
      </c>
      <c r="C1604" s="46" t="s">
        <v>661</v>
      </c>
      <c r="D1604" s="60">
        <v>18</v>
      </c>
      <c r="E1604" s="55"/>
      <c r="F1604" s="21">
        <v>42083</v>
      </c>
      <c r="G1604" s="37" t="s">
        <v>29</v>
      </c>
      <c r="H1604" s="38">
        <f>F1604+1</f>
        <v>42084</v>
      </c>
      <c r="I1604" s="37" t="s">
        <v>32</v>
      </c>
      <c r="J1604" s="48"/>
      <c r="K1604" s="48"/>
      <c r="L1604" s="48"/>
      <c r="M1604" s="48"/>
      <c r="N1604" s="48"/>
      <c r="O1604" s="207"/>
    </row>
    <row r="1605" spans="1:15" ht="14.4" hidden="1" thickTop="1" thickBot="1">
      <c r="A1605" s="39" t="s">
        <v>945</v>
      </c>
      <c r="B1605" s="40"/>
      <c r="C1605" s="40"/>
      <c r="D1605" s="40">
        <f>188/4</f>
        <v>47</v>
      </c>
      <c r="E1605" s="41" t="s">
        <v>36</v>
      </c>
      <c r="F1605" s="21">
        <v>42083</v>
      </c>
      <c r="G1605" s="40" t="s">
        <v>37</v>
      </c>
      <c r="H1605" s="38">
        <f>F1605+1</f>
        <v>42084</v>
      </c>
      <c r="I1605" s="41" t="s">
        <v>32</v>
      </c>
      <c r="J1605" s="42"/>
      <c r="K1605" s="42"/>
      <c r="L1605" s="42"/>
      <c r="M1605" s="42"/>
      <c r="N1605" s="42"/>
      <c r="O1605" s="206"/>
    </row>
    <row r="1606" spans="1:15" ht="13.7" hidden="1" thickTop="1">
      <c r="A1606" s="17"/>
      <c r="B1606" s="18"/>
      <c r="C1606" s="19"/>
      <c r="D1606" s="19"/>
      <c r="E1606" s="20"/>
      <c r="F1606" s="21">
        <v>42081</v>
      </c>
      <c r="G1606" s="22" t="s">
        <v>29</v>
      </c>
      <c r="H1606" s="21">
        <v>42082</v>
      </c>
      <c r="I1606" s="22" t="s">
        <v>30</v>
      </c>
      <c r="J1606" s="23"/>
      <c r="K1606" s="19"/>
      <c r="L1606" s="19"/>
      <c r="M1606" s="23"/>
      <c r="N1606" s="23"/>
      <c r="O1606" s="203"/>
    </row>
    <row r="1607" spans="1:15" ht="13.7" hidden="1" thickTop="1">
      <c r="A1607" s="24" t="s">
        <v>31</v>
      </c>
      <c r="B1607" s="18"/>
      <c r="C1607" s="25"/>
      <c r="D1607" s="19"/>
      <c r="E1607" s="26"/>
      <c r="F1607" s="21">
        <v>42081</v>
      </c>
      <c r="G1607" s="28" t="s">
        <v>32</v>
      </c>
      <c r="H1607" s="21">
        <v>42082</v>
      </c>
      <c r="I1607" s="28" t="s">
        <v>32</v>
      </c>
      <c r="J1607" s="25"/>
      <c r="K1607" s="25"/>
      <c r="L1607" s="25"/>
      <c r="M1607" s="23"/>
      <c r="N1607" s="29"/>
      <c r="O1607" s="204"/>
    </row>
    <row r="1608" spans="1:15" ht="13.7" hidden="1" thickTop="1">
      <c r="A1608" s="24"/>
      <c r="B1608" s="30"/>
      <c r="C1608" s="25"/>
      <c r="D1608" s="19"/>
      <c r="E1608" s="26"/>
      <c r="F1608" s="21">
        <v>42081</v>
      </c>
      <c r="G1608" s="31" t="s">
        <v>33</v>
      </c>
      <c r="H1608" s="21">
        <v>42082</v>
      </c>
      <c r="I1608" s="31" t="s">
        <v>33</v>
      </c>
      <c r="J1608" s="29"/>
      <c r="K1608" s="25"/>
      <c r="L1608" s="25"/>
      <c r="M1608" s="23"/>
      <c r="N1608" s="29"/>
      <c r="O1608" s="204"/>
    </row>
    <row r="1609" spans="1:15" ht="13.7" hidden="1" thickTop="1">
      <c r="A1609" s="32"/>
      <c r="B1609" s="33" t="s">
        <v>35</v>
      </c>
      <c r="C1609" s="34"/>
      <c r="D1609" s="34"/>
      <c r="E1609" s="33"/>
      <c r="F1609" s="21">
        <v>42083</v>
      </c>
      <c r="G1609" s="33" t="s">
        <v>32</v>
      </c>
      <c r="H1609" s="21">
        <v>42082</v>
      </c>
      <c r="I1609" s="33" t="s">
        <v>32</v>
      </c>
      <c r="J1609" s="25"/>
      <c r="K1609" s="25"/>
      <c r="L1609" s="25"/>
      <c r="M1609" s="29"/>
      <c r="N1609" s="25"/>
      <c r="O1609" s="205"/>
    </row>
    <row r="1610" spans="1:15" ht="13.7" hidden="1" thickTop="1">
      <c r="A1610" s="45" t="s">
        <v>943</v>
      </c>
      <c r="B1610" s="46">
        <v>330080404</v>
      </c>
      <c r="C1610" s="36" t="s">
        <v>791</v>
      </c>
      <c r="D1610" s="60">
        <v>36</v>
      </c>
      <c r="E1610" s="55"/>
      <c r="F1610" s="21">
        <v>42084</v>
      </c>
      <c r="G1610" s="37" t="s">
        <v>29</v>
      </c>
      <c r="H1610" s="38">
        <f>F1610+2</f>
        <v>42086</v>
      </c>
      <c r="I1610" s="37" t="s">
        <v>32</v>
      </c>
      <c r="J1610" s="48"/>
      <c r="K1610" s="48"/>
      <c r="L1610" s="48"/>
      <c r="M1610" s="48"/>
      <c r="N1610" s="48"/>
      <c r="O1610" s="207"/>
    </row>
    <row r="1611" spans="1:15" ht="13.7" hidden="1" thickTop="1">
      <c r="A1611" s="45" t="s">
        <v>944</v>
      </c>
      <c r="B1611" s="46">
        <v>330098951</v>
      </c>
      <c r="C1611" s="46" t="s">
        <v>661</v>
      </c>
      <c r="D1611" s="60">
        <v>18</v>
      </c>
      <c r="E1611" s="55"/>
      <c r="F1611" s="21">
        <v>42084</v>
      </c>
      <c r="G1611" s="37" t="s">
        <v>29</v>
      </c>
      <c r="H1611" s="38">
        <f>F1611+2</f>
        <v>42086</v>
      </c>
      <c r="I1611" s="37" t="s">
        <v>32</v>
      </c>
      <c r="J1611" s="48"/>
      <c r="K1611" s="48"/>
      <c r="L1611" s="48"/>
      <c r="M1611" s="48"/>
      <c r="N1611" s="48"/>
      <c r="O1611" s="207"/>
    </row>
    <row r="1612" spans="1:15" ht="14.4" hidden="1" thickTop="1" thickBot="1">
      <c r="A1612" s="39" t="s">
        <v>948</v>
      </c>
      <c r="B1612" s="40"/>
      <c r="C1612" s="40"/>
      <c r="D1612" s="40">
        <f>140/4</f>
        <v>35</v>
      </c>
      <c r="E1612" s="41" t="s">
        <v>36</v>
      </c>
      <c r="F1612" s="21">
        <v>42084</v>
      </c>
      <c r="G1612" s="40" t="s">
        <v>37</v>
      </c>
      <c r="H1612" s="38">
        <f>F1612+2</f>
        <v>42086</v>
      </c>
      <c r="I1612" s="41" t="s">
        <v>32</v>
      </c>
      <c r="J1612" s="42"/>
      <c r="K1612" s="42"/>
      <c r="L1612" s="42"/>
      <c r="M1612" s="42"/>
      <c r="N1612" s="42"/>
      <c r="O1612" s="206"/>
    </row>
    <row r="1613" spans="1:15" ht="13.7" hidden="1" thickTop="1">
      <c r="A1613" s="17"/>
      <c r="B1613" s="18"/>
      <c r="C1613" s="19"/>
      <c r="D1613" s="19"/>
      <c r="E1613" s="20"/>
      <c r="F1613" s="21">
        <v>42081</v>
      </c>
      <c r="G1613" s="22" t="s">
        <v>29</v>
      </c>
      <c r="H1613" s="21">
        <v>42082</v>
      </c>
      <c r="I1613" s="22" t="s">
        <v>30</v>
      </c>
      <c r="J1613" s="23"/>
      <c r="K1613" s="19"/>
      <c r="L1613" s="19"/>
      <c r="M1613" s="23"/>
      <c r="N1613" s="23"/>
      <c r="O1613" s="203"/>
    </row>
    <row r="1614" spans="1:15" ht="13.7" hidden="1" thickTop="1">
      <c r="A1614" s="24" t="s">
        <v>31</v>
      </c>
      <c r="B1614" s="18"/>
      <c r="C1614" s="25"/>
      <c r="D1614" s="19"/>
      <c r="E1614" s="26"/>
      <c r="F1614" s="21">
        <v>42081</v>
      </c>
      <c r="G1614" s="28" t="s">
        <v>32</v>
      </c>
      <c r="H1614" s="21">
        <v>42082</v>
      </c>
      <c r="I1614" s="28" t="s">
        <v>32</v>
      </c>
      <c r="J1614" s="25"/>
      <c r="K1614" s="25"/>
      <c r="L1614" s="25"/>
      <c r="M1614" s="23"/>
      <c r="N1614" s="29"/>
      <c r="O1614" s="204"/>
    </row>
    <row r="1615" spans="1:15" ht="13.7" hidden="1" thickTop="1">
      <c r="A1615" s="24"/>
      <c r="B1615" s="30"/>
      <c r="C1615" s="25"/>
      <c r="D1615" s="19"/>
      <c r="E1615" s="26"/>
      <c r="F1615" s="21">
        <v>42081</v>
      </c>
      <c r="G1615" s="31" t="s">
        <v>33</v>
      </c>
      <c r="H1615" s="21">
        <v>42082</v>
      </c>
      <c r="I1615" s="31" t="s">
        <v>33</v>
      </c>
      <c r="J1615" s="29"/>
      <c r="K1615" s="25"/>
      <c r="L1615" s="25"/>
      <c r="M1615" s="23"/>
      <c r="N1615" s="29"/>
      <c r="O1615" s="204"/>
    </row>
    <row r="1616" spans="1:15" ht="13.7" hidden="1" thickTop="1">
      <c r="A1616" s="32"/>
      <c r="B1616" s="33" t="s">
        <v>35</v>
      </c>
      <c r="C1616" s="34"/>
      <c r="D1616" s="34"/>
      <c r="E1616" s="33"/>
      <c r="F1616" s="21">
        <v>42083</v>
      </c>
      <c r="G1616" s="33" t="s">
        <v>32</v>
      </c>
      <c r="H1616" s="21">
        <v>42082</v>
      </c>
      <c r="I1616" s="33" t="s">
        <v>32</v>
      </c>
      <c r="J1616" s="25"/>
      <c r="K1616" s="25"/>
      <c r="L1616" s="25"/>
      <c r="M1616" s="29"/>
      <c r="N1616" s="25"/>
      <c r="O1616" s="205"/>
    </row>
    <row r="1617" spans="1:15" ht="13.7" hidden="1" thickTop="1">
      <c r="A1617" s="45" t="s">
        <v>946</v>
      </c>
      <c r="B1617" s="46">
        <v>330080404</v>
      </c>
      <c r="C1617" s="36" t="s">
        <v>791</v>
      </c>
      <c r="D1617" s="60">
        <v>36</v>
      </c>
      <c r="E1617" s="55"/>
      <c r="F1617" s="21">
        <v>42086</v>
      </c>
      <c r="G1617" s="37" t="s">
        <v>29</v>
      </c>
      <c r="H1617" s="38">
        <f>F1617+1</f>
        <v>42087</v>
      </c>
      <c r="I1617" s="37" t="s">
        <v>32</v>
      </c>
      <c r="J1617" s="48"/>
      <c r="K1617" s="48"/>
      <c r="L1617" s="48"/>
      <c r="M1617" s="48"/>
      <c r="N1617" s="48"/>
      <c r="O1617" s="207"/>
    </row>
    <row r="1618" spans="1:15" ht="13.7" hidden="1" thickTop="1">
      <c r="A1618" s="45" t="s">
        <v>953</v>
      </c>
      <c r="B1618" s="46" t="s">
        <v>680</v>
      </c>
      <c r="C1618" s="46" t="s">
        <v>681</v>
      </c>
      <c r="D1618" s="60">
        <v>36</v>
      </c>
      <c r="E1618" s="55"/>
      <c r="F1618" s="21">
        <v>42086</v>
      </c>
      <c r="G1618" s="37" t="s">
        <v>29</v>
      </c>
      <c r="H1618" s="38">
        <f>F1618+1</f>
        <v>42087</v>
      </c>
      <c r="I1618" s="37" t="s">
        <v>32</v>
      </c>
      <c r="J1618" s="48"/>
      <c r="K1618" s="48"/>
      <c r="L1618" s="48"/>
      <c r="M1618" s="48"/>
      <c r="N1618" s="48"/>
      <c r="O1618" s="207"/>
    </row>
    <row r="1619" spans="1:15" ht="14.4" hidden="1" thickTop="1" thickBot="1">
      <c r="A1619" s="39" t="s">
        <v>947</v>
      </c>
      <c r="B1619" s="40"/>
      <c r="C1619" s="40"/>
      <c r="D1619" s="40">
        <v>38</v>
      </c>
      <c r="E1619" s="41" t="s">
        <v>36</v>
      </c>
      <c r="F1619" s="21">
        <v>42086</v>
      </c>
      <c r="G1619" s="40" t="s">
        <v>37</v>
      </c>
      <c r="H1619" s="38">
        <f>F1619+1</f>
        <v>42087</v>
      </c>
      <c r="I1619" s="41" t="s">
        <v>32</v>
      </c>
      <c r="J1619" s="42"/>
      <c r="K1619" s="42"/>
      <c r="L1619" s="42"/>
      <c r="M1619" s="42"/>
      <c r="N1619" s="42"/>
      <c r="O1619" s="206"/>
    </row>
    <row r="1620" spans="1:15" ht="13.7" hidden="1" thickTop="1">
      <c r="A1620" s="17"/>
      <c r="B1620" s="18"/>
      <c r="C1620" s="19"/>
      <c r="D1620" s="19"/>
      <c r="E1620" s="20"/>
      <c r="F1620" s="21"/>
      <c r="G1620" s="22"/>
      <c r="H1620" s="21"/>
      <c r="I1620" s="22"/>
      <c r="J1620" s="23"/>
      <c r="K1620" s="19"/>
      <c r="L1620" s="19"/>
      <c r="M1620" s="23"/>
      <c r="N1620" s="23"/>
      <c r="O1620" s="203"/>
    </row>
    <row r="1621" spans="1:15" ht="13.7" hidden="1" thickTop="1">
      <c r="A1621" s="24" t="s">
        <v>31</v>
      </c>
      <c r="B1621" s="18"/>
      <c r="C1621" s="25"/>
      <c r="D1621" s="19"/>
      <c r="E1621" s="26"/>
      <c r="F1621" s="21"/>
      <c r="G1621" s="28"/>
      <c r="H1621" s="21"/>
      <c r="I1621" s="28"/>
      <c r="J1621" s="25"/>
      <c r="K1621" s="25"/>
      <c r="L1621" s="25"/>
      <c r="M1621" s="23"/>
      <c r="N1621" s="29"/>
      <c r="O1621" s="204"/>
    </row>
    <row r="1622" spans="1:15" ht="13.7" hidden="1" thickTop="1">
      <c r="A1622" s="24"/>
      <c r="B1622" s="30"/>
      <c r="C1622" s="25"/>
      <c r="D1622" s="19"/>
      <c r="E1622" s="26"/>
      <c r="F1622" s="21"/>
      <c r="G1622" s="31"/>
      <c r="H1622" s="21"/>
      <c r="I1622" s="31"/>
      <c r="J1622" s="29"/>
      <c r="K1622" s="25"/>
      <c r="L1622" s="25"/>
      <c r="M1622" s="23"/>
      <c r="N1622" s="29"/>
      <c r="O1622" s="204"/>
    </row>
    <row r="1623" spans="1:15" ht="13.7" hidden="1" thickTop="1">
      <c r="A1623" s="32"/>
      <c r="B1623" s="33" t="s">
        <v>35</v>
      </c>
      <c r="C1623" s="34"/>
      <c r="D1623" s="34"/>
      <c r="E1623" s="33"/>
      <c r="F1623" s="21"/>
      <c r="G1623" s="33"/>
      <c r="H1623" s="21"/>
      <c r="I1623" s="33"/>
      <c r="J1623" s="25"/>
      <c r="K1623" s="25"/>
      <c r="L1623" s="25"/>
      <c r="M1623" s="29"/>
      <c r="N1623" s="25"/>
      <c r="O1623" s="205"/>
    </row>
    <row r="1624" spans="1:15" ht="13.7" hidden="1" thickTop="1">
      <c r="A1624" s="45" t="s">
        <v>949</v>
      </c>
      <c r="B1624" s="46">
        <v>330080404</v>
      </c>
      <c r="C1624" s="36" t="s">
        <v>791</v>
      </c>
      <c r="D1624" s="60">
        <v>54</v>
      </c>
      <c r="E1624" s="55"/>
      <c r="F1624" s="21">
        <v>42087</v>
      </c>
      <c r="G1624" s="37" t="s">
        <v>29</v>
      </c>
      <c r="H1624" s="38">
        <f>F1624+1</f>
        <v>42088</v>
      </c>
      <c r="I1624" s="37" t="s">
        <v>32</v>
      </c>
      <c r="J1624" s="48"/>
      <c r="K1624" s="48"/>
      <c r="L1624" s="48"/>
      <c r="M1624" s="48"/>
      <c r="N1624" s="48"/>
      <c r="O1624" s="207"/>
    </row>
    <row r="1625" spans="1:15" ht="13.7" hidden="1" thickTop="1">
      <c r="A1625" s="45" t="s">
        <v>950</v>
      </c>
      <c r="B1625" s="46">
        <v>330098951</v>
      </c>
      <c r="C1625" s="46" t="s">
        <v>661</v>
      </c>
      <c r="D1625" s="60">
        <v>18</v>
      </c>
      <c r="E1625" s="55"/>
      <c r="F1625" s="21">
        <v>42087</v>
      </c>
      <c r="G1625" s="37" t="s">
        <v>29</v>
      </c>
      <c r="H1625" s="38">
        <f>F1625+1</f>
        <v>42088</v>
      </c>
      <c r="I1625" s="37" t="s">
        <v>32</v>
      </c>
      <c r="J1625" s="48"/>
      <c r="K1625" s="48"/>
      <c r="L1625" s="48"/>
      <c r="M1625" s="48"/>
      <c r="N1625" s="48"/>
      <c r="O1625" s="207"/>
    </row>
    <row r="1626" spans="1:15" ht="14.4" hidden="1" thickTop="1" thickBot="1">
      <c r="A1626" s="39" t="s">
        <v>954</v>
      </c>
      <c r="B1626" s="40"/>
      <c r="C1626" s="40"/>
      <c r="D1626" s="40">
        <v>36</v>
      </c>
      <c r="E1626" s="41" t="s">
        <v>36</v>
      </c>
      <c r="F1626" s="21">
        <v>42087</v>
      </c>
      <c r="G1626" s="40" t="s">
        <v>37</v>
      </c>
      <c r="H1626" s="38">
        <f>F1626+1</f>
        <v>42088</v>
      </c>
      <c r="I1626" s="41" t="s">
        <v>32</v>
      </c>
      <c r="J1626" s="42"/>
      <c r="K1626" s="42"/>
      <c r="L1626" s="42"/>
      <c r="M1626" s="42"/>
      <c r="N1626" s="42"/>
      <c r="O1626" s="206"/>
    </row>
    <row r="1627" spans="1:15" ht="13.7" hidden="1" thickTop="1">
      <c r="A1627" s="17"/>
      <c r="B1627" s="18"/>
      <c r="C1627" s="19"/>
      <c r="D1627" s="19"/>
      <c r="E1627" s="20"/>
      <c r="F1627" s="21"/>
      <c r="G1627" s="22"/>
      <c r="H1627" s="21"/>
      <c r="I1627" s="22"/>
      <c r="J1627" s="23"/>
      <c r="K1627" s="19"/>
      <c r="L1627" s="19"/>
      <c r="M1627" s="23"/>
      <c r="N1627" s="23"/>
      <c r="O1627" s="203"/>
    </row>
    <row r="1628" spans="1:15" ht="13.7" hidden="1" thickTop="1">
      <c r="A1628" s="24" t="s">
        <v>31</v>
      </c>
      <c r="B1628" s="18"/>
      <c r="C1628" s="25"/>
      <c r="D1628" s="19"/>
      <c r="E1628" s="26"/>
      <c r="F1628" s="21"/>
      <c r="G1628" s="28"/>
      <c r="H1628" s="21"/>
      <c r="I1628" s="28"/>
      <c r="J1628" s="25"/>
      <c r="K1628" s="25"/>
      <c r="L1628" s="25"/>
      <c r="M1628" s="23"/>
      <c r="N1628" s="29"/>
      <c r="O1628" s="204"/>
    </row>
    <row r="1629" spans="1:15" ht="13.7" hidden="1" thickTop="1">
      <c r="A1629" s="24"/>
      <c r="B1629" s="30"/>
      <c r="C1629" s="25"/>
      <c r="D1629" s="19"/>
      <c r="E1629" s="26"/>
      <c r="F1629" s="21"/>
      <c r="G1629" s="31"/>
      <c r="H1629" s="21"/>
      <c r="I1629" s="31"/>
      <c r="J1629" s="29"/>
      <c r="K1629" s="25"/>
      <c r="L1629" s="25"/>
      <c r="M1629" s="23"/>
      <c r="N1629" s="29"/>
      <c r="O1629" s="204"/>
    </row>
    <row r="1630" spans="1:15" ht="13.7" hidden="1" thickTop="1">
      <c r="A1630" s="32"/>
      <c r="B1630" s="33" t="s">
        <v>35</v>
      </c>
      <c r="C1630" s="34"/>
      <c r="D1630" s="34"/>
      <c r="E1630" s="33"/>
      <c r="F1630" s="21"/>
      <c r="G1630" s="33"/>
      <c r="H1630" s="21"/>
      <c r="I1630" s="33"/>
      <c r="J1630" s="25"/>
      <c r="K1630" s="25"/>
      <c r="L1630" s="25"/>
      <c r="M1630" s="29"/>
      <c r="N1630" s="25"/>
      <c r="O1630" s="205"/>
    </row>
    <row r="1631" spans="1:15" ht="13.7" hidden="1" thickTop="1">
      <c r="A1631" s="45" t="s">
        <v>951</v>
      </c>
      <c r="B1631" s="46">
        <v>330080404</v>
      </c>
      <c r="C1631" s="36" t="s">
        <v>791</v>
      </c>
      <c r="D1631" s="60">
        <v>54</v>
      </c>
      <c r="E1631" s="55"/>
      <c r="F1631" s="21">
        <v>42088</v>
      </c>
      <c r="G1631" s="37" t="s">
        <v>29</v>
      </c>
      <c r="H1631" s="38">
        <f>F1631+1</f>
        <v>42089</v>
      </c>
      <c r="I1631" s="37" t="s">
        <v>32</v>
      </c>
      <c r="J1631" s="48"/>
      <c r="K1631" s="48"/>
      <c r="L1631" s="48"/>
      <c r="M1631" s="48"/>
      <c r="N1631" s="48"/>
      <c r="O1631" s="207"/>
    </row>
    <row r="1632" spans="1:15" ht="13.7" hidden="1" thickTop="1">
      <c r="A1632" s="45" t="s">
        <v>952</v>
      </c>
      <c r="B1632" s="46">
        <v>330098951</v>
      </c>
      <c r="C1632" s="46" t="s">
        <v>661</v>
      </c>
      <c r="D1632" s="60">
        <v>18</v>
      </c>
      <c r="E1632" s="55"/>
      <c r="F1632" s="21">
        <v>42088</v>
      </c>
      <c r="G1632" s="37" t="s">
        <v>29</v>
      </c>
      <c r="H1632" s="38">
        <f>F1632+1</f>
        <v>42089</v>
      </c>
      <c r="I1632" s="37" t="s">
        <v>32</v>
      </c>
      <c r="J1632" s="48"/>
      <c r="K1632" s="48"/>
      <c r="L1632" s="48"/>
      <c r="M1632" s="48"/>
      <c r="N1632" s="48"/>
      <c r="O1632" s="207"/>
    </row>
    <row r="1633" spans="1:15" ht="14.4" hidden="1" thickTop="1" thickBot="1">
      <c r="A1633" s="39" t="s">
        <v>955</v>
      </c>
      <c r="B1633" s="40"/>
      <c r="C1633" s="40"/>
      <c r="D1633" s="40">
        <f>21+12</f>
        <v>33</v>
      </c>
      <c r="E1633" s="41" t="s">
        <v>36</v>
      </c>
      <c r="F1633" s="21">
        <v>42088</v>
      </c>
      <c r="G1633" s="40" t="s">
        <v>37</v>
      </c>
      <c r="H1633" s="38">
        <f>F1633+1</f>
        <v>42089</v>
      </c>
      <c r="I1633" s="41" t="s">
        <v>32</v>
      </c>
      <c r="J1633" s="42"/>
      <c r="K1633" s="42"/>
      <c r="L1633" s="42"/>
      <c r="M1633" s="42"/>
      <c r="N1633" s="42"/>
      <c r="O1633" s="206"/>
    </row>
    <row r="1634" spans="1:15" ht="13.7" hidden="1" thickTop="1">
      <c r="A1634" s="17"/>
      <c r="B1634" s="18"/>
      <c r="C1634" s="19"/>
      <c r="D1634" s="19"/>
      <c r="E1634" s="20"/>
      <c r="F1634" s="21"/>
      <c r="G1634" s="22"/>
      <c r="H1634" s="21"/>
      <c r="I1634" s="22"/>
      <c r="J1634" s="23"/>
      <c r="K1634" s="19"/>
      <c r="L1634" s="19"/>
      <c r="M1634" s="23"/>
      <c r="N1634" s="23"/>
      <c r="O1634" s="203"/>
    </row>
    <row r="1635" spans="1:15" ht="13.7" hidden="1" thickTop="1">
      <c r="A1635" s="24" t="s">
        <v>31</v>
      </c>
      <c r="B1635" s="18"/>
      <c r="C1635" s="25"/>
      <c r="D1635" s="19"/>
      <c r="E1635" s="26"/>
      <c r="F1635" s="21"/>
      <c r="G1635" s="28"/>
      <c r="H1635" s="21"/>
      <c r="I1635" s="28"/>
      <c r="J1635" s="25"/>
      <c r="K1635" s="25"/>
      <c r="L1635" s="25"/>
      <c r="M1635" s="23"/>
      <c r="N1635" s="29"/>
      <c r="O1635" s="204"/>
    </row>
    <row r="1636" spans="1:15" ht="13.7" hidden="1" thickTop="1">
      <c r="A1636" s="24"/>
      <c r="B1636" s="30"/>
      <c r="C1636" s="25"/>
      <c r="D1636" s="19"/>
      <c r="E1636" s="26"/>
      <c r="F1636" s="21"/>
      <c r="G1636" s="31"/>
      <c r="H1636" s="21"/>
      <c r="I1636" s="31"/>
      <c r="J1636" s="29"/>
      <c r="K1636" s="25"/>
      <c r="L1636" s="25"/>
      <c r="M1636" s="23"/>
      <c r="N1636" s="29"/>
      <c r="O1636" s="204"/>
    </row>
    <row r="1637" spans="1:15" ht="13.7" hidden="1" thickTop="1">
      <c r="A1637" s="32"/>
      <c r="B1637" s="33" t="s">
        <v>35</v>
      </c>
      <c r="C1637" s="34"/>
      <c r="D1637" s="34"/>
      <c r="E1637" s="33"/>
      <c r="F1637" s="21"/>
      <c r="G1637" s="33"/>
      <c r="H1637" s="21"/>
      <c r="I1637" s="33"/>
      <c r="J1637" s="25"/>
      <c r="K1637" s="25"/>
      <c r="L1637" s="25"/>
      <c r="M1637" s="29"/>
      <c r="N1637" s="25"/>
      <c r="O1637" s="205"/>
    </row>
    <row r="1638" spans="1:15" ht="13.7" hidden="1" thickTop="1">
      <c r="A1638" s="45" t="s">
        <v>958</v>
      </c>
      <c r="B1638" s="46">
        <v>330080404</v>
      </c>
      <c r="C1638" s="36" t="s">
        <v>791</v>
      </c>
      <c r="D1638" s="60">
        <v>54</v>
      </c>
      <c r="E1638" s="55"/>
      <c r="F1638" s="21">
        <v>42089</v>
      </c>
      <c r="G1638" s="37" t="s">
        <v>29</v>
      </c>
      <c r="H1638" s="38">
        <f>F1638+1</f>
        <v>42090</v>
      </c>
      <c r="I1638" s="37" t="s">
        <v>32</v>
      </c>
      <c r="J1638" s="48"/>
      <c r="K1638" s="48"/>
      <c r="L1638" s="48"/>
      <c r="M1638" s="48"/>
      <c r="N1638" s="48"/>
      <c r="O1638" s="207"/>
    </row>
    <row r="1639" spans="1:15" ht="13.7" hidden="1" thickTop="1">
      <c r="A1639" s="45" t="s">
        <v>959</v>
      </c>
      <c r="B1639" s="46" t="s">
        <v>680</v>
      </c>
      <c r="C1639" s="46" t="s">
        <v>681</v>
      </c>
      <c r="D1639" s="60">
        <v>18</v>
      </c>
      <c r="E1639" s="55"/>
      <c r="F1639" s="21">
        <v>42089</v>
      </c>
      <c r="G1639" s="37" t="s">
        <v>29</v>
      </c>
      <c r="H1639" s="38">
        <f>F1639+1</f>
        <v>42090</v>
      </c>
      <c r="I1639" s="37" t="s">
        <v>32</v>
      </c>
      <c r="J1639" s="48"/>
      <c r="K1639" s="48"/>
      <c r="L1639" s="48"/>
      <c r="M1639" s="48"/>
      <c r="N1639" s="48"/>
      <c r="O1639" s="207"/>
    </row>
    <row r="1640" spans="1:15" ht="14.4" hidden="1" thickTop="1" thickBot="1">
      <c r="A1640" s="39" t="s">
        <v>956</v>
      </c>
      <c r="B1640" s="40"/>
      <c r="C1640" s="40"/>
      <c r="D1640" s="40">
        <v>36</v>
      </c>
      <c r="E1640" s="41" t="s">
        <v>36</v>
      </c>
      <c r="F1640" s="21">
        <v>42089</v>
      </c>
      <c r="G1640" s="40" t="s">
        <v>37</v>
      </c>
      <c r="H1640" s="38">
        <f>F1640+1</f>
        <v>42090</v>
      </c>
      <c r="I1640" s="41" t="s">
        <v>32</v>
      </c>
      <c r="J1640" s="42"/>
      <c r="K1640" s="42"/>
      <c r="L1640" s="42"/>
      <c r="M1640" s="42"/>
      <c r="N1640" s="42"/>
      <c r="O1640" s="206"/>
    </row>
    <row r="1641" spans="1:15" ht="13.7" hidden="1" thickTop="1">
      <c r="A1641" s="17"/>
      <c r="B1641" s="18"/>
      <c r="C1641" s="19"/>
      <c r="D1641" s="19"/>
      <c r="E1641" s="20"/>
      <c r="F1641" s="21"/>
      <c r="G1641" s="22"/>
      <c r="H1641" s="21"/>
      <c r="I1641" s="22"/>
      <c r="J1641" s="23"/>
      <c r="K1641" s="19"/>
      <c r="L1641" s="19"/>
      <c r="M1641" s="23"/>
      <c r="N1641" s="23"/>
      <c r="O1641" s="203"/>
    </row>
    <row r="1642" spans="1:15" ht="13.7" hidden="1" thickTop="1">
      <c r="A1642" s="24" t="s">
        <v>31</v>
      </c>
      <c r="B1642" s="18"/>
      <c r="C1642" s="25"/>
      <c r="D1642" s="19"/>
      <c r="E1642" s="26"/>
      <c r="F1642" s="21"/>
      <c r="G1642" s="28"/>
      <c r="H1642" s="21"/>
      <c r="I1642" s="28"/>
      <c r="J1642" s="25"/>
      <c r="K1642" s="25"/>
      <c r="L1642" s="25"/>
      <c r="M1642" s="23"/>
      <c r="N1642" s="29"/>
      <c r="O1642" s="204"/>
    </row>
    <row r="1643" spans="1:15" ht="13.7" hidden="1" thickTop="1">
      <c r="A1643" s="24"/>
      <c r="B1643" s="30"/>
      <c r="C1643" s="25"/>
      <c r="D1643" s="19"/>
      <c r="E1643" s="26"/>
      <c r="F1643" s="21"/>
      <c r="G1643" s="31"/>
      <c r="H1643" s="21"/>
      <c r="I1643" s="31"/>
      <c r="J1643" s="29"/>
      <c r="K1643" s="25"/>
      <c r="L1643" s="25"/>
      <c r="M1643" s="23"/>
      <c r="N1643" s="29"/>
      <c r="O1643" s="204"/>
    </row>
    <row r="1644" spans="1:15" ht="13.7" hidden="1" thickTop="1">
      <c r="A1644" s="45" t="s">
        <v>960</v>
      </c>
      <c r="B1644" s="46">
        <v>330080404</v>
      </c>
      <c r="C1644" s="36" t="s">
        <v>791</v>
      </c>
      <c r="D1644" s="60">
        <v>36</v>
      </c>
      <c r="E1644" s="55"/>
      <c r="F1644" s="21">
        <v>42090</v>
      </c>
      <c r="G1644" s="37" t="s">
        <v>29</v>
      </c>
      <c r="H1644" s="38">
        <f>F1644+1</f>
        <v>42091</v>
      </c>
      <c r="I1644" s="37" t="s">
        <v>32</v>
      </c>
      <c r="J1644" s="25"/>
      <c r="K1644" s="25"/>
      <c r="L1644" s="25"/>
      <c r="M1644" s="29"/>
      <c r="N1644" s="25"/>
      <c r="O1644" s="205"/>
    </row>
    <row r="1645" spans="1:15" ht="13.7" hidden="1" thickTop="1">
      <c r="A1645" s="45" t="s">
        <v>961</v>
      </c>
      <c r="B1645" s="46">
        <v>330098951</v>
      </c>
      <c r="C1645" s="46" t="s">
        <v>661</v>
      </c>
      <c r="D1645" s="60">
        <v>18</v>
      </c>
      <c r="E1645" s="55"/>
      <c r="F1645" s="21">
        <v>42090</v>
      </c>
      <c r="G1645" s="37" t="s">
        <v>29</v>
      </c>
      <c r="H1645" s="38">
        <f>F1645+1</f>
        <v>42091</v>
      </c>
      <c r="I1645" s="37" t="s">
        <v>32</v>
      </c>
      <c r="J1645" s="48"/>
      <c r="K1645" s="48"/>
      <c r="L1645" s="48"/>
      <c r="M1645" s="48"/>
      <c r="N1645" s="48"/>
      <c r="O1645" s="207"/>
    </row>
    <row r="1646" spans="1:15" ht="13.7" hidden="1" thickTop="1">
      <c r="A1646" s="45" t="s">
        <v>962</v>
      </c>
      <c r="B1646" s="46">
        <v>330002479</v>
      </c>
      <c r="C1646" s="46" t="s">
        <v>296</v>
      </c>
      <c r="D1646" s="60">
        <v>16</v>
      </c>
      <c r="E1646" s="55"/>
      <c r="F1646" s="21">
        <v>42090</v>
      </c>
      <c r="G1646" s="37" t="s">
        <v>29</v>
      </c>
      <c r="H1646" s="38">
        <f>F1646+1</f>
        <v>42091</v>
      </c>
      <c r="I1646" s="37" t="s">
        <v>32</v>
      </c>
      <c r="J1646" s="48"/>
      <c r="K1646" s="48"/>
      <c r="L1646" s="48"/>
      <c r="M1646" s="48"/>
      <c r="N1646" s="48"/>
      <c r="O1646" s="207"/>
    </row>
    <row r="1647" spans="1:15" ht="14.4" hidden="1" thickTop="1" thickBot="1">
      <c r="A1647" s="39" t="s">
        <v>957</v>
      </c>
      <c r="B1647" s="40"/>
      <c r="C1647" s="40"/>
      <c r="D1647" s="40">
        <v>48</v>
      </c>
      <c r="E1647" s="41" t="s">
        <v>36</v>
      </c>
      <c r="F1647" s="21">
        <v>42090</v>
      </c>
      <c r="G1647" s="40" t="s">
        <v>37</v>
      </c>
      <c r="H1647" s="38">
        <f>F1647+1</f>
        <v>42091</v>
      </c>
      <c r="I1647" s="41" t="s">
        <v>32</v>
      </c>
      <c r="J1647" s="42"/>
      <c r="K1647" s="42"/>
      <c r="L1647" s="42"/>
      <c r="M1647" s="42"/>
      <c r="N1647" s="42"/>
      <c r="O1647" s="206"/>
    </row>
    <row r="1648" spans="1:15" ht="13.7" hidden="1" thickTop="1">
      <c r="A1648" s="24" t="s">
        <v>31</v>
      </c>
      <c r="B1648" s="18"/>
      <c r="C1648" s="25"/>
      <c r="D1648" s="19"/>
      <c r="E1648" s="26"/>
      <c r="F1648" s="21"/>
      <c r="G1648" s="28"/>
      <c r="H1648" s="21"/>
      <c r="I1648" s="28"/>
      <c r="J1648" s="25"/>
      <c r="K1648" s="25"/>
      <c r="L1648" s="25"/>
      <c r="M1648" s="23"/>
      <c r="N1648" s="29"/>
      <c r="O1648" s="204"/>
    </row>
    <row r="1649" spans="1:15" ht="13.7" hidden="1" thickTop="1">
      <c r="A1649" s="45" t="s">
        <v>966</v>
      </c>
      <c r="B1649" s="46">
        <v>330098951</v>
      </c>
      <c r="C1649" s="46" t="s">
        <v>661</v>
      </c>
      <c r="D1649" s="60">
        <v>36</v>
      </c>
      <c r="E1649" s="55"/>
      <c r="F1649" s="21">
        <v>42093</v>
      </c>
      <c r="G1649" s="37" t="s">
        <v>29</v>
      </c>
      <c r="H1649" s="38">
        <f>F1649+1</f>
        <v>42094</v>
      </c>
      <c r="I1649" s="37" t="s">
        <v>32</v>
      </c>
      <c r="J1649" s="25"/>
      <c r="K1649" s="25"/>
      <c r="L1649" s="25"/>
      <c r="M1649" s="29"/>
      <c r="N1649" s="25"/>
      <c r="O1649" s="205"/>
    </row>
    <row r="1650" spans="1:15" ht="13.7" hidden="1" thickTop="1">
      <c r="A1650" s="45" t="s">
        <v>967</v>
      </c>
      <c r="B1650" s="46" t="s">
        <v>680</v>
      </c>
      <c r="C1650" s="46" t="s">
        <v>681</v>
      </c>
      <c r="D1650" s="60">
        <v>18</v>
      </c>
      <c r="E1650" s="55"/>
      <c r="F1650" s="21">
        <f>F1649</f>
        <v>42093</v>
      </c>
      <c r="G1650" s="37" t="s">
        <v>29</v>
      </c>
      <c r="H1650" s="38">
        <f>F1650+1</f>
        <v>42094</v>
      </c>
      <c r="I1650" s="37" t="s">
        <v>32</v>
      </c>
      <c r="J1650" s="48"/>
      <c r="K1650" s="48"/>
      <c r="L1650" s="48"/>
      <c r="M1650" s="48"/>
      <c r="N1650" s="48"/>
      <c r="O1650" s="207"/>
    </row>
    <row r="1651" spans="1:15" ht="13.7" hidden="1" thickTop="1">
      <c r="A1651" s="45"/>
      <c r="B1651" s="46"/>
      <c r="C1651" s="46"/>
      <c r="D1651" s="60"/>
      <c r="E1651" s="55"/>
      <c r="F1651" s="21">
        <f>F1650</f>
        <v>42093</v>
      </c>
      <c r="G1651" s="37" t="s">
        <v>29</v>
      </c>
      <c r="H1651" s="38">
        <f>F1651+1</f>
        <v>42094</v>
      </c>
      <c r="I1651" s="37" t="s">
        <v>32</v>
      </c>
      <c r="J1651" s="48"/>
      <c r="K1651" s="48"/>
      <c r="L1651" s="48"/>
      <c r="M1651" s="48"/>
      <c r="N1651" s="48"/>
      <c r="O1651" s="207"/>
    </row>
    <row r="1652" spans="1:15" ht="14.4" hidden="1" thickTop="1" thickBot="1">
      <c r="A1652" s="39" t="s">
        <v>964</v>
      </c>
      <c r="B1652" s="40"/>
      <c r="C1652" s="40"/>
      <c r="D1652" s="40">
        <v>48</v>
      </c>
      <c r="E1652" s="41" t="s">
        <v>36</v>
      </c>
      <c r="F1652" s="21">
        <f>F1651</f>
        <v>42093</v>
      </c>
      <c r="G1652" s="40" t="s">
        <v>37</v>
      </c>
      <c r="H1652" s="38">
        <f>F1652+1</f>
        <v>42094</v>
      </c>
      <c r="I1652" s="41" t="s">
        <v>32</v>
      </c>
      <c r="J1652" s="42"/>
      <c r="K1652" s="42"/>
      <c r="L1652" s="42"/>
      <c r="M1652" s="42"/>
      <c r="N1652" s="42"/>
      <c r="O1652" s="206"/>
    </row>
    <row r="1653" spans="1:15" ht="13.7" hidden="1" thickTop="1">
      <c r="A1653" s="24" t="s">
        <v>31</v>
      </c>
      <c r="B1653" s="18"/>
      <c r="C1653" s="25"/>
      <c r="D1653" s="19"/>
      <c r="E1653" s="26"/>
      <c r="F1653" s="21"/>
      <c r="G1653" s="28"/>
      <c r="H1653" s="21"/>
      <c r="I1653" s="28"/>
      <c r="J1653" s="25"/>
      <c r="K1653" s="25"/>
      <c r="L1653" s="25"/>
      <c r="M1653" s="23"/>
      <c r="N1653" s="29"/>
      <c r="O1653" s="204"/>
    </row>
    <row r="1654" spans="1:15" ht="13.7" hidden="1" thickTop="1">
      <c r="A1654" s="45" t="s">
        <v>978</v>
      </c>
      <c r="B1654" s="46">
        <v>330080404</v>
      </c>
      <c r="C1654" s="36" t="s">
        <v>791</v>
      </c>
      <c r="D1654" s="60">
        <v>36</v>
      </c>
      <c r="E1654" s="55"/>
      <c r="F1654" s="21">
        <v>42094</v>
      </c>
      <c r="G1654" s="37" t="s">
        <v>29</v>
      </c>
      <c r="H1654" s="38">
        <f>F1654+1</f>
        <v>42095</v>
      </c>
      <c r="I1654" s="37" t="s">
        <v>32</v>
      </c>
      <c r="J1654" s="25"/>
      <c r="K1654" s="25"/>
      <c r="L1654" s="25"/>
      <c r="M1654" s="29"/>
      <c r="N1654" s="25"/>
      <c r="O1654" s="205"/>
    </row>
    <row r="1655" spans="1:15" ht="13.7" hidden="1" thickTop="1">
      <c r="A1655" s="45"/>
      <c r="B1655" s="46"/>
      <c r="C1655" s="46"/>
      <c r="D1655" s="60"/>
      <c r="E1655" s="55"/>
      <c r="F1655" s="21">
        <f>F1654</f>
        <v>42094</v>
      </c>
      <c r="G1655" s="37" t="s">
        <v>29</v>
      </c>
      <c r="H1655" s="38">
        <f>F1655+1</f>
        <v>42095</v>
      </c>
      <c r="I1655" s="37" t="s">
        <v>32</v>
      </c>
      <c r="J1655" s="48"/>
      <c r="K1655" s="48"/>
      <c r="L1655" s="48"/>
      <c r="M1655" s="48"/>
      <c r="N1655" s="48"/>
      <c r="O1655" s="207"/>
    </row>
    <row r="1656" spans="1:15" ht="13.7" hidden="1" thickTop="1">
      <c r="A1656" s="45"/>
      <c r="B1656" s="46"/>
      <c r="C1656" s="46"/>
      <c r="D1656" s="60"/>
      <c r="E1656" s="55"/>
      <c r="F1656" s="21">
        <f>F1655</f>
        <v>42094</v>
      </c>
      <c r="G1656" s="37" t="s">
        <v>29</v>
      </c>
      <c r="H1656" s="38">
        <f>F1656+1</f>
        <v>42095</v>
      </c>
      <c r="I1656" s="37" t="s">
        <v>32</v>
      </c>
      <c r="J1656" s="48"/>
      <c r="K1656" s="48"/>
      <c r="L1656" s="48"/>
      <c r="M1656" s="48"/>
      <c r="N1656" s="48"/>
      <c r="O1656" s="207"/>
    </row>
    <row r="1657" spans="1:15" ht="14.4" hidden="1" thickTop="1" thickBot="1">
      <c r="A1657" s="39" t="s">
        <v>965</v>
      </c>
      <c r="B1657" s="40"/>
      <c r="C1657" s="40"/>
      <c r="D1657" s="40">
        <v>46</v>
      </c>
      <c r="E1657" s="41" t="s">
        <v>36</v>
      </c>
      <c r="F1657" s="21">
        <f>F1656</f>
        <v>42094</v>
      </c>
      <c r="G1657" s="40" t="s">
        <v>37</v>
      </c>
      <c r="H1657" s="38">
        <f>F1657+1</f>
        <v>42095</v>
      </c>
      <c r="I1657" s="41" t="s">
        <v>32</v>
      </c>
      <c r="J1657" s="42"/>
      <c r="K1657" s="42"/>
      <c r="L1657" s="42"/>
      <c r="M1657" s="42"/>
      <c r="N1657" s="42"/>
      <c r="O1657" s="206"/>
    </row>
    <row r="1658" spans="1:15" ht="13.7" hidden="1" thickTop="1">
      <c r="A1658" s="24" t="s">
        <v>31</v>
      </c>
      <c r="B1658" s="18"/>
      <c r="C1658" s="25"/>
      <c r="D1658" s="19"/>
      <c r="E1658" s="26"/>
      <c r="F1658" s="21"/>
      <c r="G1658" s="28"/>
      <c r="H1658" s="21"/>
      <c r="I1658" s="28"/>
      <c r="J1658" s="25"/>
      <c r="K1658" s="25"/>
      <c r="L1658" s="25"/>
      <c r="M1658" s="23"/>
      <c r="N1658" s="29"/>
      <c r="O1658" s="204"/>
    </row>
    <row r="1659" spans="1:15" ht="13.7" hidden="1" thickTop="1">
      <c r="A1659" s="45" t="s">
        <v>976</v>
      </c>
      <c r="B1659" s="46">
        <v>330080404</v>
      </c>
      <c r="C1659" s="36" t="s">
        <v>791</v>
      </c>
      <c r="D1659" s="60">
        <v>36</v>
      </c>
      <c r="E1659" s="55"/>
      <c r="F1659" s="21">
        <v>42095</v>
      </c>
      <c r="G1659" s="37" t="s">
        <v>29</v>
      </c>
      <c r="H1659" s="38">
        <f>F1659+1</f>
        <v>42096</v>
      </c>
      <c r="I1659" s="37" t="s">
        <v>32</v>
      </c>
      <c r="J1659" s="25"/>
      <c r="K1659" s="25"/>
      <c r="L1659" s="25"/>
      <c r="M1659" s="29"/>
      <c r="N1659" s="25"/>
      <c r="O1659" s="205"/>
    </row>
    <row r="1660" spans="1:15" ht="13.7" hidden="1" thickTop="1">
      <c r="A1660" s="45" t="s">
        <v>977</v>
      </c>
      <c r="B1660" s="46" t="s">
        <v>680</v>
      </c>
      <c r="C1660" s="46" t="s">
        <v>681</v>
      </c>
      <c r="D1660" s="60">
        <v>18</v>
      </c>
      <c r="E1660" s="55"/>
      <c r="F1660" s="21">
        <f>F1659</f>
        <v>42095</v>
      </c>
      <c r="G1660" s="37" t="s">
        <v>29</v>
      </c>
      <c r="H1660" s="38">
        <f>F1660+1</f>
        <v>42096</v>
      </c>
      <c r="I1660" s="37" t="s">
        <v>32</v>
      </c>
      <c r="J1660" s="48"/>
      <c r="K1660" s="48"/>
      <c r="L1660" s="48"/>
      <c r="M1660" s="48"/>
      <c r="N1660" s="48"/>
      <c r="O1660" s="207"/>
    </row>
    <row r="1661" spans="1:15" ht="13.7" hidden="1" thickTop="1">
      <c r="A1661" s="45"/>
      <c r="B1661" s="46"/>
      <c r="C1661" s="46"/>
      <c r="D1661" s="60"/>
      <c r="E1661" s="55"/>
      <c r="F1661" s="21">
        <f>F1660</f>
        <v>42095</v>
      </c>
      <c r="G1661" s="37" t="s">
        <v>29</v>
      </c>
      <c r="H1661" s="38">
        <f>F1661+1</f>
        <v>42096</v>
      </c>
      <c r="I1661" s="37" t="s">
        <v>32</v>
      </c>
      <c r="J1661" s="48"/>
      <c r="K1661" s="48"/>
      <c r="L1661" s="48"/>
      <c r="M1661" s="48"/>
      <c r="N1661" s="48"/>
      <c r="O1661" s="207"/>
    </row>
    <row r="1662" spans="1:15" ht="14.4" hidden="1" thickTop="1" thickBot="1">
      <c r="A1662" s="39" t="s">
        <v>975</v>
      </c>
      <c r="B1662" s="40"/>
      <c r="C1662" s="40"/>
      <c r="D1662" s="40">
        <v>49</v>
      </c>
      <c r="E1662" s="41" t="s">
        <v>36</v>
      </c>
      <c r="F1662" s="21">
        <f>F1661</f>
        <v>42095</v>
      </c>
      <c r="G1662" s="40" t="s">
        <v>37</v>
      </c>
      <c r="H1662" s="38">
        <f>F1662+1</f>
        <v>42096</v>
      </c>
      <c r="I1662" s="41" t="s">
        <v>32</v>
      </c>
      <c r="J1662" s="42"/>
      <c r="K1662" s="42"/>
      <c r="L1662" s="42"/>
      <c r="M1662" s="42"/>
      <c r="N1662" s="42"/>
      <c r="O1662" s="206"/>
    </row>
    <row r="1663" spans="1:15" ht="13.7" hidden="1" thickTop="1">
      <c r="A1663" s="24" t="s">
        <v>31</v>
      </c>
      <c r="B1663" s="18"/>
      <c r="C1663" s="25"/>
      <c r="D1663" s="19"/>
      <c r="E1663" s="26"/>
      <c r="F1663" s="21"/>
      <c r="G1663" s="28"/>
      <c r="H1663" s="21"/>
      <c r="I1663" s="28"/>
      <c r="J1663" s="25"/>
      <c r="K1663" s="25"/>
      <c r="L1663" s="25"/>
      <c r="M1663" s="23"/>
      <c r="N1663" s="29"/>
      <c r="O1663" s="204"/>
    </row>
    <row r="1664" spans="1:15" ht="13.7" hidden="1" thickTop="1">
      <c r="A1664" s="45" t="s">
        <v>980</v>
      </c>
      <c r="B1664" s="46">
        <v>330098951</v>
      </c>
      <c r="C1664" s="46" t="s">
        <v>661</v>
      </c>
      <c r="D1664" s="60">
        <v>36</v>
      </c>
      <c r="E1664" s="55"/>
      <c r="F1664" s="21">
        <v>42096</v>
      </c>
      <c r="G1664" s="37" t="s">
        <v>29</v>
      </c>
      <c r="H1664" s="38">
        <f>F1664+1</f>
        <v>42097</v>
      </c>
      <c r="I1664" s="37" t="s">
        <v>32</v>
      </c>
      <c r="J1664" s="25"/>
      <c r="K1664" s="25"/>
      <c r="L1664" s="25"/>
      <c r="M1664" s="29"/>
      <c r="N1664" s="25"/>
      <c r="O1664" s="205"/>
    </row>
    <row r="1665" spans="1:15" ht="13.7" hidden="1" thickTop="1">
      <c r="A1665" s="45"/>
      <c r="B1665" s="46"/>
      <c r="C1665" s="46"/>
      <c r="D1665" s="60"/>
      <c r="E1665" s="55"/>
      <c r="F1665" s="21">
        <f>F1664</f>
        <v>42096</v>
      </c>
      <c r="G1665" s="37" t="s">
        <v>29</v>
      </c>
      <c r="H1665" s="38">
        <f>F1665+1</f>
        <v>42097</v>
      </c>
      <c r="I1665" s="37" t="s">
        <v>32</v>
      </c>
      <c r="J1665" s="48"/>
      <c r="K1665" s="48"/>
      <c r="L1665" s="48"/>
      <c r="M1665" s="48"/>
      <c r="N1665" s="48"/>
      <c r="O1665" s="207"/>
    </row>
    <row r="1666" spans="1:15" ht="13.7" hidden="1" thickTop="1">
      <c r="A1666" s="45"/>
      <c r="B1666" s="46"/>
      <c r="C1666" s="46"/>
      <c r="D1666" s="60"/>
      <c r="E1666" s="55"/>
      <c r="F1666" s="21">
        <f>F1665</f>
        <v>42096</v>
      </c>
      <c r="G1666" s="37" t="s">
        <v>29</v>
      </c>
      <c r="H1666" s="38">
        <f>F1666+1</f>
        <v>42097</v>
      </c>
      <c r="I1666" s="37" t="s">
        <v>32</v>
      </c>
      <c r="J1666" s="48"/>
      <c r="K1666" s="48"/>
      <c r="L1666" s="48"/>
      <c r="M1666" s="48"/>
      <c r="N1666" s="48"/>
      <c r="O1666" s="207"/>
    </row>
    <row r="1667" spans="1:15" ht="14.4" hidden="1" thickTop="1" thickBot="1">
      <c r="A1667" s="39" t="s">
        <v>979</v>
      </c>
      <c r="B1667" s="40"/>
      <c r="C1667" s="40"/>
      <c r="D1667" s="40">
        <v>45</v>
      </c>
      <c r="E1667" s="41" t="s">
        <v>36</v>
      </c>
      <c r="F1667" s="21">
        <f>F1666</f>
        <v>42096</v>
      </c>
      <c r="G1667" s="40" t="s">
        <v>37</v>
      </c>
      <c r="H1667" s="38">
        <f>F1667+1</f>
        <v>42097</v>
      </c>
      <c r="I1667" s="41" t="s">
        <v>32</v>
      </c>
      <c r="J1667" s="42"/>
      <c r="K1667" s="42"/>
      <c r="L1667" s="42"/>
      <c r="M1667" s="42"/>
      <c r="N1667" s="42"/>
      <c r="O1667" s="206"/>
    </row>
    <row r="1668" spans="1:15" ht="13.7" hidden="1" thickTop="1">
      <c r="A1668" s="24" t="s">
        <v>31</v>
      </c>
      <c r="B1668" s="18"/>
      <c r="C1668" s="25"/>
      <c r="D1668" s="19"/>
      <c r="E1668" s="26"/>
      <c r="F1668" s="21"/>
      <c r="G1668" s="28"/>
      <c r="H1668" s="21"/>
      <c r="I1668" s="28"/>
      <c r="J1668" s="25"/>
      <c r="K1668" s="25"/>
      <c r="L1668" s="25"/>
      <c r="M1668" s="23"/>
      <c r="N1668" s="29"/>
      <c r="O1668" s="204"/>
    </row>
    <row r="1669" spans="1:15" ht="13.7" hidden="1" thickTop="1">
      <c r="A1669" s="45" t="s">
        <v>995</v>
      </c>
      <c r="B1669" s="46">
        <v>330080404</v>
      </c>
      <c r="C1669" s="36" t="s">
        <v>791</v>
      </c>
      <c r="D1669" s="60">
        <v>36</v>
      </c>
      <c r="E1669" s="55"/>
      <c r="F1669" s="21">
        <v>42100</v>
      </c>
      <c r="G1669" s="37" t="s">
        <v>29</v>
      </c>
      <c r="H1669" s="38">
        <f>F1669+1</f>
        <v>42101</v>
      </c>
      <c r="I1669" s="37" t="s">
        <v>32</v>
      </c>
      <c r="J1669" s="25"/>
      <c r="K1669" s="25"/>
      <c r="L1669" s="25"/>
      <c r="M1669" s="29"/>
      <c r="N1669" s="25"/>
      <c r="O1669" s="205"/>
    </row>
    <row r="1670" spans="1:15" ht="13.7" hidden="1" thickTop="1">
      <c r="A1670" s="45" t="s">
        <v>996</v>
      </c>
      <c r="B1670" s="46" t="s">
        <v>680</v>
      </c>
      <c r="C1670" s="46" t="s">
        <v>681</v>
      </c>
      <c r="D1670" s="60">
        <v>18</v>
      </c>
      <c r="E1670" s="55"/>
      <c r="F1670" s="21">
        <f>F1669</f>
        <v>42100</v>
      </c>
      <c r="G1670" s="37" t="s">
        <v>29</v>
      </c>
      <c r="H1670" s="38">
        <f>F1670+1</f>
        <v>42101</v>
      </c>
      <c r="I1670" s="37" t="s">
        <v>32</v>
      </c>
      <c r="J1670" s="48"/>
      <c r="K1670" s="48"/>
      <c r="L1670" s="48"/>
      <c r="M1670" s="48"/>
      <c r="N1670" s="48"/>
      <c r="O1670" s="207"/>
    </row>
    <row r="1671" spans="1:15" ht="13.7" hidden="1" thickTop="1">
      <c r="A1671" s="45"/>
      <c r="B1671" s="46"/>
      <c r="C1671" s="46"/>
      <c r="D1671" s="60"/>
      <c r="E1671" s="55"/>
      <c r="F1671" s="21">
        <f>F1670</f>
        <v>42100</v>
      </c>
      <c r="G1671" s="37" t="s">
        <v>29</v>
      </c>
      <c r="H1671" s="38">
        <f>F1671+1</f>
        <v>42101</v>
      </c>
      <c r="I1671" s="37" t="s">
        <v>32</v>
      </c>
      <c r="J1671" s="48"/>
      <c r="K1671" s="48"/>
      <c r="L1671" s="48"/>
      <c r="M1671" s="48"/>
      <c r="N1671" s="48"/>
      <c r="O1671" s="207"/>
    </row>
    <row r="1672" spans="1:15" ht="14.4" hidden="1" thickTop="1" thickBot="1">
      <c r="A1672" s="39" t="s">
        <v>998</v>
      </c>
      <c r="B1672" s="40"/>
      <c r="C1672" s="40"/>
      <c r="D1672" s="40">
        <f>184/4</f>
        <v>46</v>
      </c>
      <c r="E1672" s="41" t="s">
        <v>997</v>
      </c>
      <c r="F1672" s="21">
        <f>F1671</f>
        <v>42100</v>
      </c>
      <c r="G1672" s="40" t="s">
        <v>37</v>
      </c>
      <c r="H1672" s="38">
        <f>F1672+1</f>
        <v>42101</v>
      </c>
      <c r="I1672" s="41" t="s">
        <v>32</v>
      </c>
      <c r="J1672" s="42"/>
      <c r="K1672" s="42"/>
      <c r="L1672" s="42"/>
      <c r="M1672" s="42"/>
      <c r="N1672" s="42"/>
      <c r="O1672" s="206"/>
    </row>
    <row r="1673" spans="1:15" ht="13.7" hidden="1" thickTop="1">
      <c r="A1673" s="24" t="s">
        <v>31</v>
      </c>
      <c r="B1673" s="18"/>
      <c r="C1673" s="25"/>
      <c r="D1673" s="19"/>
      <c r="E1673" s="26"/>
      <c r="F1673" s="21"/>
      <c r="G1673" s="28"/>
      <c r="H1673" s="21"/>
      <c r="I1673" s="28"/>
      <c r="J1673" s="25"/>
      <c r="K1673" s="25"/>
      <c r="L1673" s="25"/>
      <c r="M1673" s="23"/>
      <c r="N1673" s="29"/>
      <c r="O1673" s="204"/>
    </row>
    <row r="1674" spans="1:15" ht="13.7" hidden="1" thickTop="1">
      <c r="A1674" s="45" t="s">
        <v>1014</v>
      </c>
      <c r="B1674" s="46">
        <v>330080404</v>
      </c>
      <c r="C1674" s="36" t="s">
        <v>791</v>
      </c>
      <c r="D1674" s="60">
        <v>36</v>
      </c>
      <c r="E1674" s="55"/>
      <c r="F1674" s="21">
        <v>42101</v>
      </c>
      <c r="G1674" s="37" t="s">
        <v>29</v>
      </c>
      <c r="H1674" s="38">
        <f>F1674+1</f>
        <v>42102</v>
      </c>
      <c r="I1674" s="37" t="s">
        <v>32</v>
      </c>
      <c r="J1674" s="25"/>
      <c r="K1674" s="25"/>
      <c r="L1674" s="25"/>
      <c r="M1674" s="29"/>
      <c r="N1674" s="25"/>
      <c r="O1674" s="205"/>
    </row>
    <row r="1675" spans="1:15" ht="13.7" hidden="1" thickTop="1">
      <c r="A1675" s="45" t="s">
        <v>1015</v>
      </c>
      <c r="B1675" s="46">
        <v>330098951</v>
      </c>
      <c r="C1675" s="46" t="s">
        <v>661</v>
      </c>
      <c r="D1675" s="60">
        <v>18</v>
      </c>
      <c r="E1675" s="55"/>
      <c r="F1675" s="21">
        <f>F1674</f>
        <v>42101</v>
      </c>
      <c r="G1675" s="37" t="s">
        <v>29</v>
      </c>
      <c r="H1675" s="38">
        <f>F1675+1</f>
        <v>42102</v>
      </c>
      <c r="I1675" s="37" t="s">
        <v>32</v>
      </c>
      <c r="J1675" s="48"/>
      <c r="K1675" s="48"/>
      <c r="L1675" s="48"/>
      <c r="M1675" s="48"/>
      <c r="N1675" s="48"/>
      <c r="O1675" s="207"/>
    </row>
    <row r="1676" spans="1:15" ht="13.7" hidden="1" thickTop="1">
      <c r="A1676" s="45"/>
      <c r="B1676" s="46"/>
      <c r="C1676" s="46"/>
      <c r="D1676" s="60"/>
      <c r="E1676" s="55"/>
      <c r="F1676" s="21">
        <f>F1675</f>
        <v>42101</v>
      </c>
      <c r="G1676" s="37" t="s">
        <v>29</v>
      </c>
      <c r="H1676" s="38">
        <f>F1676+1</f>
        <v>42102</v>
      </c>
      <c r="I1676" s="37" t="s">
        <v>32</v>
      </c>
      <c r="J1676" s="48"/>
      <c r="K1676" s="48"/>
      <c r="L1676" s="48"/>
      <c r="M1676" s="48"/>
      <c r="N1676" s="48"/>
      <c r="O1676" s="207"/>
    </row>
    <row r="1677" spans="1:15" ht="14.4" hidden="1" thickTop="1" thickBot="1">
      <c r="A1677" s="39" t="s">
        <v>1016</v>
      </c>
      <c r="B1677" s="40"/>
      <c r="C1677" s="40"/>
      <c r="D1677" s="40">
        <v>40</v>
      </c>
      <c r="E1677" s="41" t="s">
        <v>997</v>
      </c>
      <c r="F1677" s="21">
        <f>F1676</f>
        <v>42101</v>
      </c>
      <c r="G1677" s="40" t="s">
        <v>37</v>
      </c>
      <c r="H1677" s="38">
        <f>F1677+1</f>
        <v>42102</v>
      </c>
      <c r="I1677" s="41" t="s">
        <v>32</v>
      </c>
      <c r="J1677" s="42"/>
      <c r="K1677" s="42"/>
      <c r="L1677" s="42"/>
      <c r="M1677" s="42"/>
      <c r="N1677" s="42"/>
      <c r="O1677" s="206"/>
    </row>
    <row r="1678" spans="1:15" ht="13.7" hidden="1" thickTop="1">
      <c r="A1678" s="24" t="s">
        <v>31</v>
      </c>
      <c r="B1678" s="18"/>
      <c r="C1678" s="25"/>
      <c r="D1678" s="19"/>
      <c r="E1678" s="26"/>
      <c r="F1678" s="21"/>
      <c r="G1678" s="28"/>
      <c r="H1678" s="21"/>
      <c r="I1678" s="28"/>
      <c r="J1678" s="25"/>
      <c r="K1678" s="25"/>
      <c r="L1678" s="25"/>
      <c r="M1678" s="23"/>
      <c r="N1678" s="29"/>
      <c r="O1678" s="204"/>
    </row>
    <row r="1679" spans="1:15" ht="13.7" hidden="1" thickTop="1">
      <c r="A1679" s="45" t="s">
        <v>1018</v>
      </c>
      <c r="B1679" s="46">
        <v>330080404</v>
      </c>
      <c r="C1679" s="36" t="s">
        <v>791</v>
      </c>
      <c r="D1679" s="60">
        <v>36</v>
      </c>
      <c r="E1679" s="55"/>
      <c r="F1679" s="21">
        <v>42102</v>
      </c>
      <c r="G1679" s="37" t="s">
        <v>29</v>
      </c>
      <c r="H1679" s="38">
        <f>F1679+1</f>
        <v>42103</v>
      </c>
      <c r="I1679" s="37" t="s">
        <v>32</v>
      </c>
      <c r="J1679" s="25"/>
      <c r="K1679" s="25"/>
      <c r="L1679" s="25"/>
      <c r="M1679" s="29"/>
      <c r="N1679" s="25"/>
      <c r="O1679" s="205"/>
    </row>
    <row r="1680" spans="1:15" ht="13.7" hidden="1" thickTop="1">
      <c r="A1680" s="45" t="s">
        <v>1019</v>
      </c>
      <c r="B1680" s="46" t="s">
        <v>680</v>
      </c>
      <c r="C1680" s="46" t="s">
        <v>681</v>
      </c>
      <c r="D1680" s="60">
        <v>18</v>
      </c>
      <c r="E1680" s="55"/>
      <c r="F1680" s="21">
        <f>F1679</f>
        <v>42102</v>
      </c>
      <c r="G1680" s="37" t="s">
        <v>29</v>
      </c>
      <c r="H1680" s="38">
        <f>F1680+1</f>
        <v>42103</v>
      </c>
      <c r="I1680" s="37" t="s">
        <v>32</v>
      </c>
      <c r="J1680" s="48"/>
      <c r="K1680" s="48"/>
      <c r="L1680" s="48"/>
      <c r="M1680" s="48"/>
      <c r="N1680" s="48"/>
      <c r="O1680" s="207"/>
    </row>
    <row r="1681" spans="1:15" ht="13.7" hidden="1" thickTop="1">
      <c r="A1681" s="45"/>
      <c r="B1681" s="46"/>
      <c r="C1681" s="46"/>
      <c r="D1681" s="60"/>
      <c r="E1681" s="55"/>
      <c r="F1681" s="21">
        <f>F1680</f>
        <v>42102</v>
      </c>
      <c r="G1681" s="37" t="s">
        <v>29</v>
      </c>
      <c r="H1681" s="38">
        <f>F1681+1</f>
        <v>42103</v>
      </c>
      <c r="I1681" s="37" t="s">
        <v>32</v>
      </c>
      <c r="J1681" s="48"/>
      <c r="K1681" s="48"/>
      <c r="L1681" s="48"/>
      <c r="M1681" s="48"/>
      <c r="N1681" s="48"/>
      <c r="O1681" s="207"/>
    </row>
    <row r="1682" spans="1:15" ht="14.4" hidden="1" thickTop="1" thickBot="1">
      <c r="A1682" s="39" t="s">
        <v>1017</v>
      </c>
      <c r="B1682" s="40"/>
      <c r="C1682" s="40"/>
      <c r="D1682" s="40">
        <v>33</v>
      </c>
      <c r="E1682" s="41" t="s">
        <v>997</v>
      </c>
      <c r="F1682" s="21">
        <f>F1681</f>
        <v>42102</v>
      </c>
      <c r="G1682" s="40" t="s">
        <v>37</v>
      </c>
      <c r="H1682" s="38">
        <f>F1682+1</f>
        <v>42103</v>
      </c>
      <c r="I1682" s="41" t="s">
        <v>32</v>
      </c>
      <c r="J1682" s="42"/>
      <c r="K1682" s="42"/>
      <c r="L1682" s="42"/>
      <c r="M1682" s="42"/>
      <c r="N1682" s="42"/>
      <c r="O1682" s="206"/>
    </row>
    <row r="1683" spans="1:15" ht="13.7" hidden="1" thickTop="1">
      <c r="A1683" s="24" t="s">
        <v>31</v>
      </c>
      <c r="B1683" s="18"/>
      <c r="C1683" s="25"/>
      <c r="D1683" s="19"/>
      <c r="E1683" s="26"/>
      <c r="F1683" s="21"/>
      <c r="G1683" s="28"/>
      <c r="H1683" s="21"/>
      <c r="I1683" s="28"/>
      <c r="J1683" s="25"/>
      <c r="K1683" s="25"/>
      <c r="L1683" s="25"/>
      <c r="M1683" s="23"/>
      <c r="N1683" s="29"/>
      <c r="O1683" s="204"/>
    </row>
    <row r="1684" spans="1:15" ht="13.7" hidden="1" thickTop="1">
      <c r="A1684" s="45" t="s">
        <v>1023</v>
      </c>
      <c r="B1684" s="46">
        <v>330080404</v>
      </c>
      <c r="C1684" s="36" t="s">
        <v>791</v>
      </c>
      <c r="D1684" s="60">
        <v>18</v>
      </c>
      <c r="E1684" s="55"/>
      <c r="F1684" s="21">
        <v>42103</v>
      </c>
      <c r="G1684" s="37" t="s">
        <v>29</v>
      </c>
      <c r="H1684" s="38">
        <f>F1684+1</f>
        <v>42104</v>
      </c>
      <c r="I1684" s="37" t="s">
        <v>32</v>
      </c>
      <c r="J1684" s="25"/>
      <c r="K1684" s="25"/>
      <c r="L1684" s="25"/>
      <c r="M1684" s="29"/>
      <c r="N1684" s="25"/>
      <c r="O1684" s="205"/>
    </row>
    <row r="1685" spans="1:15" ht="13.7" hidden="1" thickTop="1">
      <c r="A1685" s="45" t="s">
        <v>1024</v>
      </c>
      <c r="B1685" s="46">
        <v>330098951</v>
      </c>
      <c r="C1685" s="46" t="s">
        <v>661</v>
      </c>
      <c r="D1685" s="60">
        <v>18</v>
      </c>
      <c r="E1685" s="55"/>
      <c r="F1685" s="21">
        <f>F1684</f>
        <v>42103</v>
      </c>
      <c r="G1685" s="37" t="s">
        <v>29</v>
      </c>
      <c r="H1685" s="38">
        <f>F1685+1</f>
        <v>42104</v>
      </c>
      <c r="I1685" s="37" t="s">
        <v>32</v>
      </c>
      <c r="J1685" s="48"/>
      <c r="K1685" s="48"/>
      <c r="L1685" s="48"/>
      <c r="M1685" s="48"/>
      <c r="N1685" s="48"/>
      <c r="O1685" s="207"/>
    </row>
    <row r="1686" spans="1:15" ht="13.7" hidden="1" thickTop="1">
      <c r="A1686" s="45"/>
      <c r="B1686" s="46"/>
      <c r="C1686" s="46"/>
      <c r="D1686" s="60"/>
      <c r="E1686" s="55"/>
      <c r="F1686" s="21">
        <f>F1685</f>
        <v>42103</v>
      </c>
      <c r="G1686" s="37" t="s">
        <v>29</v>
      </c>
      <c r="H1686" s="38">
        <f>F1686+1</f>
        <v>42104</v>
      </c>
      <c r="I1686" s="37" t="s">
        <v>32</v>
      </c>
      <c r="J1686" s="48"/>
      <c r="K1686" s="48"/>
      <c r="L1686" s="48"/>
      <c r="M1686" s="48"/>
      <c r="N1686" s="48"/>
      <c r="O1686" s="207"/>
    </row>
    <row r="1687" spans="1:15" ht="14.4" hidden="1" thickTop="1" thickBot="1">
      <c r="A1687" s="39" t="s">
        <v>1025</v>
      </c>
      <c r="B1687" s="40"/>
      <c r="C1687" s="40"/>
      <c r="D1687" s="40">
        <v>32</v>
      </c>
      <c r="E1687" s="41" t="s">
        <v>997</v>
      </c>
      <c r="F1687" s="21">
        <f>F1686</f>
        <v>42103</v>
      </c>
      <c r="G1687" s="40" t="s">
        <v>37</v>
      </c>
      <c r="H1687" s="38">
        <f>F1687+1</f>
        <v>42104</v>
      </c>
      <c r="I1687" s="41" t="s">
        <v>32</v>
      </c>
      <c r="J1687" s="42"/>
      <c r="K1687" s="42"/>
      <c r="L1687" s="42"/>
      <c r="M1687" s="42"/>
      <c r="N1687" s="42"/>
      <c r="O1687" s="206"/>
    </row>
    <row r="1688" spans="1:15" ht="13.7" hidden="1" thickTop="1">
      <c r="A1688" s="24" t="s">
        <v>31</v>
      </c>
      <c r="B1688" s="18"/>
      <c r="C1688" s="25"/>
      <c r="D1688" s="19"/>
      <c r="E1688" s="26"/>
      <c r="F1688" s="21"/>
      <c r="G1688" s="28"/>
      <c r="H1688" s="21"/>
      <c r="I1688" s="28"/>
      <c r="J1688" s="25"/>
      <c r="K1688" s="25"/>
      <c r="L1688" s="25"/>
      <c r="M1688" s="23"/>
      <c r="N1688" s="29"/>
      <c r="O1688" s="204"/>
    </row>
    <row r="1689" spans="1:15" ht="13.7" hidden="1" thickTop="1">
      <c r="A1689" s="45" t="s">
        <v>1027</v>
      </c>
      <c r="B1689" s="46">
        <v>330080404</v>
      </c>
      <c r="C1689" s="36" t="s">
        <v>791</v>
      </c>
      <c r="D1689" s="60">
        <v>54</v>
      </c>
      <c r="E1689" s="55"/>
      <c r="F1689" s="21">
        <v>42104</v>
      </c>
      <c r="G1689" s="37" t="s">
        <v>29</v>
      </c>
      <c r="H1689" s="38">
        <f>F1689+1</f>
        <v>42105</v>
      </c>
      <c r="I1689" s="37" t="s">
        <v>32</v>
      </c>
      <c r="J1689" s="25"/>
      <c r="K1689" s="25"/>
      <c r="L1689" s="25"/>
      <c r="M1689" s="29"/>
      <c r="N1689" s="25"/>
      <c r="O1689" s="205"/>
    </row>
    <row r="1690" spans="1:15" ht="13.7" hidden="1" thickTop="1">
      <c r="A1690" s="45" t="s">
        <v>1028</v>
      </c>
      <c r="B1690" s="46" t="s">
        <v>680</v>
      </c>
      <c r="C1690" s="46" t="s">
        <v>681</v>
      </c>
      <c r="D1690" s="60">
        <v>18</v>
      </c>
      <c r="E1690" s="55"/>
      <c r="F1690" s="21">
        <f>F1689</f>
        <v>42104</v>
      </c>
      <c r="G1690" s="37" t="s">
        <v>29</v>
      </c>
      <c r="H1690" s="38">
        <f>F1690+1</f>
        <v>42105</v>
      </c>
      <c r="I1690" s="37" t="s">
        <v>32</v>
      </c>
      <c r="J1690" s="48"/>
      <c r="K1690" s="48"/>
      <c r="L1690" s="48"/>
      <c r="M1690" s="48"/>
      <c r="N1690" s="48"/>
      <c r="O1690" s="207"/>
    </row>
    <row r="1691" spans="1:15" ht="13.7" hidden="1" thickTop="1">
      <c r="A1691" s="44"/>
      <c r="B1691" s="44"/>
      <c r="C1691" s="44"/>
      <c r="D1691" s="44"/>
      <c r="E1691" s="55"/>
      <c r="F1691" s="21"/>
      <c r="G1691" s="37"/>
      <c r="H1691" s="38"/>
      <c r="I1691" s="37"/>
      <c r="J1691" s="48"/>
      <c r="K1691" s="48"/>
      <c r="L1691" s="48"/>
      <c r="M1691" s="48"/>
      <c r="N1691" s="48"/>
      <c r="O1691" s="207"/>
    </row>
    <row r="1692" spans="1:15" ht="13.7" hidden="1" thickTop="1">
      <c r="A1692" s="45">
        <v>11292243</v>
      </c>
      <c r="B1692" s="46">
        <v>330080297</v>
      </c>
      <c r="C1692" s="54" t="s">
        <v>1029</v>
      </c>
      <c r="D1692" s="60">
        <v>1</v>
      </c>
      <c r="E1692" s="55" t="s">
        <v>1030</v>
      </c>
      <c r="F1692" s="21">
        <f>F1690</f>
        <v>42104</v>
      </c>
      <c r="G1692" s="37" t="s">
        <v>29</v>
      </c>
      <c r="H1692" s="38">
        <f>F1692+1</f>
        <v>42105</v>
      </c>
      <c r="I1692" s="37" t="s">
        <v>32</v>
      </c>
      <c r="J1692" s="48"/>
      <c r="K1692" s="48"/>
      <c r="L1692" s="48"/>
      <c r="M1692" s="48"/>
      <c r="N1692" s="48"/>
      <c r="O1692" s="207"/>
    </row>
    <row r="1693" spans="1:15" ht="14.4" hidden="1" thickTop="1" thickBot="1">
      <c r="A1693" s="39" t="s">
        <v>1026</v>
      </c>
      <c r="B1693" s="40"/>
      <c r="C1693" s="40"/>
      <c r="D1693" s="40">
        <v>47</v>
      </c>
      <c r="E1693" s="41" t="s">
        <v>997</v>
      </c>
      <c r="F1693" s="21">
        <f>F1692</f>
        <v>42104</v>
      </c>
      <c r="G1693" s="40" t="s">
        <v>37</v>
      </c>
      <c r="H1693" s="38">
        <f>F1693+1</f>
        <v>42105</v>
      </c>
      <c r="I1693" s="41" t="s">
        <v>32</v>
      </c>
      <c r="J1693" s="42"/>
      <c r="K1693" s="42"/>
      <c r="L1693" s="42"/>
      <c r="M1693" s="42"/>
      <c r="N1693" s="42"/>
      <c r="O1693" s="206"/>
    </row>
    <row r="1694" spans="1:15" ht="13.7" hidden="1" thickTop="1">
      <c r="A1694" s="24" t="s">
        <v>31</v>
      </c>
      <c r="B1694" s="18"/>
      <c r="C1694" s="25"/>
      <c r="D1694" s="19"/>
      <c r="E1694" s="26"/>
      <c r="F1694" s="21"/>
      <c r="G1694" s="28"/>
      <c r="H1694" s="21"/>
      <c r="I1694" s="28"/>
      <c r="J1694" s="25"/>
      <c r="K1694" s="25"/>
      <c r="L1694" s="25"/>
      <c r="M1694" s="23"/>
      <c r="N1694" s="29"/>
      <c r="O1694" s="204"/>
    </row>
    <row r="1695" spans="1:15" ht="13.7" hidden="1" thickTop="1">
      <c r="A1695" s="45" t="s">
        <v>1032</v>
      </c>
      <c r="B1695" s="46">
        <v>330080404</v>
      </c>
      <c r="C1695" s="36" t="s">
        <v>791</v>
      </c>
      <c r="D1695" s="60">
        <v>36</v>
      </c>
      <c r="E1695" s="55"/>
      <c r="F1695" s="21">
        <v>42105</v>
      </c>
      <c r="G1695" s="37" t="s">
        <v>29</v>
      </c>
      <c r="H1695" s="38">
        <f>F1695+1</f>
        <v>42106</v>
      </c>
      <c r="I1695" s="37" t="s">
        <v>32</v>
      </c>
      <c r="J1695" s="25"/>
      <c r="K1695" s="25"/>
      <c r="L1695" s="25"/>
      <c r="M1695" s="29"/>
      <c r="N1695" s="25"/>
      <c r="O1695" s="205"/>
    </row>
    <row r="1696" spans="1:15" ht="13.7" hidden="1" thickTop="1">
      <c r="A1696" s="45" t="s">
        <v>1033</v>
      </c>
      <c r="B1696" s="46" t="s">
        <v>680</v>
      </c>
      <c r="C1696" s="46" t="s">
        <v>681</v>
      </c>
      <c r="D1696" s="60">
        <v>18</v>
      </c>
      <c r="E1696" s="55"/>
      <c r="F1696" s="21">
        <f>F1695</f>
        <v>42105</v>
      </c>
      <c r="G1696" s="37" t="s">
        <v>29</v>
      </c>
      <c r="H1696" s="38">
        <f>F1696+1</f>
        <v>42106</v>
      </c>
      <c r="I1696" s="37" t="s">
        <v>32</v>
      </c>
      <c r="J1696" s="48"/>
      <c r="K1696" s="48"/>
      <c r="L1696" s="48"/>
      <c r="M1696" s="48"/>
      <c r="N1696" s="48"/>
      <c r="O1696" s="207"/>
    </row>
    <row r="1697" spans="1:15" ht="13.7" hidden="1" thickTop="1">
      <c r="A1697" s="111" t="s">
        <v>1031</v>
      </c>
      <c r="B1697" s="112">
        <v>330098951</v>
      </c>
      <c r="C1697" s="112" t="s">
        <v>661</v>
      </c>
      <c r="D1697" s="113">
        <v>18</v>
      </c>
      <c r="E1697" s="55"/>
      <c r="F1697" s="21">
        <f>F1696</f>
        <v>42105</v>
      </c>
      <c r="G1697" s="37" t="s">
        <v>29</v>
      </c>
      <c r="H1697" s="38">
        <f>F1697+1</f>
        <v>42106</v>
      </c>
      <c r="I1697" s="37" t="s">
        <v>32</v>
      </c>
      <c r="J1697" s="48"/>
      <c r="K1697" s="48"/>
      <c r="L1697" s="48"/>
      <c r="M1697" s="48"/>
      <c r="N1697" s="48"/>
      <c r="O1697" s="207"/>
    </row>
    <row r="1698" spans="1:15" ht="14.4" hidden="1" thickTop="1" thickBot="1">
      <c r="A1698" s="39"/>
      <c r="B1698" s="40"/>
      <c r="C1698" s="40"/>
      <c r="D1698" s="40"/>
      <c r="E1698" s="41" t="s">
        <v>997</v>
      </c>
      <c r="F1698" s="21">
        <f>F1697</f>
        <v>42105</v>
      </c>
      <c r="G1698" s="40" t="s">
        <v>37</v>
      </c>
      <c r="H1698" s="38">
        <f>F1698+1</f>
        <v>42106</v>
      </c>
      <c r="I1698" s="41" t="s">
        <v>32</v>
      </c>
      <c r="J1698" s="42"/>
      <c r="K1698" s="42"/>
      <c r="L1698" s="42"/>
      <c r="M1698" s="42"/>
      <c r="N1698" s="42"/>
      <c r="O1698" s="206"/>
    </row>
    <row r="1699" spans="1:15" ht="13.7" hidden="1" thickTop="1">
      <c r="A1699" s="24" t="s">
        <v>31</v>
      </c>
      <c r="B1699" s="18"/>
      <c r="C1699" s="25"/>
      <c r="D1699" s="19"/>
      <c r="E1699" s="26"/>
      <c r="F1699" s="21"/>
      <c r="G1699" s="28"/>
      <c r="H1699" s="21"/>
      <c r="I1699" s="28"/>
      <c r="J1699" s="25"/>
      <c r="K1699" s="25"/>
      <c r="L1699" s="25"/>
      <c r="M1699" s="23"/>
      <c r="N1699" s="29"/>
      <c r="O1699" s="204"/>
    </row>
    <row r="1700" spans="1:15" ht="13.7" hidden="1" thickTop="1">
      <c r="A1700" s="45" t="s">
        <v>1034</v>
      </c>
      <c r="B1700" s="46">
        <v>330080404</v>
      </c>
      <c r="C1700" s="36" t="s">
        <v>791</v>
      </c>
      <c r="D1700" s="60">
        <v>36</v>
      </c>
      <c r="E1700" s="55"/>
      <c r="F1700" s="21">
        <v>42107</v>
      </c>
      <c r="G1700" s="37" t="s">
        <v>29</v>
      </c>
      <c r="H1700" s="38">
        <f>F1700+1</f>
        <v>42108</v>
      </c>
      <c r="I1700" s="37" t="s">
        <v>32</v>
      </c>
      <c r="J1700" s="25"/>
      <c r="K1700" s="25"/>
      <c r="L1700" s="25"/>
      <c r="M1700" s="29"/>
      <c r="N1700" s="25"/>
      <c r="O1700" s="205"/>
    </row>
    <row r="1701" spans="1:15" ht="13.7" hidden="1" thickTop="1">
      <c r="A1701" s="45" t="s">
        <v>1035</v>
      </c>
      <c r="B1701" s="46" t="s">
        <v>680</v>
      </c>
      <c r="C1701" s="46" t="s">
        <v>681</v>
      </c>
      <c r="D1701" s="60">
        <v>18</v>
      </c>
      <c r="E1701" s="55"/>
      <c r="F1701" s="21">
        <f>F1700</f>
        <v>42107</v>
      </c>
      <c r="G1701" s="37" t="s">
        <v>29</v>
      </c>
      <c r="H1701" s="38">
        <f>F1701+1</f>
        <v>42108</v>
      </c>
      <c r="I1701" s="37" t="s">
        <v>32</v>
      </c>
      <c r="J1701" s="48"/>
      <c r="K1701" s="48"/>
      <c r="L1701" s="48"/>
      <c r="M1701" s="48"/>
      <c r="N1701" s="48"/>
      <c r="O1701" s="207"/>
    </row>
    <row r="1702" spans="1:15" ht="13.7" hidden="1" thickTop="1">
      <c r="A1702" s="45"/>
      <c r="B1702" s="46"/>
      <c r="C1702" s="46"/>
      <c r="D1702" s="60"/>
      <c r="E1702" s="55"/>
      <c r="F1702" s="21">
        <f>F1701</f>
        <v>42107</v>
      </c>
      <c r="G1702" s="37" t="s">
        <v>29</v>
      </c>
      <c r="H1702" s="38">
        <f>F1702+1</f>
        <v>42108</v>
      </c>
      <c r="I1702" s="37" t="s">
        <v>32</v>
      </c>
      <c r="J1702" s="48"/>
      <c r="K1702" s="48"/>
      <c r="L1702" s="48"/>
      <c r="M1702" s="48"/>
      <c r="N1702" s="48"/>
      <c r="O1702" s="207"/>
    </row>
    <row r="1703" spans="1:15" ht="14.4" hidden="1" thickTop="1" thickBot="1">
      <c r="A1703" s="39" t="s">
        <v>1036</v>
      </c>
      <c r="B1703" s="40"/>
      <c r="C1703" s="40"/>
      <c r="D1703" s="40">
        <v>47</v>
      </c>
      <c r="E1703" s="41" t="s">
        <v>997</v>
      </c>
      <c r="F1703" s="21">
        <f>F1702</f>
        <v>42107</v>
      </c>
      <c r="G1703" s="40" t="s">
        <v>37</v>
      </c>
      <c r="H1703" s="38">
        <f>F1703+1</f>
        <v>42108</v>
      </c>
      <c r="I1703" s="41" t="s">
        <v>32</v>
      </c>
      <c r="J1703" s="42"/>
      <c r="K1703" s="42"/>
      <c r="L1703" s="42"/>
      <c r="M1703" s="42"/>
      <c r="N1703" s="42"/>
      <c r="O1703" s="206"/>
    </row>
    <row r="1704" spans="1:15" ht="13.7" hidden="1" thickTop="1">
      <c r="A1704" s="24" t="s">
        <v>31</v>
      </c>
      <c r="B1704" s="18"/>
      <c r="C1704" s="25"/>
      <c r="D1704" s="19"/>
      <c r="E1704" s="26"/>
      <c r="F1704" s="21"/>
      <c r="G1704" s="28"/>
      <c r="H1704" s="21"/>
      <c r="I1704" s="28"/>
      <c r="J1704" s="25"/>
      <c r="K1704" s="25"/>
      <c r="L1704" s="25"/>
      <c r="M1704" s="23"/>
      <c r="N1704" s="29"/>
      <c r="O1704" s="204"/>
    </row>
    <row r="1705" spans="1:15" ht="13.7" hidden="1" thickTop="1">
      <c r="A1705" s="45" t="s">
        <v>1038</v>
      </c>
      <c r="B1705" s="46">
        <v>330080404</v>
      </c>
      <c r="C1705" s="36" t="s">
        <v>791</v>
      </c>
      <c r="D1705" s="60">
        <v>54</v>
      </c>
      <c r="E1705" s="55"/>
      <c r="F1705" s="21">
        <v>42108</v>
      </c>
      <c r="G1705" s="37" t="s">
        <v>29</v>
      </c>
      <c r="H1705" s="38">
        <f>F1705+1</f>
        <v>42109</v>
      </c>
      <c r="I1705" s="37" t="s">
        <v>32</v>
      </c>
      <c r="J1705" s="25"/>
      <c r="K1705" s="25"/>
      <c r="L1705" s="25"/>
      <c r="M1705" s="29"/>
      <c r="N1705" s="25"/>
      <c r="O1705" s="205"/>
    </row>
    <row r="1706" spans="1:15" ht="14.4" hidden="1" thickTop="1" thickBot="1">
      <c r="A1706" s="114" t="s">
        <v>1043</v>
      </c>
      <c r="B1706" s="112"/>
      <c r="C1706" s="115" t="s">
        <v>1044</v>
      </c>
      <c r="D1706" s="113">
        <v>11</v>
      </c>
      <c r="E1706" s="75" t="s">
        <v>1030</v>
      </c>
      <c r="F1706" s="21"/>
      <c r="G1706" s="68"/>
      <c r="H1706" s="38"/>
      <c r="I1706" s="68"/>
      <c r="J1706" s="49"/>
      <c r="K1706" s="49"/>
      <c r="L1706" s="49"/>
      <c r="M1706" s="48"/>
      <c r="N1706" s="49"/>
      <c r="O1706" s="207"/>
    </row>
    <row r="1707" spans="1:15" ht="14.4" hidden="1" thickTop="1" thickBot="1">
      <c r="A1707" s="39" t="s">
        <v>1037</v>
      </c>
      <c r="B1707" s="40"/>
      <c r="C1707" s="40"/>
      <c r="D1707" s="40">
        <v>46</v>
      </c>
      <c r="E1707" s="41" t="s">
        <v>997</v>
      </c>
      <c r="F1707" s="21"/>
      <c r="G1707" s="40" t="s">
        <v>37</v>
      </c>
      <c r="H1707" s="38">
        <f>F1707+1</f>
        <v>1</v>
      </c>
      <c r="I1707" s="41" t="s">
        <v>32</v>
      </c>
      <c r="J1707" s="42"/>
      <c r="K1707" s="42"/>
      <c r="L1707" s="42"/>
      <c r="M1707" s="42"/>
      <c r="N1707" s="42"/>
      <c r="O1707" s="206"/>
    </row>
    <row r="1708" spans="1:15" ht="13.7" hidden="1" thickTop="1">
      <c r="A1708" s="24" t="s">
        <v>31</v>
      </c>
      <c r="B1708" s="18"/>
      <c r="C1708" s="25"/>
      <c r="D1708" s="19"/>
      <c r="E1708" s="26"/>
      <c r="F1708" s="21"/>
      <c r="G1708" s="28"/>
      <c r="H1708" s="21"/>
      <c r="I1708" s="28"/>
      <c r="J1708" s="25"/>
      <c r="K1708" s="25"/>
      <c r="L1708" s="25"/>
      <c r="M1708" s="23"/>
      <c r="N1708" s="29"/>
      <c r="O1708" s="204"/>
    </row>
    <row r="1709" spans="1:15" ht="13.7" hidden="1" thickTop="1">
      <c r="A1709" s="45" t="s">
        <v>1042</v>
      </c>
      <c r="B1709" s="46">
        <v>330080404</v>
      </c>
      <c r="C1709" s="36" t="s">
        <v>791</v>
      </c>
      <c r="D1709" s="60">
        <v>36</v>
      </c>
      <c r="E1709" s="55"/>
      <c r="F1709" s="21">
        <v>42109</v>
      </c>
      <c r="G1709" s="37" t="s">
        <v>29</v>
      </c>
      <c r="H1709" s="38">
        <f>F1709+1</f>
        <v>42110</v>
      </c>
      <c r="I1709" s="37" t="s">
        <v>32</v>
      </c>
      <c r="J1709" s="25"/>
      <c r="K1709" s="25"/>
      <c r="L1709" s="25"/>
      <c r="M1709" s="29"/>
      <c r="N1709" s="25"/>
      <c r="O1709" s="205"/>
    </row>
    <row r="1710" spans="1:15" ht="13.7" hidden="1" thickTop="1">
      <c r="A1710" s="45" t="s">
        <v>1041</v>
      </c>
      <c r="B1710" s="46">
        <v>330098951</v>
      </c>
      <c r="C1710" s="46" t="s">
        <v>661</v>
      </c>
      <c r="D1710" s="60">
        <v>18</v>
      </c>
      <c r="E1710" s="55"/>
      <c r="F1710" s="21">
        <f>F1709</f>
        <v>42109</v>
      </c>
      <c r="G1710" s="37" t="s">
        <v>29</v>
      </c>
      <c r="H1710" s="38">
        <f>F1710+1</f>
        <v>42110</v>
      </c>
      <c r="I1710" s="37" t="s">
        <v>32</v>
      </c>
      <c r="J1710" s="48"/>
      <c r="K1710" s="48"/>
      <c r="L1710" s="48"/>
      <c r="M1710" s="48"/>
      <c r="N1710" s="48"/>
      <c r="O1710" s="207"/>
    </row>
    <row r="1711" spans="1:15" ht="13.7" hidden="1" thickTop="1">
      <c r="A1711" s="45"/>
      <c r="B1711" s="46"/>
      <c r="C1711" s="46"/>
      <c r="D1711" s="60"/>
      <c r="E1711" s="55"/>
      <c r="F1711" s="21">
        <f>F1710</f>
        <v>42109</v>
      </c>
      <c r="G1711" s="37" t="s">
        <v>29</v>
      </c>
      <c r="H1711" s="38">
        <f>F1711+1</f>
        <v>42110</v>
      </c>
      <c r="I1711" s="37" t="s">
        <v>32</v>
      </c>
      <c r="J1711" s="48"/>
      <c r="K1711" s="48"/>
      <c r="L1711" s="48"/>
      <c r="M1711" s="48"/>
      <c r="N1711" s="48"/>
      <c r="O1711" s="207"/>
    </row>
    <row r="1712" spans="1:15" ht="14.4" hidden="1" thickTop="1" thickBot="1">
      <c r="A1712" s="39" t="s">
        <v>1040</v>
      </c>
      <c r="B1712" s="40"/>
      <c r="C1712" s="40"/>
      <c r="D1712" s="40">
        <v>52</v>
      </c>
      <c r="E1712" s="41" t="s">
        <v>997</v>
      </c>
      <c r="F1712" s="21">
        <f>F1711</f>
        <v>42109</v>
      </c>
      <c r="G1712" s="40" t="s">
        <v>37</v>
      </c>
      <c r="H1712" s="38">
        <f>F1712+1</f>
        <v>42110</v>
      </c>
      <c r="I1712" s="41" t="s">
        <v>32</v>
      </c>
      <c r="J1712" s="42"/>
      <c r="K1712" s="42"/>
      <c r="L1712" s="42"/>
      <c r="M1712" s="42"/>
      <c r="N1712" s="42"/>
      <c r="O1712" s="206"/>
    </row>
    <row r="1713" spans="1:15" ht="13.7" hidden="1" thickTop="1">
      <c r="A1713" s="24" t="s">
        <v>31</v>
      </c>
      <c r="B1713" s="18"/>
      <c r="C1713" s="25"/>
      <c r="D1713" s="19"/>
      <c r="E1713" s="26"/>
      <c r="F1713" s="21"/>
      <c r="G1713" s="28"/>
      <c r="H1713" s="21"/>
      <c r="I1713" s="28"/>
      <c r="J1713" s="25"/>
      <c r="K1713" s="25"/>
      <c r="L1713" s="25"/>
      <c r="M1713" s="23"/>
      <c r="N1713" s="29"/>
      <c r="O1713" s="204"/>
    </row>
    <row r="1714" spans="1:15" ht="13.7" hidden="1" thickTop="1">
      <c r="A1714" s="45" t="s">
        <v>1046</v>
      </c>
      <c r="B1714" s="46">
        <v>330098951</v>
      </c>
      <c r="C1714" s="46" t="s">
        <v>661</v>
      </c>
      <c r="D1714" s="60">
        <v>18</v>
      </c>
      <c r="E1714" s="55"/>
      <c r="F1714" s="21">
        <v>42110</v>
      </c>
      <c r="G1714" s="37" t="s">
        <v>29</v>
      </c>
      <c r="H1714" s="38">
        <f>F1714+1</f>
        <v>42111</v>
      </c>
      <c r="I1714" s="37" t="s">
        <v>32</v>
      </c>
      <c r="J1714" s="25"/>
      <c r="K1714" s="25"/>
      <c r="L1714" s="25"/>
      <c r="M1714" s="29"/>
      <c r="N1714" s="25"/>
      <c r="O1714" s="205"/>
    </row>
    <row r="1715" spans="1:15" ht="13.7" hidden="1" thickTop="1">
      <c r="A1715" s="45" t="s">
        <v>1047</v>
      </c>
      <c r="B1715" s="46" t="s">
        <v>680</v>
      </c>
      <c r="C1715" s="46" t="s">
        <v>681</v>
      </c>
      <c r="D1715" s="60">
        <v>18</v>
      </c>
      <c r="E1715" s="55"/>
      <c r="F1715" s="21">
        <f>F1714</f>
        <v>42110</v>
      </c>
      <c r="G1715" s="37" t="s">
        <v>29</v>
      </c>
      <c r="H1715" s="38">
        <f>F1715+1</f>
        <v>42111</v>
      </c>
      <c r="I1715" s="37" t="s">
        <v>32</v>
      </c>
      <c r="J1715" s="48"/>
      <c r="K1715" s="48"/>
      <c r="L1715" s="48"/>
      <c r="M1715" s="48"/>
      <c r="N1715" s="48"/>
      <c r="O1715" s="207"/>
    </row>
    <row r="1716" spans="1:15" ht="13.7" hidden="1" thickTop="1">
      <c r="A1716" s="45"/>
      <c r="B1716" s="46"/>
      <c r="C1716" s="46"/>
      <c r="D1716" s="60"/>
      <c r="E1716" s="55"/>
      <c r="F1716" s="21">
        <f>F1715</f>
        <v>42110</v>
      </c>
      <c r="G1716" s="37" t="s">
        <v>29</v>
      </c>
      <c r="H1716" s="38">
        <f>F1716+1</f>
        <v>42111</v>
      </c>
      <c r="I1716" s="37" t="s">
        <v>32</v>
      </c>
      <c r="J1716" s="48"/>
      <c r="K1716" s="48"/>
      <c r="L1716" s="48"/>
      <c r="M1716" s="48"/>
      <c r="N1716" s="48"/>
      <c r="O1716" s="207"/>
    </row>
    <row r="1717" spans="1:15" ht="14.4" hidden="1" thickTop="1" thickBot="1">
      <c r="A1717" s="39" t="s">
        <v>1045</v>
      </c>
      <c r="B1717" s="40"/>
      <c r="C1717" s="40"/>
      <c r="D1717" s="40">
        <v>50</v>
      </c>
      <c r="E1717" s="41" t="s">
        <v>997</v>
      </c>
      <c r="F1717" s="21">
        <f>F1716</f>
        <v>42110</v>
      </c>
      <c r="G1717" s="40" t="s">
        <v>37</v>
      </c>
      <c r="H1717" s="38">
        <f>F1717+1</f>
        <v>42111</v>
      </c>
      <c r="I1717" s="41" t="s">
        <v>32</v>
      </c>
      <c r="J1717" s="42"/>
      <c r="K1717" s="42"/>
      <c r="L1717" s="42"/>
      <c r="M1717" s="42"/>
      <c r="N1717" s="42"/>
      <c r="O1717" s="206"/>
    </row>
    <row r="1718" spans="1:15" ht="13.7" hidden="1" thickTop="1">
      <c r="A1718" s="24" t="s">
        <v>31</v>
      </c>
      <c r="B1718" s="18"/>
      <c r="C1718" s="25"/>
      <c r="D1718" s="19"/>
      <c r="E1718" s="26"/>
      <c r="F1718" s="21"/>
      <c r="G1718" s="28"/>
      <c r="H1718" s="21"/>
      <c r="I1718" s="28"/>
      <c r="J1718" s="25"/>
      <c r="K1718" s="25"/>
      <c r="L1718" s="25"/>
      <c r="M1718" s="23"/>
      <c r="N1718" s="29"/>
      <c r="O1718" s="204"/>
    </row>
    <row r="1719" spans="1:15" ht="13.7" hidden="1" thickTop="1">
      <c r="A1719" s="45" t="s">
        <v>1050</v>
      </c>
      <c r="B1719" s="46">
        <v>330080404</v>
      </c>
      <c r="C1719" s="36" t="s">
        <v>791</v>
      </c>
      <c r="D1719" s="60">
        <v>54</v>
      </c>
      <c r="E1719" s="55"/>
      <c r="F1719" s="21">
        <v>42111</v>
      </c>
      <c r="G1719" s="37" t="s">
        <v>29</v>
      </c>
      <c r="H1719" s="38">
        <f>F1719+1</f>
        <v>42112</v>
      </c>
      <c r="I1719" s="37" t="s">
        <v>32</v>
      </c>
      <c r="J1719" s="25"/>
      <c r="K1719" s="25"/>
      <c r="L1719" s="25"/>
      <c r="M1719" s="29"/>
      <c r="N1719" s="25"/>
      <c r="O1719" s="205"/>
    </row>
    <row r="1720" spans="1:15" ht="13.7" hidden="1" thickTop="1">
      <c r="A1720" s="45"/>
      <c r="B1720" s="46"/>
      <c r="C1720" s="46"/>
      <c r="D1720" s="60"/>
      <c r="E1720" s="55"/>
      <c r="F1720" s="21">
        <f>F1719</f>
        <v>42111</v>
      </c>
      <c r="G1720" s="37" t="s">
        <v>29</v>
      </c>
      <c r="H1720" s="38">
        <f>F1720+1</f>
        <v>42112</v>
      </c>
      <c r="I1720" s="37" t="s">
        <v>32</v>
      </c>
      <c r="J1720" s="48"/>
      <c r="K1720" s="48"/>
      <c r="L1720" s="48"/>
      <c r="M1720" s="48"/>
      <c r="N1720" s="48"/>
      <c r="O1720" s="207"/>
    </row>
    <row r="1721" spans="1:15" ht="14.4" hidden="1" thickTop="1" thickBot="1">
      <c r="A1721" s="39" t="s">
        <v>1048</v>
      </c>
      <c r="B1721" s="40"/>
      <c r="C1721" s="40"/>
      <c r="D1721" s="40">
        <v>54</v>
      </c>
      <c r="E1721" s="41" t="s">
        <v>997</v>
      </c>
      <c r="F1721" s="21">
        <f>F1720</f>
        <v>42111</v>
      </c>
      <c r="G1721" s="40" t="s">
        <v>37</v>
      </c>
      <c r="H1721" s="38">
        <f>F1721+1</f>
        <v>42112</v>
      </c>
      <c r="I1721" s="41" t="s">
        <v>32</v>
      </c>
      <c r="J1721" s="42"/>
      <c r="K1721" s="42"/>
      <c r="L1721" s="42"/>
      <c r="M1721" s="42"/>
      <c r="N1721" s="42"/>
      <c r="O1721" s="206"/>
    </row>
    <row r="1722" spans="1:15" ht="13.7" hidden="1" thickTop="1">
      <c r="A1722" s="24" t="s">
        <v>31</v>
      </c>
      <c r="B1722" s="18"/>
      <c r="C1722" s="25"/>
      <c r="D1722" s="19"/>
      <c r="E1722" s="26"/>
      <c r="F1722" s="21"/>
      <c r="G1722" s="28"/>
      <c r="H1722" s="21"/>
      <c r="I1722" s="28"/>
      <c r="J1722" s="25"/>
      <c r="K1722" s="25"/>
      <c r="L1722" s="25"/>
      <c r="M1722" s="23"/>
      <c r="N1722" s="29"/>
      <c r="O1722" s="204"/>
    </row>
    <row r="1723" spans="1:15" ht="13.7" hidden="1" thickTop="1">
      <c r="A1723" s="45" t="s">
        <v>1051</v>
      </c>
      <c r="B1723" s="46">
        <v>330098951</v>
      </c>
      <c r="C1723" s="46" t="s">
        <v>661</v>
      </c>
      <c r="D1723" s="60">
        <v>36</v>
      </c>
      <c r="E1723" s="55"/>
      <c r="F1723" s="21">
        <v>42112</v>
      </c>
      <c r="G1723" s="37" t="s">
        <v>29</v>
      </c>
      <c r="H1723" s="38">
        <f>F1723+1</f>
        <v>42113</v>
      </c>
      <c r="I1723" s="37" t="s">
        <v>32</v>
      </c>
      <c r="J1723" s="25"/>
      <c r="K1723" s="25"/>
      <c r="L1723" s="25"/>
      <c r="M1723" s="29"/>
      <c r="N1723" s="25"/>
      <c r="O1723" s="205"/>
    </row>
    <row r="1724" spans="1:15" ht="13.7" hidden="1" thickTop="1">
      <c r="A1724" s="45" t="s">
        <v>1052</v>
      </c>
      <c r="B1724" s="46" t="s">
        <v>680</v>
      </c>
      <c r="C1724" s="46" t="s">
        <v>681</v>
      </c>
      <c r="D1724" s="60">
        <v>18</v>
      </c>
      <c r="E1724" s="55"/>
      <c r="F1724" s="21">
        <f>F1723</f>
        <v>42112</v>
      </c>
      <c r="G1724" s="37" t="s">
        <v>29</v>
      </c>
      <c r="H1724" s="38">
        <f>F1724+1</f>
        <v>42113</v>
      </c>
      <c r="I1724" s="37" t="s">
        <v>32</v>
      </c>
      <c r="J1724" s="48"/>
      <c r="K1724" s="48"/>
      <c r="L1724" s="48"/>
      <c r="M1724" s="48"/>
      <c r="N1724" s="48"/>
      <c r="O1724" s="207"/>
    </row>
    <row r="1725" spans="1:15" ht="13.7" hidden="1" thickTop="1">
      <c r="A1725" s="45" t="s">
        <v>1053</v>
      </c>
      <c r="B1725" s="46">
        <v>330080404</v>
      </c>
      <c r="C1725" s="36" t="s">
        <v>791</v>
      </c>
      <c r="D1725" s="60">
        <v>18</v>
      </c>
      <c r="E1725" s="55"/>
      <c r="F1725" s="21">
        <f>F1724</f>
        <v>42112</v>
      </c>
      <c r="G1725" s="37" t="s">
        <v>29</v>
      </c>
      <c r="H1725" s="38">
        <f>F1725+1</f>
        <v>42113</v>
      </c>
      <c r="I1725" s="37" t="s">
        <v>32</v>
      </c>
      <c r="J1725" s="48"/>
      <c r="K1725" s="48"/>
      <c r="L1725" s="48"/>
      <c r="M1725" s="48"/>
      <c r="N1725" s="48"/>
      <c r="O1725" s="207"/>
    </row>
    <row r="1726" spans="1:15" ht="14.4" hidden="1" thickTop="1" thickBot="1">
      <c r="A1726" s="39" t="s">
        <v>1049</v>
      </c>
      <c r="B1726" s="40"/>
      <c r="C1726" s="40"/>
      <c r="D1726" s="40">
        <v>49</v>
      </c>
      <c r="E1726" s="41" t="s">
        <v>997</v>
      </c>
      <c r="F1726" s="21">
        <f>F1725</f>
        <v>42112</v>
      </c>
      <c r="G1726" s="40" t="s">
        <v>37</v>
      </c>
      <c r="H1726" s="38">
        <f>F1726+1</f>
        <v>42113</v>
      </c>
      <c r="I1726" s="41" t="s">
        <v>32</v>
      </c>
      <c r="J1726" s="42"/>
      <c r="K1726" s="42"/>
      <c r="L1726" s="42"/>
      <c r="M1726" s="42"/>
      <c r="N1726" s="42"/>
      <c r="O1726" s="206"/>
    </row>
    <row r="1727" spans="1:15" ht="13.7" hidden="1" thickTop="1">
      <c r="A1727" s="24" t="s">
        <v>31</v>
      </c>
      <c r="B1727" s="18"/>
      <c r="C1727" s="25"/>
      <c r="D1727" s="19"/>
      <c r="E1727" s="26"/>
      <c r="F1727" s="21"/>
      <c r="G1727" s="28"/>
      <c r="H1727" s="21"/>
      <c r="I1727" s="28"/>
      <c r="J1727" s="25"/>
      <c r="K1727" s="25"/>
      <c r="L1727" s="25"/>
      <c r="M1727" s="23"/>
      <c r="N1727" s="29"/>
      <c r="O1727" s="204"/>
    </row>
    <row r="1728" spans="1:15" ht="13.7" hidden="1" thickTop="1">
      <c r="A1728" s="45" t="s">
        <v>1055</v>
      </c>
      <c r="B1728" s="46">
        <v>330080404</v>
      </c>
      <c r="C1728" s="36" t="s">
        <v>791</v>
      </c>
      <c r="D1728" s="60">
        <v>72</v>
      </c>
      <c r="E1728" s="55"/>
      <c r="F1728" s="21">
        <v>42114</v>
      </c>
      <c r="G1728" s="37" t="s">
        <v>29</v>
      </c>
      <c r="H1728" s="38">
        <f>F1728+1</f>
        <v>42115</v>
      </c>
      <c r="I1728" s="37" t="s">
        <v>32</v>
      </c>
      <c r="J1728" s="25"/>
      <c r="K1728" s="25"/>
      <c r="L1728" s="25"/>
      <c r="M1728" s="29"/>
      <c r="N1728" s="25"/>
      <c r="O1728" s="205"/>
    </row>
    <row r="1729" spans="1:15" ht="13.7" hidden="1" thickTop="1">
      <c r="A1729" s="45"/>
      <c r="B1729" s="46"/>
      <c r="C1729" s="46"/>
      <c r="D1729" s="60"/>
      <c r="E1729" s="55"/>
      <c r="F1729" s="21">
        <f>F1728</f>
        <v>42114</v>
      </c>
      <c r="G1729" s="37" t="s">
        <v>29</v>
      </c>
      <c r="H1729" s="38">
        <f>F1729+1</f>
        <v>42115</v>
      </c>
      <c r="I1729" s="37" t="s">
        <v>32</v>
      </c>
      <c r="J1729" s="48"/>
      <c r="K1729" s="48"/>
      <c r="L1729" s="48"/>
      <c r="M1729" s="48"/>
      <c r="N1729" s="48"/>
      <c r="O1729" s="207"/>
    </row>
    <row r="1730" spans="1:15" ht="14.4" hidden="1" thickTop="1" thickBot="1">
      <c r="A1730" s="39" t="s">
        <v>1054</v>
      </c>
      <c r="B1730" s="40"/>
      <c r="C1730" s="40"/>
      <c r="D1730" s="40">
        <v>67</v>
      </c>
      <c r="E1730" s="41" t="s">
        <v>997</v>
      </c>
      <c r="F1730" s="21">
        <f>F1729</f>
        <v>42114</v>
      </c>
      <c r="G1730" s="40" t="s">
        <v>37</v>
      </c>
      <c r="H1730" s="38">
        <f>F1730+1</f>
        <v>42115</v>
      </c>
      <c r="I1730" s="41" t="s">
        <v>32</v>
      </c>
      <c r="J1730" s="42"/>
      <c r="K1730" s="42"/>
      <c r="L1730" s="42"/>
      <c r="M1730" s="42"/>
      <c r="N1730" s="42"/>
      <c r="O1730" s="206"/>
    </row>
    <row r="1731" spans="1:15" ht="13.7" hidden="1" thickTop="1">
      <c r="A1731" s="24" t="s">
        <v>31</v>
      </c>
      <c r="B1731" s="18"/>
      <c r="C1731" s="25"/>
      <c r="D1731" s="19"/>
      <c r="E1731" s="26"/>
      <c r="F1731" s="21"/>
      <c r="G1731" s="28"/>
      <c r="H1731" s="21"/>
      <c r="I1731" s="28"/>
      <c r="J1731" s="25"/>
      <c r="K1731" s="25"/>
      <c r="L1731" s="25"/>
      <c r="M1731" s="23"/>
      <c r="N1731" s="29"/>
      <c r="O1731" s="204"/>
    </row>
    <row r="1732" spans="1:15" ht="13.7" hidden="1" thickTop="1">
      <c r="A1732" s="45" t="s">
        <v>1057</v>
      </c>
      <c r="B1732" s="46">
        <v>330080404</v>
      </c>
      <c r="C1732" s="36" t="s">
        <v>791</v>
      </c>
      <c r="D1732" s="60">
        <v>54</v>
      </c>
      <c r="E1732" s="55"/>
      <c r="F1732" s="21">
        <v>42115</v>
      </c>
      <c r="G1732" s="37" t="s">
        <v>29</v>
      </c>
      <c r="H1732" s="38">
        <f>F1732+1</f>
        <v>42116</v>
      </c>
      <c r="I1732" s="37" t="s">
        <v>32</v>
      </c>
      <c r="J1732" s="25"/>
      <c r="K1732" s="25"/>
      <c r="L1732" s="25"/>
      <c r="M1732" s="29"/>
      <c r="N1732" s="25"/>
      <c r="O1732" s="205"/>
    </row>
    <row r="1733" spans="1:15" ht="13.7" hidden="1" thickTop="1">
      <c r="A1733" s="45" t="s">
        <v>1058</v>
      </c>
      <c r="B1733" s="46" t="s">
        <v>680</v>
      </c>
      <c r="C1733" s="46" t="s">
        <v>681</v>
      </c>
      <c r="D1733" s="60">
        <v>18</v>
      </c>
      <c r="E1733" s="55"/>
      <c r="F1733" s="21">
        <f>F1732</f>
        <v>42115</v>
      </c>
      <c r="G1733" s="37" t="s">
        <v>29</v>
      </c>
      <c r="H1733" s="38">
        <f>F1733+1</f>
        <v>42116</v>
      </c>
      <c r="I1733" s="37" t="s">
        <v>32</v>
      </c>
      <c r="J1733" s="48"/>
      <c r="K1733" s="48"/>
      <c r="L1733" s="48"/>
      <c r="M1733" s="48"/>
      <c r="N1733" s="48"/>
      <c r="O1733" s="207"/>
    </row>
    <row r="1734" spans="1:15" ht="13.7" hidden="1" thickTop="1">
      <c r="A1734" s="45"/>
      <c r="B1734" s="46"/>
      <c r="C1734" s="36"/>
      <c r="D1734" s="60"/>
      <c r="E1734" s="55"/>
      <c r="F1734" s="21">
        <f>F1733</f>
        <v>42115</v>
      </c>
      <c r="G1734" s="37" t="s">
        <v>29</v>
      </c>
      <c r="H1734" s="38">
        <f>F1734+1</f>
        <v>42116</v>
      </c>
      <c r="I1734" s="37" t="s">
        <v>32</v>
      </c>
      <c r="J1734" s="48"/>
      <c r="K1734" s="48"/>
      <c r="L1734" s="48"/>
      <c r="M1734" s="48"/>
      <c r="N1734" s="48"/>
      <c r="O1734" s="207"/>
    </row>
    <row r="1735" spans="1:15" ht="14.4" hidden="1" thickTop="1" thickBot="1">
      <c r="A1735" s="39" t="s">
        <v>1056</v>
      </c>
      <c r="B1735" s="40"/>
      <c r="C1735" s="40"/>
      <c r="D1735" s="40">
        <v>52</v>
      </c>
      <c r="E1735" s="41" t="s">
        <v>997</v>
      </c>
      <c r="F1735" s="21">
        <f>F1734</f>
        <v>42115</v>
      </c>
      <c r="G1735" s="40" t="s">
        <v>37</v>
      </c>
      <c r="H1735" s="38">
        <f>F1735+1</f>
        <v>42116</v>
      </c>
      <c r="I1735" s="41" t="s">
        <v>32</v>
      </c>
      <c r="J1735" s="42"/>
      <c r="K1735" s="42"/>
      <c r="L1735" s="42"/>
      <c r="M1735" s="42"/>
      <c r="N1735" s="42"/>
      <c r="O1735" s="206"/>
    </row>
    <row r="1736" spans="1:15" ht="13.7" hidden="1" thickTop="1">
      <c r="A1736" s="24" t="s">
        <v>31</v>
      </c>
      <c r="B1736" s="18"/>
      <c r="C1736" s="25"/>
      <c r="D1736" s="19"/>
      <c r="E1736" s="26"/>
      <c r="F1736" s="21"/>
      <c r="G1736" s="28"/>
      <c r="H1736" s="21"/>
      <c r="I1736" s="28"/>
      <c r="J1736" s="25"/>
      <c r="K1736" s="25"/>
      <c r="L1736" s="25"/>
      <c r="M1736" s="23"/>
      <c r="N1736" s="29"/>
      <c r="O1736" s="204"/>
    </row>
    <row r="1737" spans="1:15" ht="13.7" hidden="1" thickTop="1">
      <c r="A1737" s="45" t="s">
        <v>1060</v>
      </c>
      <c r="B1737" s="46">
        <v>330080404</v>
      </c>
      <c r="C1737" s="36" t="s">
        <v>791</v>
      </c>
      <c r="D1737" s="60">
        <v>36</v>
      </c>
      <c r="E1737" s="55"/>
      <c r="F1737" s="21">
        <v>42116</v>
      </c>
      <c r="G1737" s="37" t="s">
        <v>29</v>
      </c>
      <c r="H1737" s="38">
        <f>F1737+1</f>
        <v>42117</v>
      </c>
      <c r="I1737" s="37" t="s">
        <v>32</v>
      </c>
      <c r="J1737" s="25"/>
      <c r="K1737" s="25"/>
      <c r="L1737" s="25"/>
      <c r="M1737" s="29"/>
      <c r="N1737" s="25"/>
      <c r="O1737" s="205"/>
    </row>
    <row r="1738" spans="1:15" ht="13.7" hidden="1" thickTop="1">
      <c r="A1738" s="45" t="s">
        <v>1061</v>
      </c>
      <c r="B1738" s="46" t="s">
        <v>680</v>
      </c>
      <c r="C1738" s="46" t="s">
        <v>681</v>
      </c>
      <c r="D1738" s="60">
        <v>18</v>
      </c>
      <c r="E1738" s="55"/>
      <c r="F1738" s="21">
        <f>F1737</f>
        <v>42116</v>
      </c>
      <c r="G1738" s="37" t="s">
        <v>29</v>
      </c>
      <c r="H1738" s="38">
        <f>F1738+1</f>
        <v>42117</v>
      </c>
      <c r="I1738" s="37" t="s">
        <v>32</v>
      </c>
      <c r="J1738" s="48"/>
      <c r="K1738" s="48"/>
      <c r="L1738" s="48"/>
      <c r="M1738" s="48"/>
      <c r="N1738" s="48"/>
      <c r="O1738" s="207"/>
    </row>
    <row r="1739" spans="1:15" ht="13.7" hidden="1" thickTop="1">
      <c r="A1739" s="45" t="s">
        <v>1062</v>
      </c>
      <c r="B1739" s="46">
        <v>330098951</v>
      </c>
      <c r="C1739" s="46" t="s">
        <v>661</v>
      </c>
      <c r="D1739" s="60">
        <v>18</v>
      </c>
      <c r="E1739" s="55"/>
      <c r="F1739" s="21">
        <f>F1738</f>
        <v>42116</v>
      </c>
      <c r="G1739" s="37" t="s">
        <v>29</v>
      </c>
      <c r="H1739" s="38">
        <f>F1739+1</f>
        <v>42117</v>
      </c>
      <c r="I1739" s="37" t="s">
        <v>32</v>
      </c>
      <c r="J1739" s="48"/>
      <c r="K1739" s="48"/>
      <c r="L1739" s="48"/>
      <c r="M1739" s="48"/>
      <c r="N1739" s="48"/>
      <c r="O1739" s="207"/>
    </row>
    <row r="1740" spans="1:15" ht="14.4" hidden="1" thickTop="1" thickBot="1">
      <c r="A1740" s="39" t="s">
        <v>1059</v>
      </c>
      <c r="B1740" s="40"/>
      <c r="C1740" s="40"/>
      <c r="D1740" s="40">
        <v>45</v>
      </c>
      <c r="E1740" s="41" t="s">
        <v>997</v>
      </c>
      <c r="F1740" s="21">
        <f>F1739</f>
        <v>42116</v>
      </c>
      <c r="G1740" s="40" t="s">
        <v>37</v>
      </c>
      <c r="H1740" s="38">
        <f>F1740+1</f>
        <v>42117</v>
      </c>
      <c r="I1740" s="41" t="s">
        <v>32</v>
      </c>
      <c r="J1740" s="42"/>
      <c r="K1740" s="42"/>
      <c r="L1740" s="42"/>
      <c r="M1740" s="42"/>
      <c r="N1740" s="42"/>
      <c r="O1740" s="206"/>
    </row>
    <row r="1741" spans="1:15" ht="13.7" hidden="1" thickTop="1">
      <c r="A1741" s="24" t="s">
        <v>31</v>
      </c>
      <c r="B1741" s="18"/>
      <c r="C1741" s="25"/>
      <c r="D1741" s="19"/>
      <c r="E1741" s="26"/>
      <c r="F1741" s="21"/>
      <c r="G1741" s="28"/>
      <c r="H1741" s="21"/>
      <c r="I1741" s="28"/>
      <c r="J1741" s="25"/>
      <c r="K1741" s="25"/>
      <c r="L1741" s="25"/>
      <c r="M1741" s="23"/>
      <c r="N1741" s="29"/>
      <c r="O1741" s="204"/>
    </row>
    <row r="1742" spans="1:15" ht="13.7" hidden="1" thickTop="1">
      <c r="A1742" s="45" t="s">
        <v>1064</v>
      </c>
      <c r="B1742" s="46">
        <v>330080404</v>
      </c>
      <c r="C1742" s="36" t="s">
        <v>791</v>
      </c>
      <c r="D1742" s="60">
        <v>54</v>
      </c>
      <c r="E1742" s="55"/>
      <c r="F1742" s="21">
        <v>42117</v>
      </c>
      <c r="G1742" s="37" t="s">
        <v>29</v>
      </c>
      <c r="H1742" s="38">
        <f>F1742+1</f>
        <v>42118</v>
      </c>
      <c r="I1742" s="37" t="s">
        <v>32</v>
      </c>
      <c r="J1742" s="25"/>
      <c r="K1742" s="25"/>
      <c r="L1742" s="25"/>
      <c r="M1742" s="29"/>
      <c r="N1742" s="25"/>
      <c r="O1742" s="205"/>
    </row>
    <row r="1743" spans="1:15" ht="13.7" hidden="1" thickTop="1">
      <c r="A1743" s="45" t="s">
        <v>1065</v>
      </c>
      <c r="B1743" s="46" t="s">
        <v>680</v>
      </c>
      <c r="C1743" s="46" t="s">
        <v>681</v>
      </c>
      <c r="D1743" s="60">
        <v>18</v>
      </c>
      <c r="E1743" s="55"/>
      <c r="F1743" s="21">
        <f>F1742</f>
        <v>42117</v>
      </c>
      <c r="G1743" s="37" t="s">
        <v>29</v>
      </c>
      <c r="H1743" s="38">
        <f>F1743+1</f>
        <v>42118</v>
      </c>
      <c r="I1743" s="37" t="s">
        <v>32</v>
      </c>
      <c r="J1743" s="48"/>
      <c r="K1743" s="48"/>
      <c r="L1743" s="48"/>
      <c r="M1743" s="48"/>
      <c r="N1743" s="48"/>
      <c r="O1743" s="207"/>
    </row>
    <row r="1744" spans="1:15" ht="13.7" hidden="1" thickTop="1">
      <c r="A1744" s="45"/>
      <c r="B1744" s="46"/>
      <c r="C1744" s="46"/>
      <c r="D1744" s="60"/>
      <c r="E1744" s="55"/>
      <c r="F1744" s="21">
        <f>F1743</f>
        <v>42117</v>
      </c>
      <c r="G1744" s="37" t="s">
        <v>29</v>
      </c>
      <c r="H1744" s="38">
        <f>F1744+1</f>
        <v>42118</v>
      </c>
      <c r="I1744" s="37" t="s">
        <v>32</v>
      </c>
      <c r="J1744" s="48"/>
      <c r="K1744" s="48"/>
      <c r="L1744" s="48"/>
      <c r="M1744" s="48"/>
      <c r="N1744" s="48"/>
      <c r="O1744" s="207"/>
    </row>
    <row r="1745" spans="1:15" ht="14.4" hidden="1" thickTop="1" thickBot="1">
      <c r="A1745" s="39" t="s">
        <v>1063</v>
      </c>
      <c r="B1745" s="40"/>
      <c r="C1745" s="40"/>
      <c r="D1745" s="40">
        <v>62</v>
      </c>
      <c r="E1745" s="41" t="s">
        <v>997</v>
      </c>
      <c r="F1745" s="21">
        <f>F1744</f>
        <v>42117</v>
      </c>
      <c r="G1745" s="40" t="s">
        <v>37</v>
      </c>
      <c r="H1745" s="38">
        <f>F1745+1</f>
        <v>42118</v>
      </c>
      <c r="I1745" s="41" t="s">
        <v>32</v>
      </c>
      <c r="J1745" s="42"/>
      <c r="K1745" s="42"/>
      <c r="L1745" s="42"/>
      <c r="M1745" s="42"/>
      <c r="N1745" s="42"/>
      <c r="O1745" s="206"/>
    </row>
    <row r="1746" spans="1:15" ht="13.7" hidden="1" thickTop="1">
      <c r="A1746" s="24" t="s">
        <v>31</v>
      </c>
      <c r="B1746" s="18"/>
      <c r="C1746" s="25"/>
      <c r="D1746" s="19"/>
      <c r="E1746" s="26"/>
      <c r="F1746" s="21"/>
      <c r="G1746" s="28"/>
      <c r="H1746" s="21"/>
      <c r="I1746" s="28"/>
      <c r="J1746" s="25"/>
      <c r="K1746" s="25"/>
      <c r="L1746" s="25"/>
      <c r="M1746" s="23"/>
      <c r="N1746" s="29"/>
      <c r="O1746" s="204"/>
    </row>
    <row r="1747" spans="1:15" ht="13.7" hidden="1" thickTop="1">
      <c r="A1747" s="45" t="s">
        <v>1067</v>
      </c>
      <c r="B1747" s="46">
        <v>330080404</v>
      </c>
      <c r="C1747" s="36" t="s">
        <v>791</v>
      </c>
      <c r="D1747" s="60">
        <v>54</v>
      </c>
      <c r="E1747" s="55"/>
      <c r="F1747" s="21">
        <v>42121</v>
      </c>
      <c r="G1747" s="37" t="s">
        <v>29</v>
      </c>
      <c r="H1747" s="38">
        <f>F1747+1</f>
        <v>42122</v>
      </c>
      <c r="I1747" s="37" t="s">
        <v>32</v>
      </c>
      <c r="J1747" s="25"/>
      <c r="K1747" s="25"/>
      <c r="L1747" s="25"/>
      <c r="M1747" s="29"/>
      <c r="N1747" s="25"/>
      <c r="O1747" s="205"/>
    </row>
    <row r="1748" spans="1:15" ht="13.7" hidden="1" thickTop="1">
      <c r="A1748" s="45" t="s">
        <v>1068</v>
      </c>
      <c r="B1748" s="46">
        <v>330098951</v>
      </c>
      <c r="C1748" s="46" t="s">
        <v>661</v>
      </c>
      <c r="D1748" s="60">
        <v>18</v>
      </c>
      <c r="E1748" s="55"/>
      <c r="F1748" s="21">
        <f>F1747</f>
        <v>42121</v>
      </c>
      <c r="G1748" s="37" t="s">
        <v>29</v>
      </c>
      <c r="H1748" s="38">
        <f>F1748+1</f>
        <v>42122</v>
      </c>
      <c r="I1748" s="37" t="s">
        <v>32</v>
      </c>
      <c r="J1748" s="48"/>
      <c r="K1748" s="48"/>
      <c r="L1748" s="48"/>
      <c r="M1748" s="48"/>
      <c r="N1748" s="48"/>
      <c r="O1748" s="207"/>
    </row>
    <row r="1749" spans="1:15" ht="13.7" hidden="1" thickTop="1">
      <c r="A1749" s="45"/>
      <c r="B1749" s="46"/>
      <c r="C1749" s="46"/>
      <c r="D1749" s="60"/>
      <c r="E1749" s="55"/>
      <c r="F1749" s="21">
        <f>F1748</f>
        <v>42121</v>
      </c>
      <c r="G1749" s="37" t="s">
        <v>29</v>
      </c>
      <c r="H1749" s="38">
        <f>F1749+1</f>
        <v>42122</v>
      </c>
      <c r="I1749" s="37" t="s">
        <v>32</v>
      </c>
      <c r="J1749" s="48"/>
      <c r="K1749" s="48"/>
      <c r="L1749" s="48"/>
      <c r="M1749" s="48"/>
      <c r="N1749" s="48"/>
      <c r="O1749" s="207"/>
    </row>
    <row r="1750" spans="1:15" ht="14.4" hidden="1" thickTop="1" thickBot="1">
      <c r="A1750" s="39" t="s">
        <v>1069</v>
      </c>
      <c r="B1750" s="40"/>
      <c r="C1750" s="40"/>
      <c r="D1750" s="40">
        <v>47</v>
      </c>
      <c r="E1750" s="41" t="s">
        <v>997</v>
      </c>
      <c r="F1750" s="21">
        <f>F1749</f>
        <v>42121</v>
      </c>
      <c r="G1750" s="40" t="s">
        <v>37</v>
      </c>
      <c r="H1750" s="38">
        <f>F1750+1</f>
        <v>42122</v>
      </c>
      <c r="I1750" s="41" t="s">
        <v>32</v>
      </c>
      <c r="J1750" s="42"/>
      <c r="K1750" s="42"/>
      <c r="L1750" s="42"/>
      <c r="M1750" s="42"/>
      <c r="N1750" s="42"/>
      <c r="O1750" s="206"/>
    </row>
    <row r="1751" spans="1:15" ht="13.7" hidden="1" thickTop="1">
      <c r="A1751" s="24" t="s">
        <v>31</v>
      </c>
      <c r="B1751" s="18"/>
      <c r="C1751" s="25"/>
      <c r="D1751" s="19"/>
      <c r="E1751" s="26"/>
      <c r="F1751" s="21"/>
      <c r="G1751" s="28"/>
      <c r="H1751" s="21"/>
      <c r="I1751" s="28"/>
      <c r="J1751" s="25"/>
      <c r="K1751" s="25"/>
      <c r="L1751" s="25"/>
      <c r="M1751" s="23"/>
      <c r="N1751" s="29"/>
      <c r="O1751" s="204"/>
    </row>
    <row r="1752" spans="1:15" ht="13.7" hidden="1" thickTop="1">
      <c r="A1752" s="45" t="s">
        <v>1075</v>
      </c>
      <c r="B1752" s="46">
        <v>330080404</v>
      </c>
      <c r="C1752" s="36" t="s">
        <v>791</v>
      </c>
      <c r="D1752" s="60">
        <v>54</v>
      </c>
      <c r="E1752" s="55"/>
      <c r="F1752" s="21">
        <v>42122</v>
      </c>
      <c r="G1752" s="37" t="s">
        <v>29</v>
      </c>
      <c r="H1752" s="38">
        <f>F1752+1</f>
        <v>42123</v>
      </c>
      <c r="I1752" s="37" t="s">
        <v>32</v>
      </c>
      <c r="J1752" s="25"/>
      <c r="K1752" s="25"/>
      <c r="L1752" s="25"/>
      <c r="M1752" s="29"/>
      <c r="N1752" s="25"/>
      <c r="O1752" s="205"/>
    </row>
    <row r="1753" spans="1:15" ht="13.7" hidden="1" thickTop="1">
      <c r="A1753" s="45" t="s">
        <v>1076</v>
      </c>
      <c r="B1753" s="46" t="s">
        <v>680</v>
      </c>
      <c r="C1753" s="46" t="s">
        <v>681</v>
      </c>
      <c r="D1753" s="60">
        <v>18</v>
      </c>
      <c r="E1753" s="55"/>
      <c r="F1753" s="21">
        <f>F1752</f>
        <v>42122</v>
      </c>
      <c r="G1753" s="37" t="s">
        <v>29</v>
      </c>
      <c r="H1753" s="38">
        <f>F1753+1</f>
        <v>42123</v>
      </c>
      <c r="I1753" s="37" t="s">
        <v>32</v>
      </c>
      <c r="J1753" s="48"/>
      <c r="K1753" s="48"/>
      <c r="L1753" s="48"/>
      <c r="M1753" s="48"/>
      <c r="N1753" s="48"/>
      <c r="O1753" s="207"/>
    </row>
    <row r="1754" spans="1:15" ht="13.7" hidden="1" thickTop="1">
      <c r="A1754" s="45"/>
      <c r="B1754" s="46"/>
      <c r="C1754" s="46"/>
      <c r="D1754" s="60"/>
      <c r="E1754" s="55"/>
      <c r="F1754" s="21">
        <f>F1753</f>
        <v>42122</v>
      </c>
      <c r="G1754" s="37" t="s">
        <v>29</v>
      </c>
      <c r="H1754" s="38">
        <f>F1754+1</f>
        <v>42123</v>
      </c>
      <c r="I1754" s="37" t="s">
        <v>32</v>
      </c>
      <c r="J1754" s="48"/>
      <c r="K1754" s="48"/>
      <c r="L1754" s="48"/>
      <c r="M1754" s="48"/>
      <c r="N1754" s="48"/>
      <c r="O1754" s="207"/>
    </row>
    <row r="1755" spans="1:15" ht="17.3" hidden="1" customHeight="1" thickBot="1">
      <c r="A1755" s="39" t="s">
        <v>1077</v>
      </c>
      <c r="B1755" s="40"/>
      <c r="C1755" s="40"/>
      <c r="D1755" s="40">
        <v>48</v>
      </c>
      <c r="E1755" s="41" t="s">
        <v>997</v>
      </c>
      <c r="F1755" s="21">
        <f>F1754</f>
        <v>42122</v>
      </c>
      <c r="G1755" s="40" t="s">
        <v>37</v>
      </c>
      <c r="H1755" s="38">
        <f>F1755+1</f>
        <v>42123</v>
      </c>
      <c r="I1755" s="41" t="s">
        <v>32</v>
      </c>
      <c r="J1755" s="42"/>
      <c r="K1755" s="42"/>
      <c r="L1755" s="42"/>
      <c r="M1755" s="42"/>
      <c r="N1755" s="42"/>
      <c r="O1755" s="206"/>
    </row>
    <row r="1756" spans="1:15" ht="13.7" hidden="1" thickTop="1">
      <c r="A1756" s="24" t="s">
        <v>31</v>
      </c>
      <c r="B1756" s="18"/>
      <c r="C1756" s="25"/>
      <c r="D1756" s="19"/>
      <c r="E1756" s="26"/>
      <c r="F1756" s="21"/>
      <c r="G1756" s="28"/>
      <c r="H1756" s="21"/>
      <c r="I1756" s="28"/>
      <c r="J1756" s="25"/>
      <c r="K1756" s="25"/>
      <c r="L1756" s="25"/>
      <c r="M1756" s="23"/>
      <c r="N1756" s="29"/>
      <c r="O1756" s="204"/>
    </row>
    <row r="1757" spans="1:15" ht="13.7" hidden="1" thickTop="1">
      <c r="A1757" s="45" t="s">
        <v>1097</v>
      </c>
      <c r="B1757" s="46">
        <v>330080404</v>
      </c>
      <c r="C1757" s="36" t="s">
        <v>791</v>
      </c>
      <c r="D1757" s="60">
        <v>36</v>
      </c>
      <c r="E1757" s="55"/>
      <c r="F1757" s="21">
        <v>42124</v>
      </c>
      <c r="G1757" s="37" t="s">
        <v>29</v>
      </c>
      <c r="H1757" s="38">
        <f>F1757+1</f>
        <v>42125</v>
      </c>
      <c r="I1757" s="37" t="s">
        <v>32</v>
      </c>
      <c r="J1757" s="25"/>
      <c r="K1757" s="25"/>
      <c r="L1757" s="25"/>
      <c r="M1757" s="29"/>
      <c r="N1757" s="25"/>
      <c r="O1757" s="205"/>
    </row>
    <row r="1758" spans="1:15" ht="13.7" hidden="1" thickTop="1">
      <c r="A1758" s="45" t="s">
        <v>1098</v>
      </c>
      <c r="B1758" s="46">
        <v>330098951</v>
      </c>
      <c r="C1758" s="46" t="s">
        <v>661</v>
      </c>
      <c r="D1758" s="60">
        <v>36</v>
      </c>
      <c r="E1758" s="55"/>
      <c r="F1758" s="21">
        <f>F1757</f>
        <v>42124</v>
      </c>
      <c r="G1758" s="37" t="s">
        <v>29</v>
      </c>
      <c r="H1758" s="38">
        <f>F1758+1</f>
        <v>42125</v>
      </c>
      <c r="I1758" s="37" t="s">
        <v>32</v>
      </c>
      <c r="J1758" s="48"/>
      <c r="K1758" s="48"/>
      <c r="L1758" s="48"/>
      <c r="M1758" s="48"/>
      <c r="N1758" s="48"/>
      <c r="O1758" s="207"/>
    </row>
    <row r="1759" spans="1:15" ht="13.7" hidden="1" thickTop="1">
      <c r="A1759" s="45"/>
      <c r="B1759" s="46"/>
      <c r="C1759" s="46"/>
      <c r="D1759" s="60"/>
      <c r="E1759" s="55"/>
      <c r="F1759" s="21">
        <f>F1758</f>
        <v>42124</v>
      </c>
      <c r="G1759" s="37" t="s">
        <v>29</v>
      </c>
      <c r="H1759" s="38">
        <f>F1759+1</f>
        <v>42125</v>
      </c>
      <c r="I1759" s="37" t="s">
        <v>32</v>
      </c>
      <c r="J1759" s="48"/>
      <c r="K1759" s="48"/>
      <c r="L1759" s="48"/>
      <c r="M1759" s="48"/>
      <c r="N1759" s="48"/>
      <c r="O1759" s="207"/>
    </row>
    <row r="1760" spans="1:15" ht="14.4" hidden="1" thickTop="1" thickBot="1">
      <c r="A1760" s="39" t="s">
        <v>1099</v>
      </c>
      <c r="B1760" s="40"/>
      <c r="C1760" s="40"/>
      <c r="D1760" s="40">
        <f>44+1</f>
        <v>45</v>
      </c>
      <c r="E1760" s="41" t="s">
        <v>997</v>
      </c>
      <c r="F1760" s="21">
        <f>F1759</f>
        <v>42124</v>
      </c>
      <c r="G1760" s="40" t="s">
        <v>37</v>
      </c>
      <c r="H1760" s="38">
        <f>F1760+1</f>
        <v>42125</v>
      </c>
      <c r="I1760" s="41" t="s">
        <v>32</v>
      </c>
      <c r="J1760" s="42"/>
      <c r="K1760" s="42"/>
      <c r="L1760" s="42"/>
      <c r="M1760" s="42"/>
      <c r="N1760" s="42"/>
      <c r="O1760" s="206"/>
    </row>
    <row r="1761" spans="1:15" ht="13.7" hidden="1" thickTop="1">
      <c r="A1761" s="24" t="s">
        <v>31</v>
      </c>
      <c r="B1761" s="18"/>
      <c r="C1761" s="25"/>
      <c r="D1761" s="19"/>
      <c r="E1761" s="26"/>
      <c r="F1761" s="21"/>
      <c r="G1761" s="28"/>
      <c r="H1761" s="21"/>
      <c r="I1761" s="28"/>
      <c r="J1761" s="25"/>
      <c r="K1761" s="25"/>
      <c r="L1761" s="25"/>
      <c r="M1761" s="23"/>
      <c r="N1761" s="29"/>
      <c r="O1761" s="204"/>
    </row>
    <row r="1762" spans="1:15" ht="13.7" hidden="1" thickTop="1">
      <c r="A1762" s="45" t="s">
        <v>1115</v>
      </c>
      <c r="B1762" s="46">
        <v>330080404</v>
      </c>
      <c r="C1762" s="36" t="s">
        <v>791</v>
      </c>
      <c r="D1762" s="60">
        <v>36</v>
      </c>
      <c r="E1762" s="55"/>
      <c r="F1762" s="21">
        <v>42127</v>
      </c>
      <c r="G1762" s="37" t="s">
        <v>29</v>
      </c>
      <c r="H1762" s="38">
        <f>F1762+1</f>
        <v>42128</v>
      </c>
      <c r="I1762" s="37" t="s">
        <v>32</v>
      </c>
      <c r="J1762" s="25"/>
      <c r="K1762" s="25"/>
      <c r="L1762" s="25"/>
      <c r="M1762" s="29"/>
      <c r="N1762" s="25"/>
      <c r="O1762" s="205"/>
    </row>
    <row r="1763" spans="1:15" ht="13.7" hidden="1" thickTop="1">
      <c r="A1763" s="45" t="s">
        <v>1116</v>
      </c>
      <c r="B1763" s="46" t="s">
        <v>680</v>
      </c>
      <c r="C1763" s="46" t="s">
        <v>681</v>
      </c>
      <c r="D1763" s="60">
        <v>18</v>
      </c>
      <c r="E1763" s="55"/>
      <c r="F1763" s="21">
        <f>F1762</f>
        <v>42127</v>
      </c>
      <c r="G1763" s="37" t="s">
        <v>29</v>
      </c>
      <c r="H1763" s="38">
        <f>F1763+1</f>
        <v>42128</v>
      </c>
      <c r="I1763" s="37" t="s">
        <v>32</v>
      </c>
      <c r="J1763" s="48"/>
      <c r="K1763" s="48"/>
      <c r="L1763" s="48"/>
      <c r="M1763" s="48"/>
      <c r="N1763" s="48"/>
      <c r="O1763" s="207"/>
    </row>
    <row r="1764" spans="1:15" ht="13.7" hidden="1" thickTop="1">
      <c r="A1764" s="45" t="s">
        <v>1117</v>
      </c>
      <c r="B1764" s="46">
        <v>330098951</v>
      </c>
      <c r="C1764" s="46" t="s">
        <v>661</v>
      </c>
      <c r="D1764" s="60">
        <v>18</v>
      </c>
      <c r="E1764" s="55"/>
      <c r="F1764" s="21">
        <f>F1763</f>
        <v>42127</v>
      </c>
      <c r="G1764" s="37" t="s">
        <v>29</v>
      </c>
      <c r="H1764" s="38">
        <f>F1764+1</f>
        <v>42128</v>
      </c>
      <c r="I1764" s="37" t="s">
        <v>32</v>
      </c>
      <c r="J1764" s="48"/>
      <c r="K1764" s="48"/>
      <c r="L1764" s="48"/>
      <c r="M1764" s="48"/>
      <c r="N1764" s="48"/>
      <c r="O1764" s="207"/>
    </row>
    <row r="1765" spans="1:15" ht="14.4" hidden="1" thickTop="1" thickBot="1">
      <c r="A1765" s="39" t="s">
        <v>1100</v>
      </c>
      <c r="B1765" s="40"/>
      <c r="C1765" s="40"/>
      <c r="D1765" s="40">
        <v>22</v>
      </c>
      <c r="E1765" s="41" t="s">
        <v>997</v>
      </c>
      <c r="F1765" s="21">
        <f>F1764</f>
        <v>42127</v>
      </c>
      <c r="G1765" s="40" t="s">
        <v>37</v>
      </c>
      <c r="H1765" s="38">
        <f>F1765+1</f>
        <v>42128</v>
      </c>
      <c r="I1765" s="41" t="s">
        <v>32</v>
      </c>
      <c r="J1765" s="42"/>
      <c r="K1765" s="42"/>
      <c r="L1765" s="42"/>
      <c r="M1765" s="42"/>
      <c r="N1765" s="42"/>
      <c r="O1765" s="206"/>
    </row>
    <row r="1766" spans="1:15" ht="13.7" hidden="1" thickTop="1">
      <c r="A1766" s="24" t="s">
        <v>31</v>
      </c>
      <c r="B1766" s="18"/>
      <c r="C1766" s="25"/>
      <c r="D1766" s="19"/>
      <c r="E1766" s="26"/>
      <c r="F1766" s="21"/>
      <c r="G1766" s="28"/>
      <c r="H1766" s="21"/>
      <c r="I1766" s="28"/>
      <c r="J1766" s="25"/>
      <c r="K1766" s="25"/>
      <c r="L1766" s="25"/>
      <c r="M1766" s="23"/>
      <c r="N1766" s="29"/>
      <c r="O1766" s="204"/>
    </row>
    <row r="1767" spans="1:15" ht="13.7" hidden="1" thickTop="1">
      <c r="A1767" s="45" t="s">
        <v>1120</v>
      </c>
      <c r="B1767" s="46">
        <v>330098951</v>
      </c>
      <c r="C1767" s="46" t="s">
        <v>661</v>
      </c>
      <c r="D1767" s="60">
        <v>56</v>
      </c>
      <c r="E1767" s="55"/>
      <c r="F1767" s="21">
        <v>42128</v>
      </c>
      <c r="G1767" s="37" t="s">
        <v>29</v>
      </c>
      <c r="H1767" s="38">
        <f>F1767+1</f>
        <v>42129</v>
      </c>
      <c r="I1767" s="37" t="s">
        <v>32</v>
      </c>
      <c r="J1767" s="25"/>
      <c r="K1767" s="25"/>
      <c r="L1767" s="25"/>
      <c r="M1767" s="29"/>
      <c r="N1767" s="25"/>
      <c r="O1767" s="205"/>
    </row>
    <row r="1768" spans="1:15" ht="13.7" hidden="1" thickTop="1">
      <c r="A1768" s="45" t="s">
        <v>1121</v>
      </c>
      <c r="B1768" s="46">
        <v>330080404</v>
      </c>
      <c r="C1768" s="36" t="s">
        <v>791</v>
      </c>
      <c r="D1768" s="60">
        <v>18</v>
      </c>
      <c r="E1768" s="55"/>
      <c r="F1768" s="21">
        <f>F1767</f>
        <v>42128</v>
      </c>
      <c r="G1768" s="37" t="s">
        <v>29</v>
      </c>
      <c r="H1768" s="38">
        <f>F1768+1</f>
        <v>42129</v>
      </c>
      <c r="I1768" s="37" t="s">
        <v>32</v>
      </c>
      <c r="J1768" s="48"/>
      <c r="K1768" s="48"/>
      <c r="L1768" s="48"/>
      <c r="M1768" s="48"/>
      <c r="N1768" s="48"/>
      <c r="O1768" s="207"/>
    </row>
    <row r="1769" spans="1:15" ht="13.7" hidden="1" thickTop="1">
      <c r="A1769" s="45"/>
      <c r="B1769" s="46"/>
      <c r="C1769" s="46"/>
      <c r="D1769" s="60"/>
      <c r="E1769" s="55"/>
      <c r="F1769" s="21">
        <f>F1768</f>
        <v>42128</v>
      </c>
      <c r="G1769" s="37" t="s">
        <v>29</v>
      </c>
      <c r="H1769" s="38">
        <f>F1769+1</f>
        <v>42129</v>
      </c>
      <c r="I1769" s="37" t="s">
        <v>32</v>
      </c>
      <c r="J1769" s="48"/>
      <c r="K1769" s="48"/>
      <c r="L1769" s="48"/>
      <c r="M1769" s="48"/>
      <c r="N1769" s="48"/>
      <c r="O1769" s="207"/>
    </row>
    <row r="1770" spans="1:15" ht="14.4" hidden="1" thickTop="1" thickBot="1">
      <c r="A1770" s="39" t="s">
        <v>1122</v>
      </c>
      <c r="B1770" s="40"/>
      <c r="C1770" s="40"/>
      <c r="D1770" s="40">
        <v>33</v>
      </c>
      <c r="E1770" s="41" t="s">
        <v>997</v>
      </c>
      <c r="F1770" s="21">
        <f>F1769</f>
        <v>42128</v>
      </c>
      <c r="G1770" s="40" t="s">
        <v>37</v>
      </c>
      <c r="H1770" s="38">
        <f>F1770+1</f>
        <v>42129</v>
      </c>
      <c r="I1770" s="41" t="s">
        <v>32</v>
      </c>
      <c r="J1770" s="42"/>
      <c r="K1770" s="42"/>
      <c r="L1770" s="42"/>
      <c r="M1770" s="42"/>
      <c r="N1770" s="42"/>
      <c r="O1770" s="206"/>
    </row>
    <row r="1771" spans="1:15" ht="13.7" hidden="1" thickTop="1">
      <c r="A1771" s="24" t="s">
        <v>31</v>
      </c>
      <c r="B1771" s="18"/>
      <c r="C1771" s="25"/>
      <c r="D1771" s="19"/>
      <c r="E1771" s="26"/>
      <c r="F1771" s="21"/>
      <c r="G1771" s="28"/>
      <c r="H1771" s="21"/>
      <c r="I1771" s="28"/>
      <c r="J1771" s="25"/>
      <c r="K1771" s="25"/>
      <c r="L1771" s="25"/>
      <c r="M1771" s="23"/>
      <c r="N1771" s="29"/>
      <c r="O1771" s="204"/>
    </row>
    <row r="1772" spans="1:15" ht="13.7" hidden="1" thickTop="1">
      <c r="A1772" s="45" t="s">
        <v>1128</v>
      </c>
      <c r="B1772" s="46">
        <v>330080404</v>
      </c>
      <c r="C1772" s="36" t="s">
        <v>791</v>
      </c>
      <c r="D1772" s="60">
        <v>36</v>
      </c>
      <c r="E1772" s="55"/>
      <c r="F1772" s="21">
        <v>42129</v>
      </c>
      <c r="G1772" s="37" t="s">
        <v>29</v>
      </c>
      <c r="H1772" s="38">
        <f>F1772+1</f>
        <v>42130</v>
      </c>
      <c r="I1772" s="37" t="s">
        <v>32</v>
      </c>
      <c r="J1772" s="25"/>
      <c r="K1772" s="25"/>
      <c r="L1772" s="25"/>
      <c r="M1772" s="29"/>
      <c r="N1772" s="25"/>
      <c r="O1772" s="205"/>
    </row>
    <row r="1773" spans="1:15" ht="13.7" hidden="1" thickTop="1">
      <c r="A1773" s="45" t="s">
        <v>1129</v>
      </c>
      <c r="B1773" s="46">
        <v>330098951</v>
      </c>
      <c r="C1773" s="46" t="s">
        <v>661</v>
      </c>
      <c r="D1773" s="60">
        <v>36</v>
      </c>
      <c r="E1773" s="55"/>
      <c r="F1773" s="21">
        <f>F1772</f>
        <v>42129</v>
      </c>
      <c r="G1773" s="37" t="s">
        <v>29</v>
      </c>
      <c r="H1773" s="38">
        <f>F1773+1</f>
        <v>42130</v>
      </c>
      <c r="I1773" s="37" t="s">
        <v>32</v>
      </c>
      <c r="J1773" s="48"/>
      <c r="K1773" s="48"/>
      <c r="L1773" s="48"/>
      <c r="M1773" s="48"/>
      <c r="N1773" s="48"/>
      <c r="O1773" s="207"/>
    </row>
    <row r="1774" spans="1:15" ht="13.7" hidden="1" thickTop="1">
      <c r="A1774" s="45"/>
      <c r="B1774" s="46"/>
      <c r="C1774" s="46"/>
      <c r="D1774" s="60"/>
      <c r="E1774" s="55"/>
      <c r="F1774" s="21">
        <f>F1773</f>
        <v>42129</v>
      </c>
      <c r="G1774" s="37" t="s">
        <v>29</v>
      </c>
      <c r="H1774" s="38">
        <f>F1774+1</f>
        <v>42130</v>
      </c>
      <c r="I1774" s="37" t="s">
        <v>32</v>
      </c>
      <c r="J1774" s="48"/>
      <c r="K1774" s="48"/>
      <c r="L1774" s="48"/>
      <c r="M1774" s="48"/>
      <c r="N1774" s="48"/>
      <c r="O1774" s="207"/>
    </row>
    <row r="1775" spans="1:15" ht="14.4" hidden="1" thickTop="1" thickBot="1">
      <c r="A1775" s="39" t="s">
        <v>1130</v>
      </c>
      <c r="B1775" s="40"/>
      <c r="C1775" s="40"/>
      <c r="D1775" s="40">
        <v>40</v>
      </c>
      <c r="E1775" s="41" t="s">
        <v>997</v>
      </c>
      <c r="F1775" s="21">
        <f>F1774</f>
        <v>42129</v>
      </c>
      <c r="G1775" s="40" t="s">
        <v>37</v>
      </c>
      <c r="H1775" s="38">
        <f>F1775+1</f>
        <v>42130</v>
      </c>
      <c r="I1775" s="41" t="s">
        <v>32</v>
      </c>
      <c r="J1775" s="42"/>
      <c r="K1775" s="42"/>
      <c r="L1775" s="42"/>
      <c r="M1775" s="42"/>
      <c r="N1775" s="42"/>
      <c r="O1775" s="206"/>
    </row>
    <row r="1776" spans="1:15" ht="13.7" hidden="1" thickTop="1">
      <c r="A1776" s="24" t="s">
        <v>31</v>
      </c>
      <c r="B1776" s="18"/>
      <c r="C1776" s="25"/>
      <c r="D1776" s="19"/>
      <c r="E1776" s="26"/>
      <c r="F1776" s="21"/>
      <c r="G1776" s="28"/>
      <c r="H1776" s="21"/>
      <c r="I1776" s="28"/>
      <c r="J1776" s="25"/>
      <c r="K1776" s="25"/>
      <c r="L1776" s="25"/>
      <c r="M1776" s="23"/>
      <c r="N1776" s="29"/>
      <c r="O1776" s="204"/>
    </row>
    <row r="1777" spans="1:15" ht="13.7" hidden="1" thickTop="1">
      <c r="A1777" s="45" t="s">
        <v>1164</v>
      </c>
      <c r="B1777" s="46" t="s">
        <v>680</v>
      </c>
      <c r="C1777" s="46" t="s">
        <v>681</v>
      </c>
      <c r="D1777" s="60">
        <v>18</v>
      </c>
      <c r="E1777" s="55"/>
      <c r="F1777" s="21">
        <v>42130</v>
      </c>
      <c r="G1777" s="37" t="s">
        <v>29</v>
      </c>
      <c r="H1777" s="38">
        <f>F1777+1</f>
        <v>42131</v>
      </c>
      <c r="I1777" s="37" t="s">
        <v>32</v>
      </c>
      <c r="J1777" s="25"/>
      <c r="K1777" s="25"/>
      <c r="L1777" s="25"/>
      <c r="M1777" s="29"/>
      <c r="N1777" s="25"/>
      <c r="O1777" s="205"/>
    </row>
    <row r="1778" spans="1:15" ht="13.7" hidden="1" thickTop="1">
      <c r="A1778" s="45" t="s">
        <v>1165</v>
      </c>
      <c r="B1778" s="46">
        <v>330080404</v>
      </c>
      <c r="C1778" s="36" t="s">
        <v>791</v>
      </c>
      <c r="D1778" s="60">
        <v>18</v>
      </c>
      <c r="E1778" s="55"/>
      <c r="F1778" s="21">
        <f>F1777</f>
        <v>42130</v>
      </c>
      <c r="G1778" s="37" t="s">
        <v>29</v>
      </c>
      <c r="H1778" s="38">
        <f>F1778+1</f>
        <v>42131</v>
      </c>
      <c r="I1778" s="37" t="s">
        <v>32</v>
      </c>
      <c r="J1778" s="48"/>
      <c r="K1778" s="48"/>
      <c r="L1778" s="48"/>
      <c r="M1778" s="48"/>
      <c r="N1778" s="48"/>
      <c r="O1778" s="207"/>
    </row>
    <row r="1779" spans="1:15" ht="13.7" hidden="1" thickTop="1">
      <c r="A1779" s="45" t="s">
        <v>1166</v>
      </c>
      <c r="B1779" s="46">
        <v>330098951</v>
      </c>
      <c r="C1779" s="46" t="s">
        <v>661</v>
      </c>
      <c r="D1779" s="60">
        <v>36</v>
      </c>
      <c r="E1779" s="55"/>
      <c r="F1779" s="21">
        <f>F1778</f>
        <v>42130</v>
      </c>
      <c r="G1779" s="37" t="s">
        <v>29</v>
      </c>
      <c r="H1779" s="38">
        <f>F1779+1</f>
        <v>42131</v>
      </c>
      <c r="I1779" s="37" t="s">
        <v>32</v>
      </c>
      <c r="J1779" s="48"/>
      <c r="K1779" s="48"/>
      <c r="L1779" s="48"/>
      <c r="M1779" s="48"/>
      <c r="N1779" s="48"/>
      <c r="O1779" s="207"/>
    </row>
    <row r="1780" spans="1:15" ht="14.4" hidden="1" thickTop="1" thickBot="1">
      <c r="A1780" s="39"/>
      <c r="B1780" s="40"/>
      <c r="C1780" s="40"/>
      <c r="D1780" s="160" t="s">
        <v>1167</v>
      </c>
      <c r="E1780" s="41" t="s">
        <v>997</v>
      </c>
      <c r="F1780" s="21">
        <f>F1779</f>
        <v>42130</v>
      </c>
      <c r="G1780" s="40" t="s">
        <v>37</v>
      </c>
      <c r="H1780" s="38">
        <f>F1780+1</f>
        <v>42131</v>
      </c>
      <c r="I1780" s="41" t="s">
        <v>32</v>
      </c>
      <c r="J1780" s="42"/>
      <c r="K1780" s="42"/>
      <c r="L1780" s="42"/>
      <c r="M1780" s="42"/>
      <c r="N1780" s="42"/>
      <c r="O1780" s="206"/>
    </row>
    <row r="1781" spans="1:15" ht="13.7" hidden="1" thickTop="1">
      <c r="A1781" s="24" t="s">
        <v>31</v>
      </c>
      <c r="B1781" s="18"/>
      <c r="C1781" s="25"/>
      <c r="D1781" s="19"/>
      <c r="E1781" s="26"/>
      <c r="F1781" s="21"/>
      <c r="G1781" s="28"/>
      <c r="H1781" s="21"/>
      <c r="I1781" s="28"/>
      <c r="J1781" s="25"/>
      <c r="K1781" s="25"/>
      <c r="L1781" s="25"/>
      <c r="M1781" s="23"/>
      <c r="N1781" s="29"/>
      <c r="O1781" s="204"/>
    </row>
    <row r="1782" spans="1:15" ht="13.7" hidden="1" thickTop="1">
      <c r="A1782" s="45" t="s">
        <v>1168</v>
      </c>
      <c r="B1782" s="46" t="s">
        <v>680</v>
      </c>
      <c r="C1782" s="46" t="s">
        <v>681</v>
      </c>
      <c r="D1782" s="60">
        <v>54</v>
      </c>
      <c r="E1782" s="55"/>
      <c r="F1782" s="21">
        <v>42131</v>
      </c>
      <c r="G1782" s="37" t="s">
        <v>29</v>
      </c>
      <c r="H1782" s="38">
        <f>F1782+1</f>
        <v>42132</v>
      </c>
      <c r="I1782" s="37" t="s">
        <v>32</v>
      </c>
      <c r="J1782" s="25"/>
      <c r="K1782" s="25"/>
      <c r="L1782" s="25"/>
      <c r="M1782" s="29"/>
      <c r="N1782" s="25"/>
      <c r="O1782" s="205"/>
    </row>
    <row r="1783" spans="1:15" ht="13.7" hidden="1" thickTop="1">
      <c r="A1783" s="45"/>
      <c r="B1783" s="46"/>
      <c r="C1783" s="36"/>
      <c r="D1783" s="60"/>
      <c r="E1783" s="55"/>
      <c r="F1783" s="21">
        <f>F1782</f>
        <v>42131</v>
      </c>
      <c r="G1783" s="37" t="s">
        <v>29</v>
      </c>
      <c r="H1783" s="38">
        <f>F1783+1</f>
        <v>42132</v>
      </c>
      <c r="I1783" s="37" t="s">
        <v>32</v>
      </c>
      <c r="J1783" s="48"/>
      <c r="K1783" s="48"/>
      <c r="L1783" s="48"/>
      <c r="M1783" s="48"/>
      <c r="N1783" s="48"/>
      <c r="O1783" s="207"/>
    </row>
    <row r="1784" spans="1:15" ht="13.7" hidden="1" thickTop="1">
      <c r="A1784" s="45" t="s">
        <v>1169</v>
      </c>
      <c r="B1784" s="46">
        <v>330098951</v>
      </c>
      <c r="C1784" s="46" t="s">
        <v>661</v>
      </c>
      <c r="D1784" s="60">
        <v>18</v>
      </c>
      <c r="E1784" s="55"/>
      <c r="F1784" s="21">
        <f>F1783</f>
        <v>42131</v>
      </c>
      <c r="G1784" s="37" t="s">
        <v>29</v>
      </c>
      <c r="H1784" s="38">
        <f>F1784+1</f>
        <v>42132</v>
      </c>
      <c r="I1784" s="37" t="s">
        <v>32</v>
      </c>
      <c r="J1784" s="48"/>
      <c r="K1784" s="48"/>
      <c r="L1784" s="48"/>
      <c r="M1784" s="48"/>
      <c r="N1784" s="48"/>
      <c r="O1784" s="207"/>
    </row>
    <row r="1785" spans="1:15" ht="14.4" hidden="1" thickTop="1" thickBot="1">
      <c r="A1785" s="39" t="s">
        <v>1173</v>
      </c>
      <c r="B1785" s="40"/>
      <c r="C1785" s="40"/>
      <c r="D1785" s="160">
        <v>47</v>
      </c>
      <c r="E1785" s="41" t="s">
        <v>997</v>
      </c>
      <c r="F1785" s="21">
        <f>F1784</f>
        <v>42131</v>
      </c>
      <c r="G1785" s="40" t="s">
        <v>37</v>
      </c>
      <c r="H1785" s="38">
        <f>F1785+1</f>
        <v>42132</v>
      </c>
      <c r="I1785" s="41" t="s">
        <v>32</v>
      </c>
      <c r="J1785" s="42"/>
      <c r="K1785" s="42"/>
      <c r="L1785" s="42"/>
      <c r="M1785" s="42"/>
      <c r="N1785" s="42"/>
      <c r="O1785" s="206"/>
    </row>
    <row r="1786" spans="1:15" ht="13.7" hidden="1" thickTop="1">
      <c r="A1786" s="24" t="s">
        <v>31</v>
      </c>
      <c r="B1786" s="18"/>
      <c r="C1786" s="25"/>
      <c r="D1786" s="19"/>
      <c r="E1786" s="26"/>
      <c r="F1786" s="21"/>
      <c r="G1786" s="28"/>
      <c r="H1786" s="21"/>
      <c r="I1786" s="28"/>
      <c r="J1786" s="25"/>
      <c r="K1786" s="25"/>
      <c r="L1786" s="25"/>
      <c r="M1786" s="23"/>
      <c r="N1786" s="29"/>
      <c r="O1786" s="204"/>
    </row>
    <row r="1787" spans="1:15" ht="13.7" hidden="1" thickTop="1">
      <c r="A1787" s="45" t="s">
        <v>1174</v>
      </c>
      <c r="B1787" s="46" t="s">
        <v>680</v>
      </c>
      <c r="C1787" s="46" t="s">
        <v>681</v>
      </c>
      <c r="D1787" s="60">
        <v>18</v>
      </c>
      <c r="E1787" s="55"/>
      <c r="F1787" s="21">
        <v>42132</v>
      </c>
      <c r="G1787" s="37" t="s">
        <v>29</v>
      </c>
      <c r="H1787" s="38">
        <f>F1787+1</f>
        <v>42133</v>
      </c>
      <c r="I1787" s="37" t="s">
        <v>32</v>
      </c>
      <c r="J1787" s="25"/>
      <c r="K1787" s="25"/>
      <c r="L1787" s="25"/>
      <c r="M1787" s="29"/>
      <c r="N1787" s="25"/>
      <c r="O1787" s="205"/>
    </row>
    <row r="1788" spans="1:15" ht="13.7" hidden="1" thickTop="1">
      <c r="A1788" s="45" t="s">
        <v>1175</v>
      </c>
      <c r="B1788" s="46">
        <v>330098951</v>
      </c>
      <c r="C1788" s="46" t="s">
        <v>661</v>
      </c>
      <c r="D1788" s="60">
        <v>18</v>
      </c>
      <c r="E1788" s="55" t="s">
        <v>1177</v>
      </c>
      <c r="F1788" s="21">
        <f>F1787</f>
        <v>42132</v>
      </c>
      <c r="G1788" s="37" t="s">
        <v>29</v>
      </c>
      <c r="H1788" s="38">
        <f>F1788+1</f>
        <v>42133</v>
      </c>
      <c r="I1788" s="37" t="s">
        <v>32</v>
      </c>
      <c r="J1788" s="48"/>
      <c r="K1788" s="48"/>
      <c r="L1788" s="48"/>
      <c r="M1788" s="48"/>
      <c r="N1788" s="48"/>
      <c r="O1788" s="207"/>
    </row>
    <row r="1789" spans="1:15" ht="13.7" hidden="1" thickTop="1">
      <c r="A1789" s="45" t="s">
        <v>1176</v>
      </c>
      <c r="B1789" s="46">
        <v>330080404</v>
      </c>
      <c r="C1789" s="36" t="s">
        <v>791</v>
      </c>
      <c r="D1789" s="60">
        <v>36</v>
      </c>
      <c r="E1789" s="55"/>
      <c r="F1789" s="21">
        <f>F1788</f>
        <v>42132</v>
      </c>
      <c r="G1789" s="37" t="s">
        <v>29</v>
      </c>
      <c r="H1789" s="38">
        <f>F1789+1</f>
        <v>42133</v>
      </c>
      <c r="I1789" s="37" t="s">
        <v>32</v>
      </c>
      <c r="J1789" s="48"/>
      <c r="K1789" s="48"/>
      <c r="L1789" s="48"/>
      <c r="M1789" s="48"/>
      <c r="N1789" s="48"/>
      <c r="O1789" s="207"/>
    </row>
    <row r="1790" spans="1:15" ht="14.4" hidden="1" thickTop="1" thickBot="1">
      <c r="A1790" s="39"/>
      <c r="B1790" s="40"/>
      <c r="C1790" s="40"/>
      <c r="D1790" s="160"/>
      <c r="E1790" s="41" t="s">
        <v>997</v>
      </c>
      <c r="F1790" s="21">
        <f>F1789</f>
        <v>42132</v>
      </c>
      <c r="G1790" s="40" t="s">
        <v>37</v>
      </c>
      <c r="H1790" s="38">
        <f>F1790+1</f>
        <v>42133</v>
      </c>
      <c r="I1790" s="41" t="s">
        <v>32</v>
      </c>
      <c r="J1790" s="42"/>
      <c r="K1790" s="42"/>
      <c r="L1790" s="42"/>
      <c r="M1790" s="42"/>
      <c r="N1790" s="42"/>
      <c r="O1790" s="206"/>
    </row>
    <row r="1791" spans="1:15" ht="13.7" hidden="1" thickTop="1">
      <c r="A1791" s="24" t="s">
        <v>31</v>
      </c>
      <c r="B1791" s="18"/>
      <c r="C1791" s="25"/>
      <c r="D1791" s="19"/>
      <c r="E1791" s="26"/>
      <c r="F1791" s="21"/>
      <c r="G1791" s="28"/>
      <c r="H1791" s="21"/>
      <c r="I1791" s="28"/>
      <c r="J1791" s="25"/>
      <c r="K1791" s="25"/>
      <c r="L1791" s="25"/>
      <c r="M1791" s="23"/>
      <c r="N1791" s="29"/>
      <c r="O1791" s="204"/>
    </row>
    <row r="1792" spans="1:15" ht="13.7" hidden="1" thickTop="1">
      <c r="A1792" s="45" t="s">
        <v>1182</v>
      </c>
      <c r="B1792" s="46" t="s">
        <v>680</v>
      </c>
      <c r="C1792" s="46" t="s">
        <v>681</v>
      </c>
      <c r="D1792" s="60">
        <v>18</v>
      </c>
      <c r="E1792" s="55"/>
      <c r="F1792" s="21">
        <v>42133</v>
      </c>
      <c r="G1792" s="37" t="s">
        <v>29</v>
      </c>
      <c r="H1792" s="38">
        <f>F1792+1</f>
        <v>42134</v>
      </c>
      <c r="I1792" s="37" t="s">
        <v>32</v>
      </c>
      <c r="J1792" s="25"/>
      <c r="K1792" s="25"/>
      <c r="L1792" s="25"/>
      <c r="M1792" s="29"/>
      <c r="N1792" s="25"/>
      <c r="O1792" s="205"/>
    </row>
    <row r="1793" spans="1:15" ht="13.7" hidden="1" thickTop="1">
      <c r="A1793" s="45" t="s">
        <v>1183</v>
      </c>
      <c r="B1793" s="46">
        <v>330098951</v>
      </c>
      <c r="C1793" s="46" t="s">
        <v>661</v>
      </c>
      <c r="D1793" s="60">
        <v>18</v>
      </c>
      <c r="E1793" s="55"/>
      <c r="F1793" s="21">
        <f>F1792</f>
        <v>42133</v>
      </c>
      <c r="G1793" s="37" t="s">
        <v>29</v>
      </c>
      <c r="H1793" s="38">
        <f>F1793+1</f>
        <v>42134</v>
      </c>
      <c r="I1793" s="37" t="s">
        <v>32</v>
      </c>
      <c r="J1793" s="48"/>
      <c r="K1793" s="48"/>
      <c r="L1793" s="48"/>
      <c r="M1793" s="48"/>
      <c r="N1793" s="48"/>
      <c r="O1793" s="207"/>
    </row>
    <row r="1794" spans="1:15" ht="13.7" hidden="1" thickTop="1">
      <c r="A1794" s="45" t="s">
        <v>1184</v>
      </c>
      <c r="B1794" s="46">
        <v>330080404</v>
      </c>
      <c r="C1794" s="36" t="s">
        <v>791</v>
      </c>
      <c r="D1794" s="60">
        <v>36</v>
      </c>
      <c r="E1794" s="55"/>
      <c r="F1794" s="21">
        <f>F1793</f>
        <v>42133</v>
      </c>
      <c r="G1794" s="37" t="s">
        <v>29</v>
      </c>
      <c r="H1794" s="38">
        <f>F1794+1</f>
        <v>42134</v>
      </c>
      <c r="I1794" s="37" t="s">
        <v>32</v>
      </c>
      <c r="J1794" s="48"/>
      <c r="K1794" s="48"/>
      <c r="L1794" s="48"/>
      <c r="M1794" s="48"/>
      <c r="N1794" s="48"/>
      <c r="O1794" s="207"/>
    </row>
    <row r="1795" spans="1:15" ht="14.4" hidden="1" thickTop="1" thickBot="1">
      <c r="A1795" s="39" t="s">
        <v>1180</v>
      </c>
      <c r="B1795" s="40"/>
      <c r="C1795" s="40"/>
      <c r="D1795" s="160">
        <v>48</v>
      </c>
      <c r="E1795" s="41" t="s">
        <v>997</v>
      </c>
      <c r="F1795" s="21">
        <f>F1794</f>
        <v>42133</v>
      </c>
      <c r="G1795" s="40" t="s">
        <v>37</v>
      </c>
      <c r="H1795" s="38">
        <f>F1795+1</f>
        <v>42134</v>
      </c>
      <c r="I1795" s="41" t="s">
        <v>32</v>
      </c>
      <c r="J1795" s="42"/>
      <c r="K1795" s="42"/>
      <c r="L1795" s="42"/>
      <c r="M1795" s="42"/>
      <c r="N1795" s="42"/>
      <c r="O1795" s="206"/>
    </row>
    <row r="1796" spans="1:15" ht="13.7" hidden="1" thickTop="1">
      <c r="A1796" s="24" t="s">
        <v>31</v>
      </c>
      <c r="B1796" s="18"/>
      <c r="C1796" s="25"/>
      <c r="D1796" s="19"/>
      <c r="E1796" s="26"/>
      <c r="F1796" s="21"/>
      <c r="G1796" s="28"/>
      <c r="H1796" s="21"/>
      <c r="I1796" s="28"/>
      <c r="J1796" s="25"/>
      <c r="K1796" s="25"/>
      <c r="L1796" s="25"/>
      <c r="M1796" s="23"/>
      <c r="N1796" s="29"/>
      <c r="O1796" s="204"/>
    </row>
    <row r="1797" spans="1:15" ht="13.7" hidden="1" thickTop="1">
      <c r="A1797" s="45" t="s">
        <v>1185</v>
      </c>
      <c r="B1797" s="46">
        <v>330098951</v>
      </c>
      <c r="C1797" s="46" t="s">
        <v>661</v>
      </c>
      <c r="D1797" s="60">
        <v>48</v>
      </c>
      <c r="E1797" s="55"/>
      <c r="F1797" s="21">
        <v>42135</v>
      </c>
      <c r="G1797" s="37" t="s">
        <v>29</v>
      </c>
      <c r="H1797" s="38">
        <f>F1797+1</f>
        <v>42136</v>
      </c>
      <c r="I1797" s="37" t="s">
        <v>32</v>
      </c>
      <c r="J1797" s="25"/>
      <c r="K1797" s="25"/>
      <c r="L1797" s="25"/>
      <c r="M1797" s="29"/>
      <c r="N1797" s="25"/>
      <c r="O1797" s="205"/>
    </row>
    <row r="1798" spans="1:15" ht="13.7" hidden="1" thickTop="1">
      <c r="A1798" s="45" t="s">
        <v>1186</v>
      </c>
      <c r="B1798" s="46">
        <v>330080404</v>
      </c>
      <c r="C1798" s="36" t="s">
        <v>791</v>
      </c>
      <c r="D1798" s="60">
        <v>24</v>
      </c>
      <c r="E1798" s="55"/>
      <c r="F1798" s="21">
        <f>F1797</f>
        <v>42135</v>
      </c>
      <c r="G1798" s="37" t="s">
        <v>29</v>
      </c>
      <c r="H1798" s="38">
        <f>F1798+1</f>
        <v>42136</v>
      </c>
      <c r="I1798" s="37" t="s">
        <v>32</v>
      </c>
      <c r="J1798" s="48"/>
      <c r="K1798" s="48"/>
      <c r="L1798" s="48"/>
      <c r="M1798" s="48"/>
      <c r="N1798" s="48"/>
      <c r="O1798" s="207"/>
    </row>
    <row r="1799" spans="1:15" ht="13.7" hidden="1" thickTop="1">
      <c r="A1799" s="45"/>
      <c r="B1799" s="46"/>
      <c r="C1799" s="36"/>
      <c r="D1799" s="60"/>
      <c r="E1799" s="55"/>
      <c r="F1799" s="21">
        <f>F1798</f>
        <v>42135</v>
      </c>
      <c r="G1799" s="37" t="s">
        <v>29</v>
      </c>
      <c r="H1799" s="38">
        <f>F1799+1</f>
        <v>42136</v>
      </c>
      <c r="I1799" s="37" t="s">
        <v>32</v>
      </c>
      <c r="J1799" s="48"/>
      <c r="K1799" s="48"/>
      <c r="L1799" s="48"/>
      <c r="M1799" s="48"/>
      <c r="N1799" s="48"/>
      <c r="O1799" s="207"/>
    </row>
    <row r="1800" spans="1:15" ht="14.4" hidden="1" thickTop="1" thickBot="1">
      <c r="A1800" s="39" t="s">
        <v>1181</v>
      </c>
      <c r="B1800" s="40"/>
      <c r="C1800" s="40"/>
      <c r="D1800" s="160">
        <v>43</v>
      </c>
      <c r="E1800" s="41" t="s">
        <v>997</v>
      </c>
      <c r="F1800" s="21">
        <f>F1799</f>
        <v>42135</v>
      </c>
      <c r="G1800" s="40" t="s">
        <v>37</v>
      </c>
      <c r="H1800" s="38">
        <f>F1800+1</f>
        <v>42136</v>
      </c>
      <c r="I1800" s="41" t="s">
        <v>32</v>
      </c>
      <c r="J1800" s="42"/>
      <c r="K1800" s="42"/>
      <c r="L1800" s="42"/>
      <c r="M1800" s="42"/>
      <c r="N1800" s="42"/>
      <c r="O1800" s="206"/>
    </row>
    <row r="1801" spans="1:15" ht="13.7" hidden="1" thickTop="1">
      <c r="A1801" s="24" t="s">
        <v>31</v>
      </c>
      <c r="B1801" s="18"/>
      <c r="C1801" s="25"/>
      <c r="D1801" s="19"/>
      <c r="E1801" s="26"/>
      <c r="F1801" s="21"/>
      <c r="G1801" s="28"/>
      <c r="H1801" s="21"/>
      <c r="I1801" s="28"/>
      <c r="J1801" s="25"/>
      <c r="K1801" s="25"/>
      <c r="L1801" s="25"/>
      <c r="M1801" s="23"/>
      <c r="N1801" s="29"/>
      <c r="O1801" s="204"/>
    </row>
    <row r="1802" spans="1:15" ht="13.7" hidden="1" thickTop="1">
      <c r="A1802" s="45" t="s">
        <v>1187</v>
      </c>
      <c r="B1802" s="46">
        <v>330080404</v>
      </c>
      <c r="C1802" s="36" t="s">
        <v>791</v>
      </c>
      <c r="D1802" s="60">
        <v>54</v>
      </c>
      <c r="E1802" s="55"/>
      <c r="F1802" s="21">
        <v>42136</v>
      </c>
      <c r="G1802" s="37" t="s">
        <v>29</v>
      </c>
      <c r="H1802" s="38">
        <f>F1802+1</f>
        <v>42137</v>
      </c>
      <c r="I1802" s="37" t="s">
        <v>32</v>
      </c>
      <c r="J1802" s="25"/>
      <c r="K1802" s="25"/>
      <c r="L1802" s="25"/>
      <c r="M1802" s="29"/>
      <c r="N1802" s="25"/>
      <c r="O1802" s="205"/>
    </row>
    <row r="1803" spans="1:15" ht="13.7" hidden="1" thickTop="1">
      <c r="A1803" s="45" t="s">
        <v>1188</v>
      </c>
      <c r="B1803" s="46">
        <v>330098951</v>
      </c>
      <c r="C1803" s="46" t="s">
        <v>661</v>
      </c>
      <c r="D1803" s="60">
        <v>18</v>
      </c>
      <c r="E1803" s="55"/>
      <c r="F1803" s="21">
        <f>F1802</f>
        <v>42136</v>
      </c>
      <c r="G1803" s="37" t="s">
        <v>29</v>
      </c>
      <c r="H1803" s="38">
        <f>F1803+1</f>
        <v>42137</v>
      </c>
      <c r="I1803" s="37" t="s">
        <v>32</v>
      </c>
      <c r="J1803" s="48"/>
      <c r="K1803" s="48"/>
      <c r="L1803" s="48"/>
      <c r="M1803" s="48"/>
      <c r="N1803" s="48"/>
      <c r="O1803" s="207"/>
    </row>
    <row r="1804" spans="1:15" ht="13.7" hidden="1" thickTop="1">
      <c r="A1804" s="45"/>
      <c r="B1804" s="46"/>
      <c r="C1804" s="36"/>
      <c r="D1804" s="60"/>
      <c r="E1804" s="55"/>
      <c r="F1804" s="21">
        <f>F1803</f>
        <v>42136</v>
      </c>
      <c r="G1804" s="37" t="s">
        <v>29</v>
      </c>
      <c r="H1804" s="38">
        <f>F1804+1</f>
        <v>42137</v>
      </c>
      <c r="I1804" s="37" t="s">
        <v>32</v>
      </c>
      <c r="J1804" s="48"/>
      <c r="K1804" s="48"/>
      <c r="L1804" s="48"/>
      <c r="M1804" s="48"/>
      <c r="N1804" s="48"/>
      <c r="O1804" s="207"/>
    </row>
    <row r="1805" spans="1:15" ht="14.4" hidden="1" thickTop="1" thickBot="1">
      <c r="A1805" s="39" t="s">
        <v>1189</v>
      </c>
      <c r="B1805" s="40"/>
      <c r="C1805" s="40"/>
      <c r="D1805" s="160">
        <v>47</v>
      </c>
      <c r="E1805" s="41" t="s">
        <v>997</v>
      </c>
      <c r="F1805" s="21">
        <f>F1804</f>
        <v>42136</v>
      </c>
      <c r="G1805" s="40" t="s">
        <v>37</v>
      </c>
      <c r="H1805" s="38">
        <f>F1805+1</f>
        <v>42137</v>
      </c>
      <c r="I1805" s="41" t="s">
        <v>32</v>
      </c>
      <c r="J1805" s="42"/>
      <c r="K1805" s="42"/>
      <c r="L1805" s="42"/>
      <c r="M1805" s="42"/>
      <c r="N1805" s="42"/>
      <c r="O1805" s="206"/>
    </row>
    <row r="1806" spans="1:15" ht="13.7" hidden="1" thickTop="1">
      <c r="A1806" s="24" t="s">
        <v>31</v>
      </c>
      <c r="B1806" s="18"/>
      <c r="C1806" s="25"/>
      <c r="D1806" s="19"/>
      <c r="E1806" s="26"/>
      <c r="F1806" s="21"/>
      <c r="G1806" s="28"/>
      <c r="H1806" s="21"/>
      <c r="I1806" s="28"/>
      <c r="J1806" s="25"/>
      <c r="K1806" s="25"/>
      <c r="L1806" s="25"/>
      <c r="M1806" s="23"/>
      <c r="N1806" s="29"/>
      <c r="O1806" s="204"/>
    </row>
    <row r="1807" spans="1:15" ht="13.7" hidden="1" thickTop="1">
      <c r="A1807" s="45" t="s">
        <v>1192</v>
      </c>
      <c r="B1807" s="46">
        <v>330080404</v>
      </c>
      <c r="C1807" s="36" t="s">
        <v>791</v>
      </c>
      <c r="D1807" s="60">
        <v>54</v>
      </c>
      <c r="E1807" s="55"/>
      <c r="F1807" s="21">
        <v>42137</v>
      </c>
      <c r="G1807" s="37" t="s">
        <v>29</v>
      </c>
      <c r="H1807" s="38">
        <f>F1807+1</f>
        <v>42138</v>
      </c>
      <c r="I1807" s="37" t="s">
        <v>32</v>
      </c>
      <c r="J1807" s="25"/>
      <c r="K1807" s="25"/>
      <c r="L1807" s="25"/>
      <c r="M1807" s="29"/>
      <c r="N1807" s="25"/>
      <c r="O1807" s="205"/>
    </row>
    <row r="1808" spans="1:15" ht="13.7" hidden="1" thickTop="1">
      <c r="A1808" s="45" t="s">
        <v>1193</v>
      </c>
      <c r="B1808" s="46" t="s">
        <v>680</v>
      </c>
      <c r="C1808" s="46" t="s">
        <v>681</v>
      </c>
      <c r="D1808" s="60">
        <v>18</v>
      </c>
      <c r="E1808" s="55"/>
      <c r="F1808" s="21">
        <f>F1807</f>
        <v>42137</v>
      </c>
      <c r="G1808" s="37" t="s">
        <v>29</v>
      </c>
      <c r="H1808" s="38">
        <f>F1808+1</f>
        <v>42138</v>
      </c>
      <c r="I1808" s="37" t="s">
        <v>32</v>
      </c>
      <c r="J1808" s="48"/>
      <c r="K1808" s="48"/>
      <c r="L1808" s="48"/>
      <c r="M1808" s="48"/>
      <c r="N1808" s="48"/>
      <c r="O1808" s="207"/>
    </row>
    <row r="1809" spans="1:15" ht="13.7" hidden="1" thickTop="1">
      <c r="A1809" s="45"/>
      <c r="B1809" s="46"/>
      <c r="C1809" s="36"/>
      <c r="D1809" s="60"/>
      <c r="E1809" s="55"/>
      <c r="F1809" s="21">
        <f>F1808</f>
        <v>42137</v>
      </c>
      <c r="G1809" s="37" t="s">
        <v>29</v>
      </c>
      <c r="H1809" s="38">
        <f>F1809+1</f>
        <v>42138</v>
      </c>
      <c r="I1809" s="37" t="s">
        <v>32</v>
      </c>
      <c r="J1809" s="48"/>
      <c r="K1809" s="48"/>
      <c r="L1809" s="48"/>
      <c r="M1809" s="48"/>
      <c r="N1809" s="48"/>
      <c r="O1809" s="207"/>
    </row>
    <row r="1810" spans="1:15" ht="14.4" hidden="1" thickTop="1" thickBot="1">
      <c r="A1810" s="39" t="s">
        <v>1191</v>
      </c>
      <c r="B1810" s="40"/>
      <c r="C1810" s="40"/>
      <c r="D1810" s="160">
        <v>48</v>
      </c>
      <c r="E1810" s="41" t="s">
        <v>997</v>
      </c>
      <c r="F1810" s="21">
        <f>F1809</f>
        <v>42137</v>
      </c>
      <c r="G1810" s="40" t="s">
        <v>37</v>
      </c>
      <c r="H1810" s="38">
        <f>F1810+1</f>
        <v>42138</v>
      </c>
      <c r="I1810" s="41" t="s">
        <v>32</v>
      </c>
      <c r="J1810" s="42"/>
      <c r="K1810" s="42"/>
      <c r="L1810" s="42"/>
      <c r="M1810" s="42"/>
      <c r="N1810" s="42"/>
      <c r="O1810" s="206"/>
    </row>
    <row r="1811" spans="1:15" ht="13.7" hidden="1" thickTop="1">
      <c r="A1811" s="24" t="s">
        <v>31</v>
      </c>
      <c r="B1811" s="18"/>
      <c r="C1811" s="25"/>
      <c r="D1811" s="19"/>
      <c r="E1811" s="26"/>
      <c r="F1811" s="21"/>
      <c r="G1811" s="28"/>
      <c r="H1811" s="21"/>
      <c r="I1811" s="28"/>
      <c r="J1811" s="25"/>
      <c r="K1811" s="25"/>
      <c r="L1811" s="25"/>
      <c r="M1811" s="23"/>
      <c r="N1811" s="29"/>
      <c r="O1811" s="204"/>
    </row>
    <row r="1812" spans="1:15" ht="13.7" hidden="1" thickTop="1">
      <c r="A1812" s="45" t="s">
        <v>1194</v>
      </c>
      <c r="B1812" s="46">
        <v>330080404</v>
      </c>
      <c r="C1812" s="36" t="s">
        <v>791</v>
      </c>
      <c r="D1812" s="60">
        <v>36</v>
      </c>
      <c r="E1812" s="55"/>
      <c r="F1812" s="21">
        <v>42138</v>
      </c>
      <c r="G1812" s="37" t="s">
        <v>29</v>
      </c>
      <c r="H1812" s="38">
        <f>F1812+1</f>
        <v>42139</v>
      </c>
      <c r="I1812" s="37" t="s">
        <v>32</v>
      </c>
      <c r="J1812" s="25"/>
      <c r="K1812" s="25"/>
      <c r="L1812" s="25"/>
      <c r="M1812" s="29"/>
      <c r="N1812" s="25"/>
      <c r="O1812" s="205"/>
    </row>
    <row r="1813" spans="1:15" ht="13.7" hidden="1" thickTop="1">
      <c r="A1813" s="45" t="s">
        <v>1195</v>
      </c>
      <c r="B1813" s="46" t="s">
        <v>680</v>
      </c>
      <c r="C1813" s="46" t="s">
        <v>681</v>
      </c>
      <c r="D1813" s="60">
        <v>18</v>
      </c>
      <c r="E1813" s="55"/>
      <c r="F1813" s="21">
        <f>F1812</f>
        <v>42138</v>
      </c>
      <c r="G1813" s="37" t="s">
        <v>29</v>
      </c>
      <c r="H1813" s="38">
        <f>F1813+1</f>
        <v>42139</v>
      </c>
      <c r="I1813" s="37" t="s">
        <v>32</v>
      </c>
      <c r="J1813" s="48"/>
      <c r="K1813" s="48"/>
      <c r="L1813" s="48"/>
      <c r="M1813" s="48"/>
      <c r="N1813" s="48"/>
      <c r="O1813" s="207"/>
    </row>
    <row r="1814" spans="1:15" ht="13.7" hidden="1" thickTop="1">
      <c r="A1814" s="45" t="s">
        <v>1196</v>
      </c>
      <c r="B1814" s="46">
        <v>330098951</v>
      </c>
      <c r="C1814" s="46" t="s">
        <v>661</v>
      </c>
      <c r="D1814" s="60">
        <v>18</v>
      </c>
      <c r="E1814" s="55"/>
      <c r="F1814" s="21">
        <f>F1813</f>
        <v>42138</v>
      </c>
      <c r="G1814" s="37" t="s">
        <v>29</v>
      </c>
      <c r="H1814" s="38">
        <f>F1814+1</f>
        <v>42139</v>
      </c>
      <c r="I1814" s="37" t="s">
        <v>32</v>
      </c>
      <c r="J1814" s="48"/>
      <c r="K1814" s="48"/>
      <c r="L1814" s="48"/>
      <c r="M1814" s="48"/>
      <c r="N1814" s="48"/>
      <c r="O1814" s="207"/>
    </row>
    <row r="1815" spans="1:15" ht="14.4" hidden="1" thickTop="1" thickBot="1">
      <c r="A1815" s="39" t="s">
        <v>1197</v>
      </c>
      <c r="B1815" s="40"/>
      <c r="C1815" s="40"/>
      <c r="D1815" s="160">
        <v>42</v>
      </c>
      <c r="E1815" s="41" t="s">
        <v>997</v>
      </c>
      <c r="F1815" s="21">
        <f>F1814</f>
        <v>42138</v>
      </c>
      <c r="G1815" s="40" t="s">
        <v>37</v>
      </c>
      <c r="H1815" s="38">
        <f>F1815+1</f>
        <v>42139</v>
      </c>
      <c r="I1815" s="41" t="s">
        <v>32</v>
      </c>
      <c r="J1815" s="42"/>
      <c r="K1815" s="42"/>
      <c r="L1815" s="42"/>
      <c r="M1815" s="42"/>
      <c r="N1815" s="42"/>
      <c r="O1815" s="206"/>
    </row>
    <row r="1816" spans="1:15" ht="13.7" hidden="1" thickTop="1">
      <c r="A1816" s="24" t="s">
        <v>31</v>
      </c>
      <c r="B1816" s="18"/>
      <c r="C1816" s="25"/>
      <c r="D1816" s="19"/>
      <c r="E1816" s="26"/>
      <c r="F1816" s="21"/>
      <c r="G1816" s="28"/>
      <c r="H1816" s="21"/>
      <c r="I1816" s="28"/>
      <c r="J1816" s="25"/>
      <c r="K1816" s="25"/>
      <c r="L1816" s="25"/>
      <c r="M1816" s="23"/>
      <c r="N1816" s="29"/>
      <c r="O1816" s="204"/>
    </row>
    <row r="1817" spans="1:15" ht="13.7" hidden="1" thickTop="1">
      <c r="A1817" s="45" t="s">
        <v>1206</v>
      </c>
      <c r="B1817" s="46">
        <v>330080404</v>
      </c>
      <c r="C1817" s="36" t="s">
        <v>791</v>
      </c>
      <c r="D1817" s="60">
        <v>36</v>
      </c>
      <c r="E1817" s="55"/>
      <c r="F1817" s="21">
        <v>42139</v>
      </c>
      <c r="G1817" s="37" t="s">
        <v>29</v>
      </c>
      <c r="H1817" s="38">
        <f>F1817+1</f>
        <v>42140</v>
      </c>
      <c r="I1817" s="37" t="s">
        <v>32</v>
      </c>
      <c r="J1817" s="25"/>
      <c r="K1817" s="25"/>
      <c r="L1817" s="25"/>
      <c r="M1817" s="29"/>
      <c r="N1817" s="25"/>
      <c r="O1817" s="205"/>
    </row>
    <row r="1818" spans="1:15" ht="13.7" hidden="1" thickTop="1">
      <c r="A1818" s="45" t="s">
        <v>1199</v>
      </c>
      <c r="B1818" s="46" t="s">
        <v>680</v>
      </c>
      <c r="C1818" s="46" t="s">
        <v>681</v>
      </c>
      <c r="D1818" s="60">
        <v>18</v>
      </c>
      <c r="E1818" s="55"/>
      <c r="F1818" s="21">
        <f>F1817</f>
        <v>42139</v>
      </c>
      <c r="G1818" s="37" t="s">
        <v>29</v>
      </c>
      <c r="H1818" s="38">
        <f>F1818+1</f>
        <v>42140</v>
      </c>
      <c r="I1818" s="37" t="s">
        <v>32</v>
      </c>
      <c r="J1818" s="48"/>
      <c r="K1818" s="48"/>
      <c r="L1818" s="48"/>
      <c r="M1818" s="48"/>
      <c r="N1818" s="48"/>
      <c r="O1818" s="207"/>
    </row>
    <row r="1819" spans="1:15" ht="13.7" hidden="1" thickTop="1">
      <c r="A1819" s="45" t="s">
        <v>1200</v>
      </c>
      <c r="B1819" s="46">
        <v>330098951</v>
      </c>
      <c r="C1819" s="46" t="s">
        <v>661</v>
      </c>
      <c r="D1819" s="60">
        <v>18</v>
      </c>
      <c r="E1819" s="55"/>
      <c r="F1819" s="21">
        <f>F1818</f>
        <v>42139</v>
      </c>
      <c r="G1819" s="37" t="s">
        <v>29</v>
      </c>
      <c r="H1819" s="38">
        <f>F1819+1</f>
        <v>42140</v>
      </c>
      <c r="I1819" s="37" t="s">
        <v>32</v>
      </c>
      <c r="J1819" s="48"/>
      <c r="K1819" s="48"/>
      <c r="L1819" s="48"/>
      <c r="M1819" s="48"/>
      <c r="N1819" s="48"/>
      <c r="O1819" s="207"/>
    </row>
    <row r="1820" spans="1:15" ht="14.4" hidden="1" thickTop="1" thickBot="1">
      <c r="A1820" s="39" t="s">
        <v>1201</v>
      </c>
      <c r="B1820" s="40"/>
      <c r="C1820" s="40"/>
      <c r="D1820" s="160">
        <v>48</v>
      </c>
      <c r="E1820" s="41" t="s">
        <v>997</v>
      </c>
      <c r="F1820" s="21">
        <f>F1819</f>
        <v>42139</v>
      </c>
      <c r="G1820" s="40" t="s">
        <v>37</v>
      </c>
      <c r="H1820" s="38">
        <f>F1820+1</f>
        <v>42140</v>
      </c>
      <c r="I1820" s="41" t="s">
        <v>32</v>
      </c>
      <c r="J1820" s="42"/>
      <c r="K1820" s="42"/>
      <c r="L1820" s="42"/>
      <c r="M1820" s="42"/>
      <c r="N1820" s="42"/>
      <c r="O1820" s="206"/>
    </row>
    <row r="1821" spans="1:15" ht="13.7" hidden="1" thickTop="1">
      <c r="A1821" s="24" t="s">
        <v>31</v>
      </c>
      <c r="B1821" s="18"/>
      <c r="C1821" s="25"/>
      <c r="D1821" s="19"/>
      <c r="E1821" s="26"/>
      <c r="F1821" s="21"/>
      <c r="G1821" s="28"/>
      <c r="H1821" s="21"/>
      <c r="I1821" s="28"/>
      <c r="J1821" s="25"/>
      <c r="K1821" s="25"/>
      <c r="L1821" s="25"/>
      <c r="M1821" s="23"/>
      <c r="N1821" s="29"/>
      <c r="O1821" s="204"/>
    </row>
    <row r="1822" spans="1:15" ht="13.7" hidden="1" thickTop="1">
      <c r="A1822" s="45" t="s">
        <v>1202</v>
      </c>
      <c r="B1822" s="46">
        <v>330080404</v>
      </c>
      <c r="C1822" s="36" t="s">
        <v>791</v>
      </c>
      <c r="D1822" s="60">
        <v>18</v>
      </c>
      <c r="E1822" s="55"/>
      <c r="F1822" s="21">
        <v>42140</v>
      </c>
      <c r="G1822" s="37" t="s">
        <v>29</v>
      </c>
      <c r="H1822" s="38">
        <f>F1822+1</f>
        <v>42141</v>
      </c>
      <c r="I1822" s="37" t="s">
        <v>32</v>
      </c>
      <c r="J1822" s="25"/>
      <c r="K1822" s="25"/>
      <c r="L1822" s="25"/>
      <c r="M1822" s="29"/>
      <c r="N1822" s="25"/>
      <c r="O1822" s="205"/>
    </row>
    <row r="1823" spans="1:15" ht="13.7" hidden="1" thickTop="1">
      <c r="A1823" s="45" t="s">
        <v>1203</v>
      </c>
      <c r="B1823" s="46" t="s">
        <v>680</v>
      </c>
      <c r="C1823" s="46" t="s">
        <v>681</v>
      </c>
      <c r="D1823" s="60">
        <v>18</v>
      </c>
      <c r="E1823" s="55"/>
      <c r="F1823" s="21">
        <f>F1822</f>
        <v>42140</v>
      </c>
      <c r="G1823" s="37" t="s">
        <v>29</v>
      </c>
      <c r="H1823" s="38">
        <f>F1823+1</f>
        <v>42141</v>
      </c>
      <c r="I1823" s="37" t="s">
        <v>32</v>
      </c>
      <c r="J1823" s="48"/>
      <c r="K1823" s="48"/>
      <c r="L1823" s="48"/>
      <c r="M1823" s="48"/>
      <c r="N1823" s="48"/>
      <c r="O1823" s="207"/>
    </row>
    <row r="1824" spans="1:15" ht="13.7" hidden="1" thickTop="1">
      <c r="A1824" s="45" t="s">
        <v>1204</v>
      </c>
      <c r="B1824" s="46">
        <v>330098951</v>
      </c>
      <c r="C1824" s="46" t="s">
        <v>661</v>
      </c>
      <c r="D1824" s="60">
        <v>36</v>
      </c>
      <c r="E1824" s="55"/>
      <c r="F1824" s="21">
        <f>F1823</f>
        <v>42140</v>
      </c>
      <c r="G1824" s="37" t="s">
        <v>29</v>
      </c>
      <c r="H1824" s="38">
        <f>F1824+1</f>
        <v>42141</v>
      </c>
      <c r="I1824" s="37" t="s">
        <v>32</v>
      </c>
      <c r="J1824" s="48"/>
      <c r="K1824" s="48"/>
      <c r="L1824" s="48"/>
      <c r="M1824" s="48"/>
      <c r="N1824" s="48"/>
      <c r="O1824" s="207"/>
    </row>
    <row r="1825" spans="1:15" ht="14.4" hidden="1" thickTop="1" thickBot="1">
      <c r="A1825" s="39"/>
      <c r="B1825" s="40"/>
      <c r="C1825" s="40"/>
      <c r="D1825" s="160"/>
      <c r="E1825" s="41" t="s">
        <v>997</v>
      </c>
      <c r="F1825" s="21">
        <f>F1824</f>
        <v>42140</v>
      </c>
      <c r="G1825" s="40" t="s">
        <v>37</v>
      </c>
      <c r="H1825" s="38">
        <f>F1825+1</f>
        <v>42141</v>
      </c>
      <c r="I1825" s="41" t="s">
        <v>32</v>
      </c>
      <c r="J1825" s="42"/>
      <c r="K1825" s="42"/>
      <c r="L1825" s="42"/>
      <c r="M1825" s="42"/>
      <c r="N1825" s="42"/>
      <c r="O1825" s="206"/>
    </row>
    <row r="1826" spans="1:15" ht="13.7" hidden="1" thickTop="1">
      <c r="A1826" s="24" t="s">
        <v>31</v>
      </c>
      <c r="B1826" s="25"/>
      <c r="C1826" s="25"/>
      <c r="D1826" s="25"/>
      <c r="E1826" s="25"/>
      <c r="F1826" s="25"/>
      <c r="G1826" s="25"/>
      <c r="H1826" s="25"/>
      <c r="I1826" s="25"/>
      <c r="J1826" s="25"/>
      <c r="K1826" s="25"/>
      <c r="L1826" s="25"/>
      <c r="M1826" s="23"/>
      <c r="N1826" s="29"/>
      <c r="O1826" s="204"/>
    </row>
    <row r="1827" spans="1:15" ht="13.7" hidden="1" thickTop="1">
      <c r="A1827" s="45" t="s">
        <v>1210</v>
      </c>
      <c r="B1827" s="46">
        <v>330080404</v>
      </c>
      <c r="C1827" s="36" t="s">
        <v>791</v>
      </c>
      <c r="D1827" s="60">
        <v>36</v>
      </c>
      <c r="E1827" s="55"/>
      <c r="F1827" s="21">
        <v>42142</v>
      </c>
      <c r="G1827" s="37" t="s">
        <v>29</v>
      </c>
      <c r="H1827" s="38">
        <f>F1827+1</f>
        <v>42143</v>
      </c>
      <c r="I1827" s="37" t="s">
        <v>32</v>
      </c>
      <c r="J1827" s="25"/>
      <c r="K1827" s="25"/>
      <c r="L1827" s="25"/>
      <c r="M1827" s="29"/>
      <c r="N1827" s="25"/>
      <c r="O1827" s="205"/>
    </row>
    <row r="1828" spans="1:15" ht="13.7" hidden="1" thickTop="1">
      <c r="A1828" s="45" t="s">
        <v>1211</v>
      </c>
      <c r="B1828" s="46" t="s">
        <v>680</v>
      </c>
      <c r="C1828" s="46" t="s">
        <v>681</v>
      </c>
      <c r="D1828" s="60">
        <v>18</v>
      </c>
      <c r="E1828" s="55"/>
      <c r="F1828" s="21">
        <f>F1827</f>
        <v>42142</v>
      </c>
      <c r="G1828" s="37" t="s">
        <v>29</v>
      </c>
      <c r="H1828" s="38">
        <f>F1828+1</f>
        <v>42143</v>
      </c>
      <c r="I1828" s="37" t="s">
        <v>32</v>
      </c>
      <c r="J1828" s="48"/>
      <c r="K1828" s="48"/>
      <c r="L1828" s="48"/>
      <c r="M1828" s="48"/>
      <c r="N1828" s="48"/>
      <c r="O1828" s="207"/>
    </row>
    <row r="1829" spans="1:15" ht="13.7" hidden="1" thickTop="1">
      <c r="A1829" s="45" t="s">
        <v>1212</v>
      </c>
      <c r="B1829" s="46">
        <v>330098951</v>
      </c>
      <c r="C1829" s="46" t="s">
        <v>661</v>
      </c>
      <c r="D1829" s="60">
        <v>18</v>
      </c>
      <c r="E1829" s="55"/>
      <c r="F1829" s="21">
        <f>F1828</f>
        <v>42142</v>
      </c>
      <c r="G1829" s="37" t="s">
        <v>29</v>
      </c>
      <c r="H1829" s="38">
        <f>F1829+1</f>
        <v>42143</v>
      </c>
      <c r="I1829" s="37" t="s">
        <v>32</v>
      </c>
      <c r="J1829" s="48"/>
      <c r="K1829" s="48"/>
      <c r="L1829" s="48"/>
      <c r="M1829" s="48"/>
      <c r="N1829" s="48"/>
      <c r="O1829" s="207"/>
    </row>
    <row r="1830" spans="1:15" ht="14.4" hidden="1" thickTop="1" thickBot="1">
      <c r="A1830" s="39" t="s">
        <v>1205</v>
      </c>
      <c r="B1830" s="40"/>
      <c r="C1830" s="40"/>
      <c r="D1830" s="160">
        <v>46</v>
      </c>
      <c r="E1830" s="41" t="s">
        <v>997</v>
      </c>
      <c r="F1830" s="21">
        <f>F1829</f>
        <v>42142</v>
      </c>
      <c r="G1830" s="40" t="s">
        <v>37</v>
      </c>
      <c r="H1830" s="38">
        <f>F1830+1</f>
        <v>42143</v>
      </c>
      <c r="I1830" s="41" t="s">
        <v>32</v>
      </c>
      <c r="J1830" s="42"/>
      <c r="K1830" s="42"/>
      <c r="L1830" s="42"/>
      <c r="M1830" s="42"/>
      <c r="N1830" s="42"/>
      <c r="O1830" s="206"/>
    </row>
    <row r="1831" spans="1:15" ht="13.7" hidden="1" thickTop="1">
      <c r="A1831" s="24" t="s">
        <v>31</v>
      </c>
      <c r="B1831" s="25"/>
      <c r="C1831" s="25"/>
      <c r="D1831" s="25"/>
      <c r="E1831" s="25"/>
      <c r="F1831" s="25"/>
      <c r="G1831" s="25"/>
      <c r="H1831" s="25"/>
      <c r="I1831" s="25"/>
      <c r="J1831" s="25"/>
      <c r="K1831" s="25"/>
      <c r="L1831" s="25"/>
      <c r="M1831" s="23"/>
      <c r="N1831" s="29"/>
      <c r="O1831" s="204"/>
    </row>
    <row r="1832" spans="1:15" ht="13.7" hidden="1" thickTop="1">
      <c r="A1832" s="45" t="s">
        <v>1213</v>
      </c>
      <c r="B1832" s="46">
        <v>330080404</v>
      </c>
      <c r="C1832" s="36" t="s">
        <v>791</v>
      </c>
      <c r="D1832" s="60">
        <v>36</v>
      </c>
      <c r="E1832" s="55"/>
      <c r="F1832" s="21">
        <v>42143</v>
      </c>
      <c r="G1832" s="37" t="s">
        <v>29</v>
      </c>
      <c r="H1832" s="38">
        <f>F1832+1</f>
        <v>42144</v>
      </c>
      <c r="I1832" s="37" t="s">
        <v>32</v>
      </c>
      <c r="J1832" s="25"/>
      <c r="K1832" s="25"/>
      <c r="L1832" s="25"/>
      <c r="M1832" s="29"/>
      <c r="N1832" s="25"/>
      <c r="O1832" s="205"/>
    </row>
    <row r="1833" spans="1:15" ht="13.7" hidden="1" thickTop="1">
      <c r="A1833" s="45" t="s">
        <v>1214</v>
      </c>
      <c r="B1833" s="46" t="s">
        <v>680</v>
      </c>
      <c r="C1833" s="46" t="s">
        <v>681</v>
      </c>
      <c r="D1833" s="60">
        <v>18</v>
      </c>
      <c r="E1833" s="55"/>
      <c r="F1833" s="21">
        <f>F1832</f>
        <v>42143</v>
      </c>
      <c r="G1833" s="37" t="s">
        <v>29</v>
      </c>
      <c r="H1833" s="38">
        <f>F1833+1</f>
        <v>42144</v>
      </c>
      <c r="I1833" s="37" t="s">
        <v>32</v>
      </c>
      <c r="J1833" s="48"/>
      <c r="K1833" s="48"/>
      <c r="L1833" s="48"/>
      <c r="M1833" s="48"/>
      <c r="N1833" s="48"/>
      <c r="O1833" s="207"/>
    </row>
    <row r="1834" spans="1:15" ht="13.7" hidden="1" thickTop="1">
      <c r="A1834" s="45" t="s">
        <v>1215</v>
      </c>
      <c r="B1834" s="46">
        <v>330098951</v>
      </c>
      <c r="C1834" s="46" t="s">
        <v>661</v>
      </c>
      <c r="D1834" s="60">
        <v>18</v>
      </c>
      <c r="E1834" s="55"/>
      <c r="F1834" s="21">
        <f>F1833</f>
        <v>42143</v>
      </c>
      <c r="G1834" s="37" t="s">
        <v>29</v>
      </c>
      <c r="H1834" s="38">
        <f>F1834+1</f>
        <v>42144</v>
      </c>
      <c r="I1834" s="37" t="s">
        <v>32</v>
      </c>
      <c r="J1834" s="48"/>
      <c r="K1834" s="48"/>
      <c r="L1834" s="48"/>
      <c r="M1834" s="48"/>
      <c r="N1834" s="48"/>
      <c r="O1834" s="207"/>
    </row>
    <row r="1835" spans="1:15" ht="14.4" hidden="1" thickTop="1" thickBot="1">
      <c r="A1835" s="39" t="s">
        <v>1216</v>
      </c>
      <c r="B1835" s="40"/>
      <c r="C1835" s="40"/>
      <c r="D1835" s="160">
        <v>47</v>
      </c>
      <c r="E1835" s="41" t="s">
        <v>997</v>
      </c>
      <c r="F1835" s="21">
        <f>F1834</f>
        <v>42143</v>
      </c>
      <c r="G1835" s="40" t="s">
        <v>37</v>
      </c>
      <c r="H1835" s="38">
        <f>F1835+1</f>
        <v>42144</v>
      </c>
      <c r="I1835" s="41" t="s">
        <v>32</v>
      </c>
      <c r="J1835" s="42"/>
      <c r="K1835" s="42"/>
      <c r="L1835" s="42"/>
      <c r="M1835" s="42"/>
      <c r="N1835" s="42"/>
      <c r="O1835" s="206"/>
    </row>
    <row r="1836" spans="1:15" ht="13.7" hidden="1" thickTop="1">
      <c r="A1836" s="24" t="s">
        <v>31</v>
      </c>
      <c r="B1836" s="25"/>
      <c r="C1836" s="25"/>
      <c r="D1836" s="25"/>
      <c r="E1836" s="25"/>
      <c r="F1836" s="25"/>
      <c r="G1836" s="25"/>
      <c r="H1836" s="25"/>
      <c r="I1836" s="25"/>
      <c r="J1836" s="25"/>
      <c r="K1836" s="25"/>
      <c r="L1836" s="25"/>
      <c r="M1836" s="23"/>
      <c r="N1836" s="29"/>
      <c r="O1836" s="204"/>
    </row>
    <row r="1837" spans="1:15" ht="13.7" hidden="1" thickTop="1">
      <c r="A1837" s="45" t="s">
        <v>1218</v>
      </c>
      <c r="B1837" s="46">
        <v>330080404</v>
      </c>
      <c r="C1837" s="36" t="s">
        <v>791</v>
      </c>
      <c r="D1837" s="60">
        <v>54</v>
      </c>
      <c r="E1837" s="55"/>
      <c r="F1837" s="21">
        <v>42144</v>
      </c>
      <c r="G1837" s="37" t="s">
        <v>29</v>
      </c>
      <c r="H1837" s="38">
        <f>F1837+1</f>
        <v>42145</v>
      </c>
      <c r="I1837" s="37" t="s">
        <v>32</v>
      </c>
      <c r="J1837" s="25"/>
      <c r="K1837" s="25"/>
      <c r="L1837" s="25"/>
      <c r="M1837" s="29"/>
      <c r="N1837" s="25"/>
      <c r="O1837" s="205"/>
    </row>
    <row r="1838" spans="1:15" ht="13.7" hidden="1" thickTop="1">
      <c r="A1838" s="45" t="s">
        <v>1219</v>
      </c>
      <c r="B1838" s="46">
        <v>330098951</v>
      </c>
      <c r="C1838" s="46" t="s">
        <v>661</v>
      </c>
      <c r="D1838" s="60">
        <v>18</v>
      </c>
      <c r="E1838" s="55"/>
      <c r="F1838" s="21">
        <f>F1837</f>
        <v>42144</v>
      </c>
      <c r="G1838" s="37" t="s">
        <v>29</v>
      </c>
      <c r="H1838" s="38">
        <f>F1838+1</f>
        <v>42145</v>
      </c>
      <c r="I1838" s="37" t="s">
        <v>32</v>
      </c>
      <c r="J1838" s="48"/>
      <c r="K1838" s="48"/>
      <c r="L1838" s="48"/>
      <c r="M1838" s="48"/>
      <c r="N1838" s="48"/>
      <c r="O1838" s="207"/>
    </row>
    <row r="1839" spans="1:15" ht="13.7" hidden="1" thickTop="1">
      <c r="A1839" s="45"/>
      <c r="B1839" s="46"/>
      <c r="C1839" s="46"/>
      <c r="D1839" s="60"/>
      <c r="E1839" s="55"/>
      <c r="F1839" s="21">
        <f>F1838</f>
        <v>42144</v>
      </c>
      <c r="G1839" s="37" t="s">
        <v>29</v>
      </c>
      <c r="H1839" s="38">
        <f>F1839+1</f>
        <v>42145</v>
      </c>
      <c r="I1839" s="37" t="s">
        <v>32</v>
      </c>
      <c r="J1839" s="48"/>
      <c r="K1839" s="48"/>
      <c r="L1839" s="48"/>
      <c r="M1839" s="48"/>
      <c r="N1839" s="48"/>
      <c r="O1839" s="207"/>
    </row>
    <row r="1840" spans="1:15" ht="14.4" hidden="1" thickTop="1" thickBot="1">
      <c r="A1840" s="39" t="s">
        <v>1217</v>
      </c>
      <c r="B1840" s="40"/>
      <c r="C1840" s="40"/>
      <c r="D1840" s="160">
        <v>36</v>
      </c>
      <c r="E1840" s="41" t="s">
        <v>997</v>
      </c>
      <c r="F1840" s="21">
        <f>F1839</f>
        <v>42144</v>
      </c>
      <c r="G1840" s="40" t="s">
        <v>37</v>
      </c>
      <c r="H1840" s="38">
        <f>F1840+1</f>
        <v>42145</v>
      </c>
      <c r="I1840" s="41" t="s">
        <v>32</v>
      </c>
      <c r="J1840" s="42"/>
      <c r="K1840" s="42"/>
      <c r="L1840" s="42"/>
      <c r="M1840" s="42"/>
      <c r="N1840" s="42"/>
      <c r="O1840" s="206"/>
    </row>
    <row r="1841" spans="1:15" ht="13.7" hidden="1" thickTop="1">
      <c r="A1841" s="24" t="s">
        <v>31</v>
      </c>
      <c r="B1841" s="25"/>
      <c r="C1841" s="25"/>
      <c r="D1841" s="25"/>
      <c r="E1841" s="25"/>
      <c r="F1841" s="25"/>
      <c r="G1841" s="25"/>
      <c r="H1841" s="25"/>
      <c r="I1841" s="25"/>
      <c r="J1841" s="25"/>
      <c r="K1841" s="25"/>
      <c r="L1841" s="25"/>
      <c r="M1841" s="23"/>
      <c r="N1841" s="29"/>
      <c r="O1841" s="204"/>
    </row>
    <row r="1842" spans="1:15" ht="13.7" hidden="1" thickTop="1">
      <c r="A1842" s="45" t="s">
        <v>1221</v>
      </c>
      <c r="B1842" s="46">
        <v>330080404</v>
      </c>
      <c r="C1842" s="36" t="s">
        <v>791</v>
      </c>
      <c r="D1842" s="60">
        <v>36</v>
      </c>
      <c r="E1842" s="55"/>
      <c r="F1842" s="21">
        <v>42145</v>
      </c>
      <c r="G1842" s="37" t="s">
        <v>29</v>
      </c>
      <c r="H1842" s="38">
        <f>F1842+1</f>
        <v>42146</v>
      </c>
      <c r="I1842" s="37" t="s">
        <v>32</v>
      </c>
      <c r="J1842" s="25"/>
      <c r="K1842" s="25"/>
      <c r="L1842" s="25"/>
      <c r="M1842" s="29"/>
      <c r="N1842" s="25"/>
      <c r="O1842" s="205"/>
    </row>
    <row r="1843" spans="1:15" ht="13.7" hidden="1" thickTop="1">
      <c r="A1843" s="45" t="s">
        <v>1222</v>
      </c>
      <c r="B1843" s="46" t="s">
        <v>680</v>
      </c>
      <c r="C1843" s="46" t="s">
        <v>681</v>
      </c>
      <c r="D1843" s="60">
        <v>18</v>
      </c>
      <c r="E1843" s="55"/>
      <c r="F1843" s="21">
        <f>F1842</f>
        <v>42145</v>
      </c>
      <c r="G1843" s="37" t="s">
        <v>29</v>
      </c>
      <c r="H1843" s="38">
        <f>F1843+1</f>
        <v>42146</v>
      </c>
      <c r="I1843" s="37" t="s">
        <v>32</v>
      </c>
      <c r="J1843" s="48"/>
      <c r="K1843" s="48"/>
      <c r="L1843" s="48"/>
      <c r="M1843" s="48"/>
      <c r="N1843" s="48"/>
      <c r="O1843" s="207"/>
    </row>
    <row r="1844" spans="1:15" ht="13.7" hidden="1" thickTop="1">
      <c r="A1844" s="45" t="s">
        <v>1223</v>
      </c>
      <c r="B1844" s="46">
        <v>330098951</v>
      </c>
      <c r="C1844" s="46" t="s">
        <v>661</v>
      </c>
      <c r="D1844" s="60">
        <v>18</v>
      </c>
      <c r="E1844" s="55"/>
      <c r="F1844" s="21">
        <f>F1843</f>
        <v>42145</v>
      </c>
      <c r="G1844" s="37" t="s">
        <v>29</v>
      </c>
      <c r="H1844" s="38">
        <f>F1844+1</f>
        <v>42146</v>
      </c>
      <c r="I1844" s="37" t="s">
        <v>32</v>
      </c>
      <c r="J1844" s="48"/>
      <c r="K1844" s="48"/>
      <c r="L1844" s="48"/>
      <c r="M1844" s="48"/>
      <c r="N1844" s="48"/>
      <c r="O1844" s="207"/>
    </row>
    <row r="1845" spans="1:15" ht="14.4" hidden="1" thickTop="1" thickBot="1">
      <c r="A1845" s="39" t="s">
        <v>1220</v>
      </c>
      <c r="B1845" s="40"/>
      <c r="C1845" s="40"/>
      <c r="D1845" s="160">
        <v>23</v>
      </c>
      <c r="E1845" s="41" t="s">
        <v>997</v>
      </c>
      <c r="F1845" s="21">
        <f>F1844</f>
        <v>42145</v>
      </c>
      <c r="G1845" s="40" t="s">
        <v>37</v>
      </c>
      <c r="H1845" s="38">
        <f>F1845+1</f>
        <v>42146</v>
      </c>
      <c r="I1845" s="41" t="s">
        <v>32</v>
      </c>
      <c r="J1845" s="42"/>
      <c r="K1845" s="42"/>
      <c r="L1845" s="42"/>
      <c r="M1845" s="42"/>
      <c r="N1845" s="42"/>
      <c r="O1845" s="206"/>
    </row>
    <row r="1846" spans="1:15" ht="13.7" hidden="1" thickTop="1">
      <c r="A1846" s="24" t="s">
        <v>31</v>
      </c>
      <c r="B1846" s="25"/>
      <c r="C1846" s="25"/>
      <c r="D1846" s="25"/>
      <c r="E1846" s="25"/>
      <c r="F1846" s="25"/>
      <c r="G1846" s="25"/>
      <c r="H1846" s="25"/>
      <c r="I1846" s="25"/>
      <c r="J1846" s="25"/>
      <c r="K1846" s="25"/>
      <c r="L1846" s="25"/>
      <c r="M1846" s="23"/>
      <c r="N1846" s="29"/>
      <c r="O1846" s="204"/>
    </row>
    <row r="1847" spans="1:15" ht="13.7" hidden="1" thickTop="1">
      <c r="A1847" s="45" t="s">
        <v>1225</v>
      </c>
      <c r="B1847" s="46">
        <v>330080404</v>
      </c>
      <c r="C1847" s="36" t="s">
        <v>791</v>
      </c>
      <c r="D1847" s="60">
        <v>36</v>
      </c>
      <c r="E1847" s="55"/>
      <c r="F1847" s="21">
        <v>42146</v>
      </c>
      <c r="G1847" s="37" t="s">
        <v>29</v>
      </c>
      <c r="H1847" s="38">
        <f>F1847+1</f>
        <v>42147</v>
      </c>
      <c r="I1847" s="37" t="s">
        <v>32</v>
      </c>
      <c r="J1847" s="25"/>
      <c r="K1847" s="25"/>
      <c r="L1847" s="25"/>
      <c r="M1847" s="29"/>
      <c r="N1847" s="25"/>
      <c r="O1847" s="205"/>
    </row>
    <row r="1848" spans="1:15" ht="13.7" hidden="1" thickTop="1">
      <c r="A1848" s="45" t="s">
        <v>1226</v>
      </c>
      <c r="B1848" s="46">
        <v>330098951</v>
      </c>
      <c r="C1848" s="46" t="s">
        <v>661</v>
      </c>
      <c r="D1848" s="60">
        <v>18</v>
      </c>
      <c r="E1848" s="55"/>
      <c r="F1848" s="21">
        <f>F1847</f>
        <v>42146</v>
      </c>
      <c r="G1848" s="37" t="s">
        <v>29</v>
      </c>
      <c r="H1848" s="38">
        <f>F1848+1</f>
        <v>42147</v>
      </c>
      <c r="I1848" s="37" t="s">
        <v>32</v>
      </c>
      <c r="J1848" s="48"/>
      <c r="K1848" s="48"/>
      <c r="L1848" s="48"/>
      <c r="M1848" s="48"/>
      <c r="N1848" s="48"/>
      <c r="O1848" s="207"/>
    </row>
    <row r="1849" spans="1:15" ht="13.7" hidden="1" thickTop="1">
      <c r="A1849" s="45" t="s">
        <v>1227</v>
      </c>
      <c r="B1849" s="46" t="s">
        <v>680</v>
      </c>
      <c r="C1849" s="46" t="s">
        <v>681</v>
      </c>
      <c r="D1849" s="60">
        <v>18</v>
      </c>
      <c r="E1849" s="55"/>
      <c r="F1849" s="21">
        <f>F1848</f>
        <v>42146</v>
      </c>
      <c r="G1849" s="37" t="s">
        <v>29</v>
      </c>
      <c r="H1849" s="38">
        <f>F1849+1</f>
        <v>42147</v>
      </c>
      <c r="I1849" s="37" t="s">
        <v>32</v>
      </c>
      <c r="J1849" s="48"/>
      <c r="K1849" s="48"/>
      <c r="L1849" s="48"/>
      <c r="M1849" s="48"/>
      <c r="N1849" s="48"/>
      <c r="O1849" s="207"/>
    </row>
    <row r="1850" spans="1:15" ht="14.4" hidden="1" thickTop="1" thickBot="1">
      <c r="A1850" s="39" t="s">
        <v>1224</v>
      </c>
      <c r="B1850" s="40"/>
      <c r="C1850" s="40"/>
      <c r="D1850" s="160">
        <v>32</v>
      </c>
      <c r="E1850" s="41" t="s">
        <v>997</v>
      </c>
      <c r="F1850" s="21">
        <f>F1849</f>
        <v>42146</v>
      </c>
      <c r="G1850" s="40" t="s">
        <v>37</v>
      </c>
      <c r="H1850" s="38">
        <f>F1850+1</f>
        <v>42147</v>
      </c>
      <c r="I1850" s="41" t="s">
        <v>32</v>
      </c>
      <c r="J1850" s="42"/>
      <c r="K1850" s="42"/>
      <c r="L1850" s="42"/>
      <c r="M1850" s="42"/>
      <c r="N1850" s="42"/>
      <c r="O1850" s="206"/>
    </row>
    <row r="1851" spans="1:15" ht="13.7" hidden="1" thickTop="1">
      <c r="A1851" s="24" t="s">
        <v>31</v>
      </c>
      <c r="B1851" s="25"/>
      <c r="C1851" s="25"/>
      <c r="D1851" s="25"/>
      <c r="E1851" s="25"/>
      <c r="F1851" s="25"/>
      <c r="G1851" s="25"/>
      <c r="H1851" s="25"/>
      <c r="I1851" s="25"/>
      <c r="J1851" s="25"/>
      <c r="K1851" s="25"/>
      <c r="L1851" s="25"/>
      <c r="M1851" s="23"/>
      <c r="N1851" s="29"/>
      <c r="O1851" s="204"/>
    </row>
    <row r="1852" spans="1:15" ht="13.7" hidden="1" thickTop="1">
      <c r="A1852" s="45" t="s">
        <v>1228</v>
      </c>
      <c r="B1852" s="46">
        <v>330080404</v>
      </c>
      <c r="C1852" s="36" t="s">
        <v>791</v>
      </c>
      <c r="D1852" s="60">
        <v>54</v>
      </c>
      <c r="E1852" s="55"/>
      <c r="F1852" s="21">
        <v>42149</v>
      </c>
      <c r="G1852" s="37" t="s">
        <v>29</v>
      </c>
      <c r="H1852" s="38">
        <f>F1852+1</f>
        <v>42150</v>
      </c>
      <c r="I1852" s="37" t="s">
        <v>32</v>
      </c>
      <c r="J1852" s="25"/>
      <c r="K1852" s="25"/>
      <c r="L1852" s="25"/>
      <c r="M1852" s="29"/>
      <c r="N1852" s="25"/>
      <c r="O1852" s="205"/>
    </row>
    <row r="1853" spans="1:15" ht="13.7" hidden="1" thickTop="1">
      <c r="A1853" s="45" t="s">
        <v>1229</v>
      </c>
      <c r="B1853" s="46">
        <v>330098951</v>
      </c>
      <c r="C1853" s="46" t="s">
        <v>661</v>
      </c>
      <c r="D1853" s="60">
        <v>18</v>
      </c>
      <c r="E1853" s="55"/>
      <c r="F1853" s="21">
        <f>F1852</f>
        <v>42149</v>
      </c>
      <c r="G1853" s="37" t="s">
        <v>29</v>
      </c>
      <c r="H1853" s="38">
        <f>F1853+1</f>
        <v>42150</v>
      </c>
      <c r="I1853" s="37" t="s">
        <v>32</v>
      </c>
      <c r="J1853" s="48"/>
      <c r="K1853" s="48"/>
      <c r="L1853" s="48"/>
      <c r="M1853" s="48"/>
      <c r="N1853" s="48"/>
      <c r="O1853" s="207"/>
    </row>
    <row r="1854" spans="1:15" ht="13.7" hidden="1" thickTop="1">
      <c r="A1854" s="45"/>
      <c r="B1854" s="46"/>
      <c r="C1854" s="46"/>
      <c r="D1854" s="60"/>
      <c r="E1854" s="55"/>
      <c r="F1854" s="21">
        <f>F1853</f>
        <v>42149</v>
      </c>
      <c r="G1854" s="37" t="s">
        <v>29</v>
      </c>
      <c r="H1854" s="38">
        <f>F1854+1</f>
        <v>42150</v>
      </c>
      <c r="I1854" s="37" t="s">
        <v>32</v>
      </c>
      <c r="J1854" s="48"/>
      <c r="K1854" s="48"/>
      <c r="L1854" s="48"/>
      <c r="M1854" s="48"/>
      <c r="N1854" s="48"/>
      <c r="O1854" s="207"/>
    </row>
    <row r="1855" spans="1:15" ht="14.4" hidden="1" thickTop="1" thickBot="1">
      <c r="A1855" s="39" t="s">
        <v>1230</v>
      </c>
      <c r="B1855" s="40"/>
      <c r="C1855" s="40"/>
      <c r="D1855" s="160">
        <v>46</v>
      </c>
      <c r="E1855" s="41" t="s">
        <v>997</v>
      </c>
      <c r="F1855" s="21">
        <f>F1854</f>
        <v>42149</v>
      </c>
      <c r="G1855" s="40" t="s">
        <v>37</v>
      </c>
      <c r="H1855" s="38">
        <f>F1855+1</f>
        <v>42150</v>
      </c>
      <c r="I1855" s="41" t="s">
        <v>32</v>
      </c>
      <c r="J1855" s="42"/>
      <c r="K1855" s="42"/>
      <c r="L1855" s="42"/>
      <c r="M1855" s="42"/>
      <c r="N1855" s="42"/>
      <c r="O1855" s="206"/>
    </row>
    <row r="1856" spans="1:15" ht="13.7" hidden="1" thickTop="1">
      <c r="A1856" s="24" t="s">
        <v>31</v>
      </c>
      <c r="B1856" s="25"/>
      <c r="C1856" s="25"/>
      <c r="D1856" s="25"/>
      <c r="E1856" s="25"/>
      <c r="F1856" s="25"/>
      <c r="G1856" s="25"/>
      <c r="H1856" s="25"/>
      <c r="I1856" s="25"/>
      <c r="J1856" s="25"/>
      <c r="K1856" s="25"/>
      <c r="L1856" s="25"/>
      <c r="M1856" s="23"/>
      <c r="N1856" s="29"/>
      <c r="O1856" s="204"/>
    </row>
    <row r="1857" spans="1:15" ht="13.7" hidden="1" thickTop="1">
      <c r="A1857" s="45" t="s">
        <v>1231</v>
      </c>
      <c r="B1857" s="46">
        <v>330098951</v>
      </c>
      <c r="C1857" s="46" t="s">
        <v>661</v>
      </c>
      <c r="D1857" s="60">
        <v>36</v>
      </c>
      <c r="E1857" s="55"/>
      <c r="F1857" s="21">
        <v>42150</v>
      </c>
      <c r="G1857" s="37" t="s">
        <v>29</v>
      </c>
      <c r="H1857" s="38">
        <f>F1857+1</f>
        <v>42151</v>
      </c>
      <c r="I1857" s="37" t="s">
        <v>32</v>
      </c>
      <c r="J1857" s="25"/>
      <c r="K1857" s="25"/>
      <c r="L1857" s="25"/>
      <c r="M1857" s="29"/>
      <c r="N1857" s="25"/>
      <c r="O1857" s="205"/>
    </row>
    <row r="1858" spans="1:15" ht="13.7" hidden="1" thickTop="1">
      <c r="A1858" s="45" t="s">
        <v>1232</v>
      </c>
      <c r="B1858" s="46" t="s">
        <v>680</v>
      </c>
      <c r="C1858" s="46" t="s">
        <v>681</v>
      </c>
      <c r="D1858" s="60">
        <v>18</v>
      </c>
      <c r="E1858" s="55"/>
      <c r="F1858" s="21">
        <f>F1857</f>
        <v>42150</v>
      </c>
      <c r="G1858" s="37" t="s">
        <v>29</v>
      </c>
      <c r="H1858" s="38">
        <f>F1858+1</f>
        <v>42151</v>
      </c>
      <c r="I1858" s="37" t="s">
        <v>32</v>
      </c>
      <c r="J1858" s="48"/>
      <c r="K1858" s="48"/>
      <c r="L1858" s="48"/>
      <c r="M1858" s="48"/>
      <c r="N1858" s="48"/>
      <c r="O1858" s="207"/>
    </row>
    <row r="1859" spans="1:15" ht="13.7" hidden="1" thickTop="1">
      <c r="A1859" s="45"/>
      <c r="B1859" s="46"/>
      <c r="C1859" s="46"/>
      <c r="D1859" s="60"/>
      <c r="E1859" s="55"/>
      <c r="F1859" s="21">
        <f>F1858</f>
        <v>42150</v>
      </c>
      <c r="G1859" s="37" t="s">
        <v>29</v>
      </c>
      <c r="H1859" s="38">
        <f>F1859+1</f>
        <v>42151</v>
      </c>
      <c r="I1859" s="37" t="s">
        <v>32</v>
      </c>
      <c r="J1859" s="48"/>
      <c r="K1859" s="48"/>
      <c r="L1859" s="48"/>
      <c r="M1859" s="48"/>
      <c r="N1859" s="48"/>
      <c r="O1859" s="207"/>
    </row>
    <row r="1860" spans="1:15" ht="14.4" hidden="1" thickTop="1" thickBot="1">
      <c r="A1860" s="39" t="s">
        <v>1233</v>
      </c>
      <c r="B1860" s="40"/>
      <c r="C1860" s="40"/>
      <c r="D1860" s="160">
        <v>26</v>
      </c>
      <c r="E1860" s="41" t="s">
        <v>997</v>
      </c>
      <c r="F1860" s="21">
        <f>F1859</f>
        <v>42150</v>
      </c>
      <c r="G1860" s="40" t="s">
        <v>37</v>
      </c>
      <c r="H1860" s="38">
        <f>F1860+1</f>
        <v>42151</v>
      </c>
      <c r="I1860" s="41" t="s">
        <v>32</v>
      </c>
      <c r="J1860" s="42"/>
      <c r="K1860" s="42"/>
      <c r="L1860" s="42"/>
      <c r="M1860" s="42"/>
      <c r="N1860" s="42"/>
      <c r="O1860" s="206"/>
    </row>
    <row r="1861" spans="1:15" ht="13.7" hidden="1" thickTop="1">
      <c r="A1861" s="24" t="s">
        <v>31</v>
      </c>
      <c r="B1861" s="25"/>
      <c r="C1861" s="25"/>
      <c r="D1861" s="25"/>
      <c r="E1861" s="25"/>
      <c r="F1861" s="25"/>
      <c r="G1861" s="25"/>
      <c r="H1861" s="25"/>
      <c r="I1861" s="25"/>
      <c r="J1861" s="25"/>
      <c r="K1861" s="25"/>
      <c r="L1861" s="25"/>
      <c r="M1861" s="23"/>
      <c r="N1861" s="29"/>
      <c r="O1861" s="204"/>
    </row>
    <row r="1862" spans="1:15" ht="13.7" hidden="1" thickTop="1">
      <c r="A1862" s="45" t="s">
        <v>1236</v>
      </c>
      <c r="B1862" s="46">
        <v>330080404</v>
      </c>
      <c r="C1862" s="36" t="s">
        <v>791</v>
      </c>
      <c r="D1862" s="60">
        <v>54</v>
      </c>
      <c r="E1862" s="55"/>
      <c r="F1862" s="21">
        <v>42151</v>
      </c>
      <c r="G1862" s="37" t="s">
        <v>29</v>
      </c>
      <c r="H1862" s="38">
        <f>F1862+1</f>
        <v>42152</v>
      </c>
      <c r="I1862" s="37" t="s">
        <v>32</v>
      </c>
      <c r="J1862" s="25"/>
      <c r="K1862" s="25"/>
      <c r="L1862" s="25"/>
      <c r="M1862" s="29"/>
      <c r="N1862" s="25"/>
      <c r="O1862" s="205"/>
    </row>
    <row r="1863" spans="1:15" ht="13.7" hidden="1" thickTop="1">
      <c r="A1863" s="45"/>
      <c r="B1863" s="46"/>
      <c r="C1863" s="46"/>
      <c r="D1863" s="60"/>
      <c r="E1863" s="55"/>
      <c r="F1863" s="21">
        <f>F1862</f>
        <v>42151</v>
      </c>
      <c r="G1863" s="37" t="s">
        <v>29</v>
      </c>
      <c r="H1863" s="38">
        <f>F1863+1</f>
        <v>42152</v>
      </c>
      <c r="I1863" s="37" t="s">
        <v>32</v>
      </c>
      <c r="J1863" s="48"/>
      <c r="K1863" s="48"/>
      <c r="L1863" s="48"/>
      <c r="M1863" s="48"/>
      <c r="N1863" s="48"/>
      <c r="O1863" s="207"/>
    </row>
    <row r="1864" spans="1:15" ht="13.7" hidden="1" thickTop="1">
      <c r="A1864" s="45"/>
      <c r="B1864" s="46"/>
      <c r="C1864" s="46"/>
      <c r="D1864" s="60"/>
      <c r="E1864" s="55"/>
      <c r="F1864" s="21">
        <f>F1863</f>
        <v>42151</v>
      </c>
      <c r="G1864" s="37" t="s">
        <v>29</v>
      </c>
      <c r="H1864" s="38">
        <f>F1864+1</f>
        <v>42152</v>
      </c>
      <c r="I1864" s="37" t="s">
        <v>32</v>
      </c>
      <c r="J1864" s="48"/>
      <c r="K1864" s="48"/>
      <c r="L1864" s="48"/>
      <c r="M1864" s="48"/>
      <c r="N1864" s="48"/>
      <c r="O1864" s="207"/>
    </row>
    <row r="1865" spans="1:15" ht="14.4" hidden="1" thickTop="1" thickBot="1">
      <c r="A1865" s="39" t="s">
        <v>1235</v>
      </c>
      <c r="B1865" s="40"/>
      <c r="C1865" s="40"/>
      <c r="D1865" s="160">
        <v>30</v>
      </c>
      <c r="E1865" s="41" t="s">
        <v>997</v>
      </c>
      <c r="F1865" s="21">
        <f>F1864</f>
        <v>42151</v>
      </c>
      <c r="G1865" s="40" t="s">
        <v>37</v>
      </c>
      <c r="H1865" s="38">
        <f>F1865+1</f>
        <v>42152</v>
      </c>
      <c r="I1865" s="41" t="s">
        <v>32</v>
      </c>
      <c r="J1865" s="42"/>
      <c r="K1865" s="42"/>
      <c r="L1865" s="42"/>
      <c r="M1865" s="42"/>
      <c r="N1865" s="42"/>
      <c r="O1865" s="206"/>
    </row>
    <row r="1866" spans="1:15" ht="13.7" hidden="1" thickTop="1">
      <c r="A1866" s="24" t="s">
        <v>31</v>
      </c>
      <c r="B1866" s="25"/>
      <c r="C1866" s="25"/>
      <c r="D1866" s="25"/>
      <c r="E1866" s="25"/>
      <c r="F1866" s="25"/>
      <c r="G1866" s="25"/>
      <c r="H1866" s="25"/>
      <c r="I1866" s="25"/>
      <c r="J1866" s="25"/>
      <c r="K1866" s="25"/>
      <c r="L1866" s="25"/>
      <c r="M1866" s="23"/>
      <c r="N1866" s="29"/>
      <c r="O1866" s="204"/>
    </row>
    <row r="1867" spans="1:15" ht="13.7" hidden="1" thickTop="1">
      <c r="A1867" s="45" t="s">
        <v>1237</v>
      </c>
      <c r="B1867" s="46">
        <v>330080404</v>
      </c>
      <c r="C1867" s="36" t="s">
        <v>791</v>
      </c>
      <c r="D1867" s="60">
        <v>36</v>
      </c>
      <c r="E1867" s="55"/>
      <c r="F1867" s="21">
        <v>42152</v>
      </c>
      <c r="G1867" s="37" t="s">
        <v>29</v>
      </c>
      <c r="H1867" s="38">
        <f>F1867+1</f>
        <v>42153</v>
      </c>
      <c r="I1867" s="37" t="s">
        <v>32</v>
      </c>
      <c r="J1867" s="25"/>
      <c r="K1867" s="25"/>
      <c r="L1867" s="25"/>
      <c r="M1867" s="23"/>
      <c r="N1867" s="29"/>
      <c r="O1867" s="204"/>
    </row>
    <row r="1868" spans="1:15" ht="13.7" hidden="1" thickTop="1">
      <c r="A1868" s="45" t="s">
        <v>1238</v>
      </c>
      <c r="B1868" s="46" t="s">
        <v>680</v>
      </c>
      <c r="C1868" s="46" t="s">
        <v>681</v>
      </c>
      <c r="D1868" s="60">
        <v>18</v>
      </c>
      <c r="E1868" s="55"/>
      <c r="F1868" s="21">
        <f>F1867</f>
        <v>42152</v>
      </c>
      <c r="G1868" s="37" t="s">
        <v>29</v>
      </c>
      <c r="H1868" s="38">
        <f>F1868+1</f>
        <v>42153</v>
      </c>
      <c r="I1868" s="37" t="s">
        <v>32</v>
      </c>
      <c r="J1868" s="25"/>
      <c r="K1868" s="25"/>
      <c r="L1868" s="25"/>
      <c r="M1868" s="23"/>
      <c r="N1868" s="29"/>
      <c r="O1868" s="204"/>
    </row>
    <row r="1869" spans="1:15" ht="13.7" hidden="1" thickTop="1">
      <c r="A1869" s="45"/>
      <c r="B1869" s="46"/>
      <c r="C1869" s="46"/>
      <c r="D1869" s="60"/>
      <c r="E1869" s="55"/>
      <c r="F1869" s="21">
        <f>F1868</f>
        <v>42152</v>
      </c>
      <c r="G1869" s="37" t="s">
        <v>29</v>
      </c>
      <c r="H1869" s="38">
        <f>F1869+1</f>
        <v>42153</v>
      </c>
      <c r="I1869" s="37" t="s">
        <v>32</v>
      </c>
      <c r="J1869" s="25"/>
      <c r="K1869" s="25"/>
      <c r="L1869" s="25"/>
      <c r="M1869" s="23"/>
      <c r="N1869" s="29"/>
      <c r="O1869" s="204"/>
    </row>
    <row r="1870" spans="1:15" ht="14.4" hidden="1" thickTop="1" thickBot="1">
      <c r="A1870" s="39" t="s">
        <v>1239</v>
      </c>
      <c r="B1870" s="40"/>
      <c r="C1870" s="40"/>
      <c r="D1870" s="160">
        <v>21</v>
      </c>
      <c r="E1870" s="41" t="s">
        <v>997</v>
      </c>
      <c r="F1870" s="21">
        <f>F1869</f>
        <v>42152</v>
      </c>
      <c r="G1870" s="40" t="s">
        <v>37</v>
      </c>
      <c r="H1870" s="38">
        <f>F1870+1</f>
        <v>42153</v>
      </c>
      <c r="I1870" s="41" t="s">
        <v>32</v>
      </c>
      <c r="J1870" s="25"/>
      <c r="K1870" s="25"/>
      <c r="L1870" s="25"/>
      <c r="M1870" s="23"/>
      <c r="N1870" s="29"/>
      <c r="O1870" s="204"/>
    </row>
    <row r="1871" spans="1:15" ht="13.7" hidden="1" thickTop="1">
      <c r="A1871" s="24" t="s">
        <v>31</v>
      </c>
      <c r="B1871" s="25"/>
      <c r="C1871" s="25"/>
      <c r="D1871" s="25"/>
      <c r="E1871" s="25"/>
      <c r="F1871" s="25"/>
      <c r="G1871" s="25"/>
      <c r="H1871" s="25"/>
      <c r="I1871" s="25"/>
      <c r="J1871" s="25"/>
      <c r="K1871" s="25"/>
      <c r="L1871" s="25"/>
      <c r="M1871" s="23"/>
      <c r="N1871" s="29"/>
      <c r="O1871" s="204"/>
    </row>
    <row r="1872" spans="1:15" ht="13.7" hidden="1" thickTop="1">
      <c r="A1872" s="45" t="s">
        <v>1240</v>
      </c>
      <c r="B1872" s="46">
        <v>330080404</v>
      </c>
      <c r="C1872" s="36" t="s">
        <v>791</v>
      </c>
      <c r="D1872" s="60">
        <v>54</v>
      </c>
      <c r="E1872" s="55"/>
      <c r="F1872" s="21">
        <v>42153</v>
      </c>
      <c r="G1872" s="37" t="s">
        <v>29</v>
      </c>
      <c r="H1872" s="38">
        <f>F1872+1</f>
        <v>42154</v>
      </c>
      <c r="I1872" s="37" t="s">
        <v>32</v>
      </c>
      <c r="J1872" s="25"/>
      <c r="K1872" s="25"/>
      <c r="L1872" s="25"/>
      <c r="M1872" s="29"/>
      <c r="N1872" s="25"/>
      <c r="O1872" s="205"/>
    </row>
    <row r="1873" spans="1:15" ht="13.7" hidden="1" thickTop="1">
      <c r="A1873" s="45"/>
      <c r="B1873" s="46"/>
      <c r="C1873" s="46"/>
      <c r="D1873" s="60"/>
      <c r="E1873" s="55"/>
      <c r="F1873" s="21">
        <f>F1872</f>
        <v>42153</v>
      </c>
      <c r="G1873" s="37" t="s">
        <v>29</v>
      </c>
      <c r="H1873" s="38">
        <f>F1873+1</f>
        <v>42154</v>
      </c>
      <c r="I1873" s="37" t="s">
        <v>32</v>
      </c>
      <c r="J1873" s="48"/>
      <c r="K1873" s="48"/>
      <c r="L1873" s="48"/>
      <c r="M1873" s="48"/>
      <c r="N1873" s="48"/>
      <c r="O1873" s="207"/>
    </row>
    <row r="1874" spans="1:15" ht="13.7" hidden="1" thickTop="1">
      <c r="A1874" s="45"/>
      <c r="B1874" s="46"/>
      <c r="C1874" s="46"/>
      <c r="D1874" s="60"/>
      <c r="E1874" s="55"/>
      <c r="F1874" s="21">
        <f>F1873</f>
        <v>42153</v>
      </c>
      <c r="G1874" s="37" t="s">
        <v>29</v>
      </c>
      <c r="H1874" s="38">
        <f>F1874+1</f>
        <v>42154</v>
      </c>
      <c r="I1874" s="37" t="s">
        <v>32</v>
      </c>
      <c r="J1874" s="48"/>
      <c r="K1874" s="48"/>
      <c r="L1874" s="48"/>
      <c r="M1874" s="48"/>
      <c r="N1874" s="48"/>
      <c r="O1874" s="207"/>
    </row>
    <row r="1875" spans="1:15" ht="14.4" hidden="1" thickTop="1" thickBot="1">
      <c r="A1875" s="39" t="s">
        <v>1241</v>
      </c>
      <c r="B1875" s="40"/>
      <c r="C1875" s="40"/>
      <c r="D1875" s="160">
        <v>36</v>
      </c>
      <c r="E1875" s="41" t="s">
        <v>997</v>
      </c>
      <c r="F1875" s="21">
        <f>F1874</f>
        <v>42153</v>
      </c>
      <c r="G1875" s="40" t="s">
        <v>37</v>
      </c>
      <c r="H1875" s="38">
        <f>F1875+1</f>
        <v>42154</v>
      </c>
      <c r="I1875" s="41" t="s">
        <v>32</v>
      </c>
      <c r="J1875" s="42"/>
      <c r="K1875" s="42"/>
      <c r="L1875" s="42"/>
      <c r="M1875" s="42"/>
      <c r="N1875" s="42"/>
      <c r="O1875" s="206"/>
    </row>
    <row r="1876" spans="1:15" ht="13.7" hidden="1" thickTop="1">
      <c r="A1876" s="24" t="s">
        <v>31</v>
      </c>
      <c r="B1876" s="25"/>
      <c r="C1876" s="25"/>
      <c r="D1876" s="25"/>
      <c r="E1876" s="25"/>
      <c r="F1876" s="25"/>
      <c r="G1876" s="25"/>
      <c r="H1876" s="25"/>
      <c r="I1876" s="25"/>
      <c r="J1876" s="25"/>
      <c r="K1876" s="25"/>
      <c r="L1876" s="25"/>
      <c r="M1876" s="23"/>
      <c r="N1876" s="29"/>
      <c r="O1876" s="204"/>
    </row>
    <row r="1877" spans="1:15" ht="13.7" hidden="1" thickTop="1">
      <c r="A1877" s="45" t="s">
        <v>1242</v>
      </c>
      <c r="B1877" s="46">
        <v>330098951</v>
      </c>
      <c r="C1877" s="46" t="s">
        <v>661</v>
      </c>
      <c r="D1877" s="60">
        <v>36</v>
      </c>
      <c r="E1877" s="55"/>
      <c r="F1877" s="21">
        <v>42156</v>
      </c>
      <c r="G1877" s="37" t="s">
        <v>29</v>
      </c>
      <c r="H1877" s="38">
        <f>F1877+1</f>
        <v>42157</v>
      </c>
      <c r="I1877" s="37" t="s">
        <v>32</v>
      </c>
      <c r="J1877" s="25"/>
      <c r="K1877" s="25"/>
      <c r="L1877" s="25"/>
      <c r="M1877" s="29"/>
      <c r="N1877" s="25"/>
      <c r="O1877" s="205"/>
    </row>
    <row r="1878" spans="1:15" ht="14.4" hidden="1" customHeight="1">
      <c r="A1878" s="45" t="s">
        <v>1243</v>
      </c>
      <c r="B1878" s="46" t="s">
        <v>680</v>
      </c>
      <c r="C1878" s="46" t="s">
        <v>681</v>
      </c>
      <c r="D1878" s="60">
        <v>18</v>
      </c>
      <c r="E1878" s="55"/>
      <c r="F1878" s="21">
        <f>F1877</f>
        <v>42156</v>
      </c>
      <c r="G1878" s="37" t="s">
        <v>29</v>
      </c>
      <c r="H1878" s="38">
        <f>F1878+1</f>
        <v>42157</v>
      </c>
      <c r="I1878" s="37" t="s">
        <v>32</v>
      </c>
      <c r="J1878" s="48"/>
      <c r="K1878" s="48"/>
      <c r="L1878" s="48"/>
      <c r="M1878" s="48"/>
      <c r="N1878" s="48"/>
      <c r="O1878" s="207"/>
    </row>
    <row r="1879" spans="1:15" ht="13.7" hidden="1" thickTop="1">
      <c r="A1879" s="45"/>
      <c r="B1879" s="46"/>
      <c r="C1879" s="46"/>
      <c r="D1879" s="60"/>
      <c r="E1879" s="55"/>
      <c r="F1879" s="21">
        <f>F1878</f>
        <v>42156</v>
      </c>
      <c r="G1879" s="37" t="s">
        <v>29</v>
      </c>
      <c r="H1879" s="38">
        <f>F1879+1</f>
        <v>42157</v>
      </c>
      <c r="I1879" s="37" t="s">
        <v>32</v>
      </c>
      <c r="J1879" s="48"/>
      <c r="K1879" s="48"/>
      <c r="L1879" s="48"/>
      <c r="M1879" s="48"/>
      <c r="N1879" s="48"/>
      <c r="O1879" s="207"/>
    </row>
    <row r="1880" spans="1:15" ht="14.4" hidden="1" thickTop="1" thickBot="1">
      <c r="A1880" s="39" t="s">
        <v>1244</v>
      </c>
      <c r="B1880" s="40"/>
      <c r="C1880" s="40"/>
      <c r="D1880" s="160">
        <v>34</v>
      </c>
      <c r="E1880" s="41" t="s">
        <v>997</v>
      </c>
      <c r="F1880" s="21">
        <f>F1879</f>
        <v>42156</v>
      </c>
      <c r="G1880" s="40" t="s">
        <v>37</v>
      </c>
      <c r="H1880" s="38">
        <f>F1880+1</f>
        <v>42157</v>
      </c>
      <c r="I1880" s="41" t="s">
        <v>32</v>
      </c>
      <c r="J1880" s="42"/>
      <c r="K1880" s="42"/>
      <c r="L1880" s="42"/>
      <c r="M1880" s="42"/>
      <c r="N1880" s="42"/>
      <c r="O1880" s="206"/>
    </row>
    <row r="1881" spans="1:15" ht="13.7" hidden="1" thickTop="1">
      <c r="A1881" s="24" t="s">
        <v>31</v>
      </c>
      <c r="B1881" s="25"/>
      <c r="C1881" s="25"/>
      <c r="D1881" s="25"/>
      <c r="E1881" s="25"/>
      <c r="F1881" s="25"/>
      <c r="G1881" s="25"/>
      <c r="H1881" s="25"/>
      <c r="I1881" s="25"/>
      <c r="J1881" s="25"/>
      <c r="K1881" s="25"/>
      <c r="L1881" s="25"/>
      <c r="M1881" s="23"/>
      <c r="N1881" s="29"/>
      <c r="O1881" s="204"/>
    </row>
    <row r="1882" spans="1:15" ht="13.7" hidden="1" thickTop="1">
      <c r="A1882" s="45" t="s">
        <v>1245</v>
      </c>
      <c r="B1882" s="46">
        <v>330080404</v>
      </c>
      <c r="C1882" s="36" t="s">
        <v>791</v>
      </c>
      <c r="D1882" s="60">
        <v>36</v>
      </c>
      <c r="E1882" s="55"/>
      <c r="F1882" s="21">
        <v>42157</v>
      </c>
      <c r="G1882" s="37" t="s">
        <v>29</v>
      </c>
      <c r="H1882" s="38">
        <f>F1882+1</f>
        <v>42158</v>
      </c>
      <c r="I1882" s="37" t="s">
        <v>32</v>
      </c>
      <c r="J1882" s="25"/>
      <c r="K1882" s="25"/>
      <c r="L1882" s="25"/>
      <c r="M1882" s="29"/>
      <c r="N1882" s="25"/>
      <c r="O1882" s="205"/>
    </row>
    <row r="1883" spans="1:15" ht="14.4" hidden="1" customHeight="1">
      <c r="A1883" s="45" t="s">
        <v>1246</v>
      </c>
      <c r="B1883" s="46" t="s">
        <v>680</v>
      </c>
      <c r="C1883" s="46" t="s">
        <v>681</v>
      </c>
      <c r="D1883" s="60">
        <v>18</v>
      </c>
      <c r="E1883" s="55"/>
      <c r="F1883" s="21">
        <f>F1882</f>
        <v>42157</v>
      </c>
      <c r="G1883" s="37" t="s">
        <v>29</v>
      </c>
      <c r="H1883" s="38">
        <f>F1883+1</f>
        <v>42158</v>
      </c>
      <c r="I1883" s="37" t="s">
        <v>32</v>
      </c>
      <c r="J1883" s="48"/>
      <c r="K1883" s="48"/>
      <c r="L1883" s="48"/>
      <c r="M1883" s="48"/>
      <c r="N1883" s="48"/>
      <c r="O1883" s="207"/>
    </row>
    <row r="1884" spans="1:15" ht="13.7" hidden="1" thickTop="1">
      <c r="A1884" s="45"/>
      <c r="B1884" s="46"/>
      <c r="C1884" s="46"/>
      <c r="D1884" s="60"/>
      <c r="E1884" s="55"/>
      <c r="F1884" s="21">
        <f>F1883</f>
        <v>42157</v>
      </c>
      <c r="G1884" s="37" t="s">
        <v>29</v>
      </c>
      <c r="H1884" s="38">
        <f>F1884+1</f>
        <v>42158</v>
      </c>
      <c r="I1884" s="37" t="s">
        <v>32</v>
      </c>
      <c r="J1884" s="48"/>
      <c r="K1884" s="48"/>
      <c r="L1884" s="48"/>
      <c r="M1884" s="48"/>
      <c r="N1884" s="48"/>
      <c r="O1884" s="207"/>
    </row>
    <row r="1885" spans="1:15" ht="14.4" hidden="1" thickTop="1" thickBot="1">
      <c r="A1885" s="39" t="s">
        <v>1250</v>
      </c>
      <c r="B1885" s="40"/>
      <c r="C1885" s="40"/>
      <c r="D1885" s="160">
        <v>36</v>
      </c>
      <c r="E1885" s="41" t="s">
        <v>997</v>
      </c>
      <c r="F1885" s="21">
        <f>F1884</f>
        <v>42157</v>
      </c>
      <c r="G1885" s="40" t="s">
        <v>37</v>
      </c>
      <c r="H1885" s="38">
        <f>F1885+1</f>
        <v>42158</v>
      </c>
      <c r="I1885" s="41" t="s">
        <v>32</v>
      </c>
      <c r="J1885" s="42"/>
      <c r="K1885" s="42"/>
      <c r="L1885" s="42"/>
      <c r="M1885" s="42"/>
      <c r="N1885" s="42"/>
      <c r="O1885" s="206"/>
    </row>
    <row r="1886" spans="1:15" ht="13.7" hidden="1" thickTop="1">
      <c r="A1886" s="24" t="s">
        <v>31</v>
      </c>
      <c r="B1886" s="25"/>
      <c r="C1886" s="25"/>
      <c r="D1886" s="25"/>
      <c r="E1886" s="25"/>
      <c r="F1886" s="25"/>
      <c r="G1886" s="25"/>
      <c r="H1886" s="25"/>
      <c r="I1886" s="25"/>
      <c r="J1886" s="25"/>
      <c r="K1886" s="25"/>
      <c r="L1886" s="25"/>
      <c r="M1886" s="23"/>
      <c r="N1886" s="29"/>
      <c r="O1886" s="204"/>
    </row>
    <row r="1887" spans="1:15" ht="13.7" hidden="1" thickTop="1">
      <c r="A1887" s="45" t="s">
        <v>1252</v>
      </c>
      <c r="B1887" s="46">
        <v>330080404</v>
      </c>
      <c r="C1887" s="36" t="s">
        <v>791</v>
      </c>
      <c r="D1887" s="60">
        <v>54</v>
      </c>
      <c r="E1887" s="55"/>
      <c r="F1887" s="21">
        <v>42158</v>
      </c>
      <c r="G1887" s="37" t="s">
        <v>29</v>
      </c>
      <c r="H1887" s="38">
        <f>F1887+1</f>
        <v>42159</v>
      </c>
      <c r="I1887" s="37" t="s">
        <v>32</v>
      </c>
      <c r="J1887" s="25"/>
      <c r="K1887" s="25"/>
      <c r="L1887" s="25"/>
      <c r="M1887" s="29"/>
      <c r="N1887" s="25"/>
      <c r="O1887" s="205"/>
    </row>
    <row r="1888" spans="1:15" ht="14.4" hidden="1" customHeight="1">
      <c r="A1888" s="45"/>
      <c r="B1888" s="46"/>
      <c r="C1888" s="46"/>
      <c r="D1888" s="60"/>
      <c r="E1888" s="55"/>
      <c r="F1888" s="21">
        <f>F1887</f>
        <v>42158</v>
      </c>
      <c r="G1888" s="37" t="s">
        <v>29</v>
      </c>
      <c r="H1888" s="38">
        <f>F1888+1</f>
        <v>42159</v>
      </c>
      <c r="I1888" s="37" t="s">
        <v>32</v>
      </c>
      <c r="J1888" s="48"/>
      <c r="K1888" s="48"/>
      <c r="L1888" s="48"/>
      <c r="M1888" s="48"/>
      <c r="N1888" s="48"/>
      <c r="O1888" s="207"/>
    </row>
    <row r="1889" spans="1:15" ht="13.7" hidden="1" thickTop="1">
      <c r="A1889" s="45"/>
      <c r="B1889" s="46"/>
      <c r="C1889" s="46"/>
      <c r="D1889" s="60"/>
      <c r="E1889" s="55"/>
      <c r="F1889" s="21">
        <f>F1888</f>
        <v>42158</v>
      </c>
      <c r="G1889" s="37" t="s">
        <v>29</v>
      </c>
      <c r="H1889" s="38">
        <f>F1889+1</f>
        <v>42159</v>
      </c>
      <c r="I1889" s="37" t="s">
        <v>32</v>
      </c>
      <c r="J1889" s="48"/>
      <c r="K1889" s="48"/>
      <c r="L1889" s="48"/>
      <c r="M1889" s="48"/>
      <c r="N1889" s="48"/>
      <c r="O1889" s="207"/>
    </row>
    <row r="1890" spans="1:15" ht="14.4" hidden="1" thickTop="1" thickBot="1">
      <c r="A1890" s="39" t="s">
        <v>1251</v>
      </c>
      <c r="B1890" s="40"/>
      <c r="C1890" s="40"/>
      <c r="D1890" s="160">
        <v>48</v>
      </c>
      <c r="E1890" s="41" t="s">
        <v>997</v>
      </c>
      <c r="F1890" s="21">
        <f>F1889</f>
        <v>42158</v>
      </c>
      <c r="G1890" s="40" t="s">
        <v>37</v>
      </c>
      <c r="H1890" s="38">
        <f>F1890+1</f>
        <v>42159</v>
      </c>
      <c r="I1890" s="41" t="s">
        <v>32</v>
      </c>
      <c r="J1890" s="42"/>
      <c r="K1890" s="42"/>
      <c r="L1890" s="42"/>
      <c r="M1890" s="42"/>
      <c r="N1890" s="42"/>
      <c r="O1890" s="206"/>
    </row>
    <row r="1891" spans="1:15" ht="13.7" hidden="1" thickTop="1">
      <c r="A1891" s="24" t="s">
        <v>31</v>
      </c>
      <c r="B1891" s="25"/>
      <c r="C1891" s="25"/>
      <c r="D1891" s="25"/>
      <c r="E1891" s="25"/>
      <c r="F1891" s="25"/>
      <c r="G1891" s="25"/>
      <c r="H1891" s="25"/>
      <c r="I1891" s="25"/>
      <c r="J1891" s="25"/>
      <c r="K1891" s="25"/>
      <c r="L1891" s="25"/>
      <c r="M1891" s="23"/>
      <c r="N1891" s="29"/>
      <c r="O1891" s="204"/>
    </row>
    <row r="1892" spans="1:15" ht="13.7" hidden="1" thickTop="1">
      <c r="A1892" s="45" t="s">
        <v>1254</v>
      </c>
      <c r="B1892" s="46">
        <v>330080404</v>
      </c>
      <c r="C1892" s="36" t="s">
        <v>791</v>
      </c>
      <c r="D1892" s="60">
        <v>36</v>
      </c>
      <c r="E1892" s="55"/>
      <c r="F1892" s="21">
        <v>42159</v>
      </c>
      <c r="G1892" s="37" t="s">
        <v>29</v>
      </c>
      <c r="H1892" s="38">
        <f>F1892+1</f>
        <v>42160</v>
      </c>
      <c r="I1892" s="37" t="s">
        <v>32</v>
      </c>
      <c r="J1892" s="25"/>
      <c r="K1892" s="25"/>
      <c r="L1892" s="25"/>
      <c r="M1892" s="29"/>
      <c r="N1892" s="25"/>
      <c r="O1892" s="205"/>
    </row>
    <row r="1893" spans="1:15" ht="14.4" hidden="1" customHeight="1">
      <c r="A1893" s="45" t="s">
        <v>1255</v>
      </c>
      <c r="B1893" s="46" t="s">
        <v>680</v>
      </c>
      <c r="C1893" s="46" t="s">
        <v>681</v>
      </c>
      <c r="D1893" s="60">
        <v>18</v>
      </c>
      <c r="E1893" s="55"/>
      <c r="F1893" s="21">
        <f>F1892</f>
        <v>42159</v>
      </c>
      <c r="G1893" s="37" t="s">
        <v>29</v>
      </c>
      <c r="H1893" s="38">
        <f>F1893+1</f>
        <v>42160</v>
      </c>
      <c r="I1893" s="37" t="s">
        <v>32</v>
      </c>
      <c r="J1893" s="48"/>
      <c r="K1893" s="48"/>
      <c r="L1893" s="48"/>
      <c r="M1893" s="48"/>
      <c r="N1893" s="48"/>
      <c r="O1893" s="207"/>
    </row>
    <row r="1894" spans="1:15" ht="13.7" hidden="1" thickTop="1">
      <c r="A1894" s="45"/>
      <c r="B1894" s="46"/>
      <c r="C1894" s="46"/>
      <c r="D1894" s="60"/>
      <c r="E1894" s="55"/>
      <c r="F1894" s="21">
        <f>F1893</f>
        <v>42159</v>
      </c>
      <c r="G1894" s="37" t="s">
        <v>29</v>
      </c>
      <c r="H1894" s="38">
        <f>F1894+1</f>
        <v>42160</v>
      </c>
      <c r="I1894" s="37" t="s">
        <v>32</v>
      </c>
      <c r="J1894" s="48"/>
      <c r="K1894" s="48"/>
      <c r="L1894" s="48"/>
      <c r="M1894" s="48"/>
      <c r="N1894" s="48"/>
      <c r="O1894" s="207"/>
    </row>
    <row r="1895" spans="1:15" ht="14.4" hidden="1" thickTop="1" thickBot="1">
      <c r="A1895" s="39" t="s">
        <v>1256</v>
      </c>
      <c r="B1895" s="40"/>
      <c r="C1895" s="40"/>
      <c r="D1895" s="160">
        <v>48</v>
      </c>
      <c r="E1895" s="41" t="s">
        <v>997</v>
      </c>
      <c r="F1895" s="21">
        <f>F1894</f>
        <v>42159</v>
      </c>
      <c r="G1895" s="40" t="s">
        <v>37</v>
      </c>
      <c r="H1895" s="38">
        <f>F1895+1</f>
        <v>42160</v>
      </c>
      <c r="I1895" s="41" t="s">
        <v>32</v>
      </c>
      <c r="J1895" s="42"/>
      <c r="K1895" s="42"/>
      <c r="L1895" s="42"/>
      <c r="M1895" s="42"/>
      <c r="N1895" s="42"/>
      <c r="O1895" s="206"/>
    </row>
    <row r="1896" spans="1:15" ht="13.7" hidden="1" thickTop="1">
      <c r="A1896" s="24" t="s">
        <v>31</v>
      </c>
      <c r="B1896" s="25"/>
      <c r="C1896" s="25"/>
      <c r="D1896" s="25"/>
      <c r="E1896" s="25"/>
      <c r="F1896" s="25"/>
      <c r="G1896" s="25"/>
      <c r="H1896" s="25"/>
      <c r="I1896" s="25"/>
      <c r="J1896" s="25"/>
      <c r="K1896" s="25"/>
      <c r="L1896" s="25"/>
      <c r="M1896" s="23"/>
      <c r="N1896" s="29"/>
      <c r="O1896" s="204"/>
    </row>
    <row r="1897" spans="1:15" ht="13.7" hidden="1" thickTop="1">
      <c r="A1897" s="45" t="s">
        <v>1257</v>
      </c>
      <c r="B1897" s="46">
        <v>330080404</v>
      </c>
      <c r="C1897" s="36" t="s">
        <v>791</v>
      </c>
      <c r="D1897" s="60">
        <v>54</v>
      </c>
      <c r="E1897" s="55"/>
      <c r="F1897" s="21">
        <v>42160</v>
      </c>
      <c r="G1897" s="37" t="s">
        <v>29</v>
      </c>
      <c r="H1897" s="38">
        <f>F1897+1</f>
        <v>42161</v>
      </c>
      <c r="I1897" s="37" t="s">
        <v>32</v>
      </c>
      <c r="J1897" s="25"/>
      <c r="K1897" s="25"/>
      <c r="L1897" s="25"/>
      <c r="M1897" s="29"/>
      <c r="N1897" s="25"/>
      <c r="O1897" s="205"/>
    </row>
    <row r="1898" spans="1:15" ht="14.4" hidden="1" customHeight="1">
      <c r="A1898" s="45" t="s">
        <v>1258</v>
      </c>
      <c r="B1898" s="46">
        <v>330098951</v>
      </c>
      <c r="C1898" s="46" t="s">
        <v>661</v>
      </c>
      <c r="D1898" s="60">
        <v>18</v>
      </c>
      <c r="E1898" s="55"/>
      <c r="F1898" s="21">
        <f>F1897</f>
        <v>42160</v>
      </c>
      <c r="G1898" s="37" t="s">
        <v>29</v>
      </c>
      <c r="H1898" s="38">
        <f>F1898+1</f>
        <v>42161</v>
      </c>
      <c r="I1898" s="37" t="s">
        <v>32</v>
      </c>
      <c r="J1898" s="48"/>
      <c r="K1898" s="48"/>
      <c r="L1898" s="48"/>
      <c r="M1898" s="48"/>
      <c r="N1898" s="48"/>
      <c r="O1898" s="207"/>
    </row>
    <row r="1899" spans="1:15" ht="13.7" hidden="1" thickTop="1">
      <c r="A1899" s="45"/>
      <c r="B1899" s="46"/>
      <c r="C1899" s="46"/>
      <c r="D1899" s="60"/>
      <c r="E1899" s="55"/>
      <c r="F1899" s="21">
        <f>F1898</f>
        <v>42160</v>
      </c>
      <c r="G1899" s="37" t="s">
        <v>29</v>
      </c>
      <c r="H1899" s="38">
        <f>F1899+1</f>
        <v>42161</v>
      </c>
      <c r="I1899" s="37" t="s">
        <v>32</v>
      </c>
      <c r="J1899" s="48"/>
      <c r="K1899" s="48"/>
      <c r="L1899" s="48"/>
      <c r="M1899" s="48"/>
      <c r="N1899" s="48"/>
      <c r="O1899" s="207"/>
    </row>
    <row r="1900" spans="1:15" ht="14.4" hidden="1" thickTop="1" thickBot="1">
      <c r="A1900" s="39" t="s">
        <v>1259</v>
      </c>
      <c r="B1900" s="40"/>
      <c r="C1900" s="40"/>
      <c r="D1900" s="160">
        <v>47</v>
      </c>
      <c r="E1900" s="41" t="s">
        <v>997</v>
      </c>
      <c r="F1900" s="21">
        <f>F1899</f>
        <v>42160</v>
      </c>
      <c r="G1900" s="40" t="s">
        <v>37</v>
      </c>
      <c r="H1900" s="38">
        <f>F1900+1</f>
        <v>42161</v>
      </c>
      <c r="I1900" s="41" t="s">
        <v>32</v>
      </c>
      <c r="J1900" s="42"/>
      <c r="K1900" s="42"/>
      <c r="L1900" s="42"/>
      <c r="M1900" s="42"/>
      <c r="N1900" s="42"/>
      <c r="O1900" s="206"/>
    </row>
    <row r="1901" spans="1:15" ht="13.7" hidden="1" thickTop="1">
      <c r="A1901" s="24" t="s">
        <v>31</v>
      </c>
      <c r="B1901" s="25"/>
      <c r="C1901" s="25"/>
      <c r="D1901" s="25"/>
      <c r="E1901" s="25"/>
      <c r="F1901" s="25"/>
      <c r="G1901" s="25"/>
      <c r="H1901" s="25"/>
      <c r="I1901" s="25"/>
      <c r="J1901" s="25"/>
      <c r="K1901" s="25"/>
      <c r="L1901" s="25"/>
      <c r="M1901" s="23"/>
      <c r="N1901" s="29"/>
      <c r="O1901" s="204"/>
    </row>
    <row r="1902" spans="1:15" ht="13.7" hidden="1" thickTop="1">
      <c r="A1902" s="45" t="s">
        <v>1260</v>
      </c>
      <c r="B1902" s="46">
        <v>330080404</v>
      </c>
      <c r="C1902" s="36" t="s">
        <v>791</v>
      </c>
      <c r="D1902" s="60">
        <v>36</v>
      </c>
      <c r="E1902" s="55"/>
      <c r="F1902" s="21">
        <v>42163</v>
      </c>
      <c r="G1902" s="37" t="s">
        <v>29</v>
      </c>
      <c r="H1902" s="38">
        <f>F1902+1</f>
        <v>42164</v>
      </c>
      <c r="I1902" s="37" t="s">
        <v>32</v>
      </c>
      <c r="J1902" s="25"/>
      <c r="K1902" s="25"/>
      <c r="L1902" s="25"/>
      <c r="M1902" s="29"/>
      <c r="N1902" s="25"/>
      <c r="O1902" s="205"/>
    </row>
    <row r="1903" spans="1:15" ht="14.4" hidden="1" customHeight="1">
      <c r="A1903" s="45" t="s">
        <v>1261</v>
      </c>
      <c r="B1903" s="46">
        <v>330098951</v>
      </c>
      <c r="C1903" s="46" t="s">
        <v>661</v>
      </c>
      <c r="D1903" s="60">
        <v>18</v>
      </c>
      <c r="E1903" s="55"/>
      <c r="F1903" s="21">
        <f>F1902</f>
        <v>42163</v>
      </c>
      <c r="G1903" s="37" t="s">
        <v>29</v>
      </c>
      <c r="H1903" s="38">
        <f>F1903+1</f>
        <v>42164</v>
      </c>
      <c r="I1903" s="37" t="s">
        <v>32</v>
      </c>
      <c r="J1903" s="48"/>
      <c r="K1903" s="48"/>
      <c r="L1903" s="48"/>
      <c r="M1903" s="48"/>
      <c r="N1903" s="48"/>
      <c r="O1903" s="207"/>
    </row>
    <row r="1904" spans="1:15" ht="13.7" hidden="1" thickTop="1">
      <c r="A1904" s="45" t="s">
        <v>1262</v>
      </c>
      <c r="B1904" s="46" t="s">
        <v>680</v>
      </c>
      <c r="C1904" s="46" t="s">
        <v>681</v>
      </c>
      <c r="D1904" s="60">
        <v>18</v>
      </c>
      <c r="E1904" s="55"/>
      <c r="F1904" s="21">
        <f>F1903</f>
        <v>42163</v>
      </c>
      <c r="G1904" s="37" t="s">
        <v>29</v>
      </c>
      <c r="H1904" s="38">
        <f>F1904+1</f>
        <v>42164</v>
      </c>
      <c r="I1904" s="37" t="s">
        <v>32</v>
      </c>
      <c r="J1904" s="48"/>
      <c r="K1904" s="48"/>
      <c r="L1904" s="48"/>
      <c r="M1904" s="48"/>
      <c r="N1904" s="48"/>
      <c r="O1904" s="207"/>
    </row>
    <row r="1905" spans="1:15" ht="14.4" hidden="1" thickTop="1" thickBot="1">
      <c r="A1905" s="39" t="s">
        <v>1263</v>
      </c>
      <c r="B1905" s="40"/>
      <c r="C1905" s="40"/>
      <c r="D1905" s="160">
        <v>42</v>
      </c>
      <c r="E1905" s="41" t="s">
        <v>997</v>
      </c>
      <c r="F1905" s="21">
        <f>F1904</f>
        <v>42163</v>
      </c>
      <c r="G1905" s="40" t="s">
        <v>37</v>
      </c>
      <c r="H1905" s="38">
        <f>F1905+1</f>
        <v>42164</v>
      </c>
      <c r="I1905" s="41" t="s">
        <v>32</v>
      </c>
      <c r="J1905" s="42"/>
      <c r="K1905" s="42"/>
      <c r="L1905" s="42"/>
      <c r="M1905" s="42"/>
      <c r="N1905" s="42"/>
      <c r="O1905" s="206"/>
    </row>
    <row r="1906" spans="1:15" ht="13.7" hidden="1" thickTop="1">
      <c r="A1906" s="24" t="s">
        <v>31</v>
      </c>
      <c r="B1906" s="25"/>
      <c r="C1906" s="25"/>
      <c r="D1906" s="25"/>
      <c r="E1906" s="25"/>
      <c r="F1906" s="25"/>
      <c r="G1906" s="25"/>
      <c r="H1906" s="25"/>
      <c r="I1906" s="25"/>
      <c r="J1906" s="25"/>
      <c r="K1906" s="25"/>
      <c r="L1906" s="25"/>
      <c r="M1906" s="23"/>
      <c r="N1906" s="29"/>
      <c r="O1906" s="204"/>
    </row>
    <row r="1907" spans="1:15" ht="13.7" hidden="1" thickTop="1">
      <c r="A1907" s="45" t="s">
        <v>1266</v>
      </c>
      <c r="B1907" s="46">
        <v>330080404</v>
      </c>
      <c r="C1907" s="36" t="s">
        <v>791</v>
      </c>
      <c r="D1907" s="60">
        <v>36</v>
      </c>
      <c r="E1907" s="55"/>
      <c r="F1907" s="21">
        <v>42164</v>
      </c>
      <c r="G1907" s="37" t="s">
        <v>29</v>
      </c>
      <c r="H1907" s="38">
        <f>F1907+1</f>
        <v>42165</v>
      </c>
      <c r="I1907" s="37" t="s">
        <v>32</v>
      </c>
      <c r="J1907" s="25"/>
      <c r="K1907" s="25"/>
      <c r="L1907" s="25"/>
      <c r="M1907" s="29"/>
      <c r="N1907" s="25"/>
      <c r="O1907" s="205"/>
    </row>
    <row r="1908" spans="1:15" ht="14.4" hidden="1" customHeight="1">
      <c r="A1908" s="45" t="s">
        <v>1267</v>
      </c>
      <c r="B1908" s="46">
        <v>330098951</v>
      </c>
      <c r="C1908" s="46" t="s">
        <v>661</v>
      </c>
      <c r="D1908" s="60">
        <v>18</v>
      </c>
      <c r="E1908" s="55"/>
      <c r="F1908" s="21">
        <f>F1907</f>
        <v>42164</v>
      </c>
      <c r="G1908" s="37" t="s">
        <v>29</v>
      </c>
      <c r="H1908" s="38">
        <f>F1908+1</f>
        <v>42165</v>
      </c>
      <c r="I1908" s="37" t="s">
        <v>32</v>
      </c>
      <c r="J1908" s="48"/>
      <c r="K1908" s="48"/>
      <c r="L1908" s="48"/>
      <c r="M1908" s="48"/>
      <c r="N1908" s="48"/>
      <c r="O1908" s="207"/>
    </row>
    <row r="1909" spans="1:15" ht="13.7" hidden="1" thickTop="1">
      <c r="A1909" s="45" t="s">
        <v>1268</v>
      </c>
      <c r="B1909" s="46" t="s">
        <v>680</v>
      </c>
      <c r="C1909" s="46" t="s">
        <v>681</v>
      </c>
      <c r="D1909" s="60">
        <v>18</v>
      </c>
      <c r="E1909" s="55"/>
      <c r="F1909" s="21">
        <f>F1908</f>
        <v>42164</v>
      </c>
      <c r="G1909" s="37" t="s">
        <v>29</v>
      </c>
      <c r="H1909" s="38">
        <f>F1909+1</f>
        <v>42165</v>
      </c>
      <c r="I1909" s="37" t="s">
        <v>32</v>
      </c>
      <c r="J1909" s="48"/>
      <c r="K1909" s="48"/>
      <c r="L1909" s="48"/>
      <c r="M1909" s="48"/>
      <c r="N1909" s="48"/>
      <c r="O1909" s="207"/>
    </row>
    <row r="1910" spans="1:15" ht="14.4" hidden="1" thickTop="1" thickBot="1">
      <c r="A1910" s="39" t="s">
        <v>1265</v>
      </c>
      <c r="B1910" s="40"/>
      <c r="C1910" s="40"/>
      <c r="D1910" s="160">
        <v>45</v>
      </c>
      <c r="E1910" s="41" t="s">
        <v>997</v>
      </c>
      <c r="F1910" s="21">
        <f>F1909</f>
        <v>42164</v>
      </c>
      <c r="G1910" s="40" t="s">
        <v>37</v>
      </c>
      <c r="H1910" s="38">
        <f>F1910+1</f>
        <v>42165</v>
      </c>
      <c r="I1910" s="41" t="s">
        <v>32</v>
      </c>
      <c r="J1910" s="42"/>
      <c r="K1910" s="42"/>
      <c r="L1910" s="42"/>
      <c r="M1910" s="42"/>
      <c r="N1910" s="42"/>
      <c r="O1910" s="206"/>
    </row>
    <row r="1911" spans="1:15" ht="13.7" hidden="1" thickTop="1">
      <c r="A1911" s="24" t="s">
        <v>31</v>
      </c>
      <c r="B1911" s="25"/>
      <c r="C1911" s="25"/>
      <c r="D1911" s="25"/>
      <c r="E1911" s="25"/>
      <c r="F1911" s="25"/>
      <c r="G1911" s="25"/>
      <c r="H1911" s="25"/>
      <c r="I1911" s="25"/>
      <c r="J1911" s="25"/>
      <c r="K1911" s="25"/>
      <c r="L1911" s="25"/>
      <c r="M1911" s="23"/>
      <c r="N1911" s="29"/>
      <c r="O1911" s="204"/>
    </row>
    <row r="1912" spans="1:15" ht="13.7" hidden="1" thickTop="1">
      <c r="A1912" s="45" t="s">
        <v>1272</v>
      </c>
      <c r="B1912" s="46">
        <v>330080404</v>
      </c>
      <c r="C1912" s="36" t="s">
        <v>791</v>
      </c>
      <c r="D1912" s="60">
        <v>18</v>
      </c>
      <c r="E1912" s="55"/>
      <c r="F1912" s="21">
        <v>42165</v>
      </c>
      <c r="G1912" s="37" t="s">
        <v>29</v>
      </c>
      <c r="H1912" s="38">
        <f>F1912+1</f>
        <v>42166</v>
      </c>
      <c r="I1912" s="37" t="s">
        <v>32</v>
      </c>
      <c r="J1912" s="25"/>
      <c r="K1912" s="25"/>
      <c r="L1912" s="25"/>
      <c r="M1912" s="29"/>
      <c r="N1912" s="25"/>
      <c r="O1912" s="205"/>
    </row>
    <row r="1913" spans="1:15" ht="14.4" hidden="1" customHeight="1">
      <c r="A1913" s="45" t="s">
        <v>1273</v>
      </c>
      <c r="B1913" s="46">
        <v>330098951</v>
      </c>
      <c r="C1913" s="46" t="s">
        <v>661</v>
      </c>
      <c r="D1913" s="60">
        <v>18</v>
      </c>
      <c r="E1913" s="55"/>
      <c r="F1913" s="21">
        <f>F1912</f>
        <v>42165</v>
      </c>
      <c r="G1913" s="37" t="s">
        <v>29</v>
      </c>
      <c r="H1913" s="38">
        <f>F1913+1</f>
        <v>42166</v>
      </c>
      <c r="I1913" s="37" t="s">
        <v>32</v>
      </c>
      <c r="J1913" s="48"/>
      <c r="K1913" s="48"/>
      <c r="L1913" s="48"/>
      <c r="M1913" s="48"/>
      <c r="N1913" s="48"/>
      <c r="O1913" s="207"/>
    </row>
    <row r="1914" spans="1:15" ht="13.7" hidden="1" thickTop="1">
      <c r="A1914" s="45" t="s">
        <v>1274</v>
      </c>
      <c r="B1914" s="46" t="s">
        <v>680</v>
      </c>
      <c r="C1914" s="46" t="s">
        <v>681</v>
      </c>
      <c r="D1914" s="60">
        <v>18</v>
      </c>
      <c r="E1914" s="55"/>
      <c r="F1914" s="21">
        <f>F1913</f>
        <v>42165</v>
      </c>
      <c r="G1914" s="37" t="s">
        <v>29</v>
      </c>
      <c r="H1914" s="38">
        <f>F1914+1</f>
        <v>42166</v>
      </c>
      <c r="I1914" s="37" t="s">
        <v>32</v>
      </c>
      <c r="J1914" s="48"/>
      <c r="K1914" s="48"/>
      <c r="L1914" s="48"/>
      <c r="M1914" s="48"/>
      <c r="N1914" s="48"/>
      <c r="O1914" s="207"/>
    </row>
    <row r="1915" spans="1:15" ht="14.4" hidden="1" thickTop="1" thickBot="1">
      <c r="A1915" s="39" t="s">
        <v>1277</v>
      </c>
      <c r="B1915" s="40"/>
      <c r="C1915" s="40"/>
      <c r="D1915" s="160">
        <v>34</v>
      </c>
      <c r="E1915" s="41" t="s">
        <v>997</v>
      </c>
      <c r="F1915" s="21">
        <f>F1914</f>
        <v>42165</v>
      </c>
      <c r="G1915" s="40" t="s">
        <v>37</v>
      </c>
      <c r="H1915" s="38">
        <f>F1915+1</f>
        <v>42166</v>
      </c>
      <c r="I1915" s="41" t="s">
        <v>32</v>
      </c>
      <c r="J1915" s="42"/>
      <c r="K1915" s="42"/>
      <c r="L1915" s="42"/>
      <c r="M1915" s="42"/>
      <c r="N1915" s="42"/>
      <c r="O1915" s="206"/>
    </row>
    <row r="1916" spans="1:15" ht="13.7" hidden="1" thickTop="1">
      <c r="A1916" s="24" t="s">
        <v>31</v>
      </c>
      <c r="B1916" s="25"/>
      <c r="C1916" s="25"/>
      <c r="D1916" s="25"/>
      <c r="E1916" s="25"/>
      <c r="F1916" s="25"/>
      <c r="G1916" s="25"/>
      <c r="H1916" s="25"/>
      <c r="I1916" s="25"/>
      <c r="J1916" s="25"/>
      <c r="K1916" s="25"/>
      <c r="L1916" s="25"/>
      <c r="M1916" s="23"/>
      <c r="N1916" s="29"/>
      <c r="O1916" s="204"/>
    </row>
    <row r="1917" spans="1:15" ht="13.7" hidden="1" thickTop="1">
      <c r="A1917" s="45" t="s">
        <v>1275</v>
      </c>
      <c r="B1917" s="46">
        <v>330080404</v>
      </c>
      <c r="C1917" s="36" t="s">
        <v>791</v>
      </c>
      <c r="D1917" s="60">
        <v>36</v>
      </c>
      <c r="E1917" s="55"/>
      <c r="F1917" s="21">
        <v>42166</v>
      </c>
      <c r="G1917" s="37" t="s">
        <v>29</v>
      </c>
      <c r="H1917" s="38">
        <f>F1917+1</f>
        <v>42167</v>
      </c>
      <c r="I1917" s="37" t="s">
        <v>32</v>
      </c>
      <c r="J1917" s="25"/>
      <c r="K1917" s="25"/>
      <c r="L1917" s="25"/>
      <c r="M1917" s="29"/>
      <c r="N1917" s="25"/>
      <c r="O1917" s="205"/>
    </row>
    <row r="1918" spans="1:15" ht="14.4" hidden="1" customHeight="1">
      <c r="A1918" s="45" t="s">
        <v>1276</v>
      </c>
      <c r="B1918" s="46" t="s">
        <v>680</v>
      </c>
      <c r="C1918" s="46" t="s">
        <v>681</v>
      </c>
      <c r="D1918" s="60">
        <v>36</v>
      </c>
      <c r="E1918" s="55"/>
      <c r="F1918" s="21">
        <f>F1917</f>
        <v>42166</v>
      </c>
      <c r="G1918" s="37" t="s">
        <v>29</v>
      </c>
      <c r="H1918" s="38">
        <f>F1918+1</f>
        <v>42167</v>
      </c>
      <c r="I1918" s="37" t="s">
        <v>32</v>
      </c>
      <c r="J1918" s="48"/>
      <c r="K1918" s="48"/>
      <c r="L1918" s="48"/>
      <c r="M1918" s="48"/>
      <c r="N1918" s="48"/>
      <c r="O1918" s="207"/>
    </row>
    <row r="1919" spans="1:15" ht="13.7" hidden="1" thickTop="1">
      <c r="A1919" s="45"/>
      <c r="B1919" s="46"/>
      <c r="C1919" s="46"/>
      <c r="D1919" s="60"/>
      <c r="E1919" s="55"/>
      <c r="F1919" s="21">
        <f>F1918</f>
        <v>42166</v>
      </c>
      <c r="G1919" s="37" t="s">
        <v>29</v>
      </c>
      <c r="H1919" s="38">
        <f>F1919+1</f>
        <v>42167</v>
      </c>
      <c r="I1919" s="37" t="s">
        <v>32</v>
      </c>
      <c r="J1919" s="48"/>
      <c r="K1919" s="48"/>
      <c r="L1919" s="48"/>
      <c r="M1919" s="48"/>
      <c r="N1919" s="48"/>
      <c r="O1919" s="207"/>
    </row>
    <row r="1920" spans="1:15" ht="14.4" hidden="1" thickTop="1" thickBot="1">
      <c r="A1920" s="39" t="s">
        <v>1278</v>
      </c>
      <c r="B1920" s="40"/>
      <c r="C1920" s="40"/>
      <c r="D1920" s="160">
        <v>45</v>
      </c>
      <c r="E1920" s="41"/>
      <c r="F1920" s="21">
        <f>F1919</f>
        <v>42166</v>
      </c>
      <c r="G1920" s="40" t="s">
        <v>37</v>
      </c>
      <c r="H1920" s="38">
        <f>F1920+1</f>
        <v>42167</v>
      </c>
      <c r="I1920" s="41" t="s">
        <v>32</v>
      </c>
      <c r="J1920" s="42"/>
      <c r="K1920" s="42"/>
      <c r="L1920" s="42"/>
      <c r="M1920" s="42"/>
      <c r="N1920" s="42"/>
      <c r="O1920" s="206"/>
    </row>
    <row r="1921" spans="1:15" ht="13.7" hidden="1" thickTop="1">
      <c r="A1921" s="24" t="s">
        <v>31</v>
      </c>
      <c r="B1921" s="25"/>
      <c r="C1921" s="25"/>
      <c r="D1921" s="25"/>
      <c r="E1921" s="25"/>
      <c r="F1921" s="25"/>
      <c r="G1921" s="25"/>
      <c r="H1921" s="25"/>
      <c r="I1921" s="25"/>
      <c r="J1921" s="25"/>
      <c r="K1921" s="25"/>
      <c r="L1921" s="25"/>
      <c r="M1921" s="23"/>
      <c r="N1921" s="29"/>
      <c r="O1921" s="204"/>
    </row>
    <row r="1922" spans="1:15" ht="13.7" hidden="1" thickTop="1">
      <c r="A1922" s="45" t="s">
        <v>1282</v>
      </c>
      <c r="B1922" s="46">
        <v>330080404</v>
      </c>
      <c r="C1922" s="36" t="s">
        <v>791</v>
      </c>
      <c r="D1922" s="60">
        <v>54</v>
      </c>
      <c r="E1922" s="168" t="str">
        <f>J1922&amp;N1922&amp;K1922</f>
        <v>54/54</v>
      </c>
      <c r="F1922" s="21">
        <v>42167</v>
      </c>
      <c r="G1922" s="37" t="s">
        <v>29</v>
      </c>
      <c r="H1922" s="38">
        <f>F1922+1</f>
        <v>42168</v>
      </c>
      <c r="I1922" s="37" t="s">
        <v>32</v>
      </c>
      <c r="J1922" s="48">
        <f>D1922</f>
        <v>54</v>
      </c>
      <c r="K1922" s="48">
        <f>J1922</f>
        <v>54</v>
      </c>
      <c r="L1922" s="25"/>
      <c r="M1922" s="29"/>
      <c r="N1922" s="25" t="s">
        <v>1286</v>
      </c>
      <c r="O1922" s="205"/>
    </row>
    <row r="1923" spans="1:15" ht="14.4" hidden="1" customHeight="1">
      <c r="A1923" s="45"/>
      <c r="B1923" s="46"/>
      <c r="C1923" s="46"/>
      <c r="D1923" s="60"/>
      <c r="E1923" s="55"/>
      <c r="F1923" s="21">
        <f>F1922</f>
        <v>42167</v>
      </c>
      <c r="G1923" s="37" t="s">
        <v>29</v>
      </c>
      <c r="H1923" s="38">
        <f>F1923+1</f>
        <v>42168</v>
      </c>
      <c r="I1923" s="37" t="s">
        <v>32</v>
      </c>
      <c r="J1923" s="48">
        <f>D1923</f>
        <v>0</v>
      </c>
      <c r="K1923" s="48">
        <f>J1923</f>
        <v>0</v>
      </c>
      <c r="L1923" s="25"/>
      <c r="M1923" s="29"/>
      <c r="N1923" s="25" t="s">
        <v>1286</v>
      </c>
      <c r="O1923" s="207"/>
    </row>
    <row r="1924" spans="1:15" ht="13.7" hidden="1" thickTop="1">
      <c r="A1924" s="45"/>
      <c r="B1924" s="46"/>
      <c r="C1924" s="46"/>
      <c r="D1924" s="60"/>
      <c r="E1924" s="55"/>
      <c r="F1924" s="21">
        <f>F1923</f>
        <v>42167</v>
      </c>
      <c r="G1924" s="37" t="s">
        <v>29</v>
      </c>
      <c r="H1924" s="38">
        <f>F1924+1</f>
        <v>42168</v>
      </c>
      <c r="I1924" s="37" t="s">
        <v>32</v>
      </c>
      <c r="J1924" s="48">
        <f>D1924</f>
        <v>0</v>
      </c>
      <c r="K1924" s="48">
        <f>J1924</f>
        <v>0</v>
      </c>
      <c r="L1924" s="25"/>
      <c r="M1924" s="29"/>
      <c r="N1924" s="25" t="s">
        <v>1286</v>
      </c>
      <c r="O1924" s="207"/>
    </row>
    <row r="1925" spans="1:15" ht="14.4" hidden="1" thickTop="1" thickBot="1">
      <c r="A1925" s="39" t="s">
        <v>1280</v>
      </c>
      <c r="B1925" s="40"/>
      <c r="C1925" s="40"/>
      <c r="D1925" s="160">
        <v>48</v>
      </c>
      <c r="E1925" s="41"/>
      <c r="F1925" s="21">
        <f>F1924</f>
        <v>42167</v>
      </c>
      <c r="G1925" s="40" t="s">
        <v>37</v>
      </c>
      <c r="H1925" s="38">
        <f>F1925+1</f>
        <v>42168</v>
      </c>
      <c r="I1925" s="41" t="s">
        <v>32</v>
      </c>
      <c r="J1925" s="42"/>
      <c r="K1925" s="42"/>
      <c r="L1925" s="42"/>
      <c r="M1925" s="42"/>
      <c r="N1925" s="42"/>
      <c r="O1925" s="206"/>
    </row>
    <row r="1926" spans="1:15" ht="13.7" hidden="1" thickTop="1">
      <c r="A1926" s="24" t="s">
        <v>31</v>
      </c>
      <c r="B1926" s="25"/>
      <c r="C1926" s="25"/>
      <c r="D1926" s="25"/>
      <c r="E1926" s="25"/>
      <c r="F1926" s="25"/>
      <c r="G1926" s="25"/>
      <c r="H1926" s="25"/>
      <c r="I1926" s="25"/>
      <c r="J1926" s="25"/>
      <c r="K1926" s="25"/>
      <c r="L1926" s="25"/>
      <c r="M1926" s="23"/>
      <c r="N1926" s="29"/>
      <c r="O1926" s="204"/>
    </row>
    <row r="1927" spans="1:15" ht="13.7" hidden="1" thickTop="1">
      <c r="A1927" s="45" t="s">
        <v>1283</v>
      </c>
      <c r="B1927" s="46">
        <v>330098951</v>
      </c>
      <c r="C1927" s="46" t="s">
        <v>661</v>
      </c>
      <c r="D1927" s="60">
        <v>36</v>
      </c>
      <c r="E1927" s="168" t="str">
        <f>J1927&amp;N1927&amp;K1927</f>
        <v>36/36</v>
      </c>
      <c r="F1927" s="21">
        <v>42168</v>
      </c>
      <c r="G1927" s="37" t="s">
        <v>29</v>
      </c>
      <c r="H1927" s="38">
        <f>F1927+1</f>
        <v>42169</v>
      </c>
      <c r="I1927" s="37" t="s">
        <v>32</v>
      </c>
      <c r="J1927" s="48">
        <f>D1927</f>
        <v>36</v>
      </c>
      <c r="K1927" s="48">
        <f>J1927</f>
        <v>36</v>
      </c>
      <c r="L1927" s="25"/>
      <c r="M1927" s="29"/>
      <c r="N1927" s="25" t="s">
        <v>1286</v>
      </c>
      <c r="O1927" s="205"/>
    </row>
    <row r="1928" spans="1:15" ht="14.4" hidden="1" customHeight="1">
      <c r="A1928" s="45" t="s">
        <v>1284</v>
      </c>
      <c r="B1928" s="46">
        <v>330080404</v>
      </c>
      <c r="C1928" s="36" t="s">
        <v>791</v>
      </c>
      <c r="D1928" s="60">
        <v>18</v>
      </c>
      <c r="E1928" s="168" t="str">
        <f>J1928&amp;N1928&amp;K1928</f>
        <v>18/18</v>
      </c>
      <c r="F1928" s="21">
        <f>F1927</f>
        <v>42168</v>
      </c>
      <c r="G1928" s="37" t="s">
        <v>29</v>
      </c>
      <c r="H1928" s="38">
        <f>F1928+1</f>
        <v>42169</v>
      </c>
      <c r="I1928" s="37" t="s">
        <v>32</v>
      </c>
      <c r="J1928" s="48">
        <f>D1928</f>
        <v>18</v>
      </c>
      <c r="K1928" s="48">
        <f>J1928</f>
        <v>18</v>
      </c>
      <c r="L1928" s="25"/>
      <c r="M1928" s="29"/>
      <c r="N1928" s="25" t="s">
        <v>1286</v>
      </c>
      <c r="O1928" s="207"/>
    </row>
    <row r="1929" spans="1:15" ht="13.7" hidden="1" thickTop="1">
      <c r="A1929" s="45" t="s">
        <v>1285</v>
      </c>
      <c r="B1929" s="46" t="s">
        <v>680</v>
      </c>
      <c r="C1929" s="46" t="s">
        <v>681</v>
      </c>
      <c r="D1929" s="60">
        <v>18</v>
      </c>
      <c r="E1929" s="168" t="str">
        <f>J1929&amp;N1929&amp;K1929</f>
        <v>18/18</v>
      </c>
      <c r="F1929" s="21">
        <f>F1928</f>
        <v>42168</v>
      </c>
      <c r="G1929" s="37" t="s">
        <v>29</v>
      </c>
      <c r="H1929" s="38">
        <f>F1929+1</f>
        <v>42169</v>
      </c>
      <c r="I1929" s="37" t="s">
        <v>32</v>
      </c>
      <c r="J1929" s="48">
        <f>D1929</f>
        <v>18</v>
      </c>
      <c r="K1929" s="48">
        <f>J1929</f>
        <v>18</v>
      </c>
      <c r="L1929" s="25"/>
      <c r="M1929" s="29"/>
      <c r="N1929" s="25" t="s">
        <v>1286</v>
      </c>
      <c r="O1929" s="207"/>
    </row>
    <row r="1930" spans="1:15" ht="14.4" hidden="1" thickTop="1" thickBot="1">
      <c r="A1930" s="39" t="s">
        <v>1281</v>
      </c>
      <c r="B1930" s="40"/>
      <c r="C1930" s="40"/>
      <c r="D1930" s="160">
        <v>45</v>
      </c>
      <c r="E1930" s="41"/>
      <c r="F1930" s="21">
        <f>F1929</f>
        <v>42168</v>
      </c>
      <c r="G1930" s="40" t="s">
        <v>37</v>
      </c>
      <c r="H1930" s="38">
        <f>F1930+1</f>
        <v>42169</v>
      </c>
      <c r="I1930" s="41" t="s">
        <v>32</v>
      </c>
      <c r="J1930" s="42"/>
      <c r="K1930" s="42"/>
      <c r="L1930" s="42"/>
      <c r="M1930" s="42"/>
      <c r="N1930" s="42"/>
      <c r="O1930" s="206"/>
    </row>
    <row r="1931" spans="1:15" ht="13.7" hidden="1" thickTop="1">
      <c r="A1931" s="24" t="s">
        <v>31</v>
      </c>
      <c r="B1931" s="25"/>
      <c r="C1931" s="25"/>
      <c r="D1931" s="25"/>
      <c r="E1931" s="25"/>
      <c r="F1931" s="25"/>
      <c r="G1931" s="25"/>
      <c r="H1931" s="25"/>
      <c r="I1931" s="25"/>
      <c r="J1931" s="25"/>
      <c r="K1931" s="25"/>
      <c r="L1931" s="25"/>
      <c r="M1931" s="23"/>
      <c r="N1931" s="29"/>
      <c r="O1931" s="204"/>
    </row>
    <row r="1932" spans="1:15" ht="13.7" hidden="1" thickTop="1">
      <c r="A1932" s="45" t="s">
        <v>1288</v>
      </c>
      <c r="B1932" s="46">
        <v>330080404</v>
      </c>
      <c r="C1932" s="36" t="s">
        <v>791</v>
      </c>
      <c r="D1932" s="60">
        <v>54</v>
      </c>
      <c r="E1932" s="168" t="str">
        <f>J1932&amp;N1932&amp;K1932</f>
        <v>54/54</v>
      </c>
      <c r="F1932" s="21">
        <v>42170</v>
      </c>
      <c r="G1932" s="37" t="s">
        <v>29</v>
      </c>
      <c r="H1932" s="38">
        <f>F1932+1</f>
        <v>42171</v>
      </c>
      <c r="I1932" s="37" t="s">
        <v>32</v>
      </c>
      <c r="J1932" s="48">
        <f>D1932</f>
        <v>54</v>
      </c>
      <c r="K1932" s="48">
        <f>J1932</f>
        <v>54</v>
      </c>
      <c r="L1932" s="25"/>
      <c r="M1932" s="29"/>
      <c r="N1932" s="25" t="s">
        <v>1286</v>
      </c>
      <c r="O1932" s="205"/>
    </row>
    <row r="1933" spans="1:15" ht="14.4" hidden="1" customHeight="1">
      <c r="A1933" s="45" t="s">
        <v>1289</v>
      </c>
      <c r="B1933" s="46" t="s">
        <v>680</v>
      </c>
      <c r="C1933" s="46" t="s">
        <v>681</v>
      </c>
      <c r="D1933" s="60">
        <v>18</v>
      </c>
      <c r="E1933" s="168" t="str">
        <f>J1933&amp;N1933&amp;K1933</f>
        <v>18/18</v>
      </c>
      <c r="F1933" s="21">
        <f>F1932</f>
        <v>42170</v>
      </c>
      <c r="G1933" s="37" t="s">
        <v>29</v>
      </c>
      <c r="H1933" s="38">
        <f>F1933+1</f>
        <v>42171</v>
      </c>
      <c r="I1933" s="37" t="s">
        <v>32</v>
      </c>
      <c r="J1933" s="48">
        <f>D1933</f>
        <v>18</v>
      </c>
      <c r="K1933" s="48">
        <f>J1933</f>
        <v>18</v>
      </c>
      <c r="L1933" s="25"/>
      <c r="M1933" s="29"/>
      <c r="N1933" s="25" t="s">
        <v>1286</v>
      </c>
      <c r="O1933" s="207"/>
    </row>
    <row r="1934" spans="1:15" ht="13.7" hidden="1" thickTop="1">
      <c r="A1934" s="45"/>
      <c r="B1934" s="46"/>
      <c r="C1934" s="46"/>
      <c r="D1934" s="60"/>
      <c r="E1934" s="168" t="str">
        <f>J1934&amp;N1934&amp;K1934</f>
        <v>0/0</v>
      </c>
      <c r="F1934" s="21">
        <f>F1933</f>
        <v>42170</v>
      </c>
      <c r="G1934" s="37" t="s">
        <v>29</v>
      </c>
      <c r="H1934" s="38">
        <f>F1934+1</f>
        <v>42171</v>
      </c>
      <c r="I1934" s="37" t="s">
        <v>32</v>
      </c>
      <c r="J1934" s="48">
        <f>D1934</f>
        <v>0</v>
      </c>
      <c r="K1934" s="48">
        <f>J1934</f>
        <v>0</v>
      </c>
      <c r="L1934" s="25"/>
      <c r="M1934" s="29"/>
      <c r="N1934" s="25" t="s">
        <v>1286</v>
      </c>
      <c r="O1934" s="207"/>
    </row>
    <row r="1935" spans="1:15" ht="14.4" hidden="1" thickTop="1" thickBot="1">
      <c r="A1935" s="39" t="s">
        <v>1290</v>
      </c>
      <c r="B1935" s="40"/>
      <c r="C1935" s="40"/>
      <c r="D1935" s="160">
        <v>47</v>
      </c>
      <c r="E1935" s="41"/>
      <c r="F1935" s="21">
        <f>F1934</f>
        <v>42170</v>
      </c>
      <c r="G1935" s="40" t="s">
        <v>37</v>
      </c>
      <c r="H1935" s="38">
        <f>F1935+1</f>
        <v>42171</v>
      </c>
      <c r="I1935" s="41" t="s">
        <v>32</v>
      </c>
      <c r="J1935" s="42"/>
      <c r="K1935" s="42"/>
      <c r="L1935" s="42"/>
      <c r="M1935" s="42"/>
      <c r="N1935" s="42"/>
      <c r="O1935" s="206"/>
    </row>
    <row r="1936" spans="1:15" ht="13.7" hidden="1" thickTop="1">
      <c r="A1936" s="24" t="s">
        <v>31</v>
      </c>
      <c r="B1936" s="25"/>
      <c r="C1936" s="25"/>
      <c r="D1936" s="25"/>
      <c r="E1936" s="25"/>
      <c r="F1936" s="25"/>
      <c r="G1936" s="25"/>
      <c r="H1936" s="25"/>
      <c r="I1936" s="25"/>
      <c r="J1936" s="25"/>
      <c r="K1936" s="25"/>
      <c r="L1936" s="25"/>
      <c r="M1936" s="23"/>
      <c r="N1936" s="29"/>
      <c r="O1936" s="204"/>
    </row>
    <row r="1937" spans="1:15" ht="13.7" hidden="1" thickTop="1">
      <c r="A1937" s="45" t="s">
        <v>1292</v>
      </c>
      <c r="B1937" s="46">
        <v>330080404</v>
      </c>
      <c r="C1937" s="36" t="s">
        <v>791</v>
      </c>
      <c r="D1937" s="60">
        <v>36</v>
      </c>
      <c r="E1937" s="168" t="str">
        <f>J1937&amp;N1937&amp;K1937</f>
        <v>36/36</v>
      </c>
      <c r="F1937" s="21">
        <v>42171</v>
      </c>
      <c r="G1937" s="37" t="s">
        <v>29</v>
      </c>
      <c r="H1937" s="38">
        <f>F1937+1</f>
        <v>42172</v>
      </c>
      <c r="I1937" s="37" t="s">
        <v>32</v>
      </c>
      <c r="J1937" s="48">
        <f>D1937</f>
        <v>36</v>
      </c>
      <c r="K1937" s="48">
        <f>J1937</f>
        <v>36</v>
      </c>
      <c r="L1937" s="25"/>
      <c r="M1937" s="29"/>
      <c r="N1937" s="25" t="s">
        <v>1286</v>
      </c>
      <c r="O1937" s="205"/>
    </row>
    <row r="1938" spans="1:15" ht="14.4" hidden="1" customHeight="1">
      <c r="A1938" s="45" t="s">
        <v>1293</v>
      </c>
      <c r="B1938" s="46">
        <v>330098951</v>
      </c>
      <c r="C1938" s="46" t="s">
        <v>661</v>
      </c>
      <c r="D1938" s="60">
        <v>18</v>
      </c>
      <c r="E1938" s="168" t="str">
        <f>J1938&amp;N1938&amp;K1938</f>
        <v>18/18</v>
      </c>
      <c r="F1938" s="21">
        <f>F1937</f>
        <v>42171</v>
      </c>
      <c r="G1938" s="37" t="s">
        <v>29</v>
      </c>
      <c r="H1938" s="38">
        <f>F1938+1</f>
        <v>42172</v>
      </c>
      <c r="I1938" s="37" t="s">
        <v>32</v>
      </c>
      <c r="J1938" s="48">
        <f>D1938</f>
        <v>18</v>
      </c>
      <c r="K1938" s="48">
        <f>J1938</f>
        <v>18</v>
      </c>
      <c r="L1938" s="25"/>
      <c r="M1938" s="29"/>
      <c r="N1938" s="25" t="s">
        <v>1286</v>
      </c>
      <c r="O1938" s="207"/>
    </row>
    <row r="1939" spans="1:15" ht="13.7" hidden="1" thickTop="1">
      <c r="A1939" s="45"/>
      <c r="B1939" s="46"/>
      <c r="C1939" s="46"/>
      <c r="D1939" s="60"/>
      <c r="E1939" s="168" t="str">
        <f>J1939&amp;N1939&amp;K1939</f>
        <v>0/0</v>
      </c>
      <c r="F1939" s="21">
        <f>F1938</f>
        <v>42171</v>
      </c>
      <c r="G1939" s="37" t="s">
        <v>29</v>
      </c>
      <c r="H1939" s="38">
        <f>F1939+1</f>
        <v>42172</v>
      </c>
      <c r="I1939" s="37" t="s">
        <v>32</v>
      </c>
      <c r="J1939" s="48">
        <f>D1939</f>
        <v>0</v>
      </c>
      <c r="K1939" s="48">
        <f>J1939</f>
        <v>0</v>
      </c>
      <c r="L1939" s="25"/>
      <c r="M1939" s="29"/>
      <c r="N1939" s="25" t="s">
        <v>1286</v>
      </c>
      <c r="O1939" s="207"/>
    </row>
    <row r="1940" spans="1:15" ht="14.4" hidden="1" thickTop="1" thickBot="1">
      <c r="A1940" s="39" t="s">
        <v>1291</v>
      </c>
      <c r="B1940" s="40"/>
      <c r="C1940" s="40"/>
      <c r="D1940" s="160">
        <v>47</v>
      </c>
      <c r="E1940" s="41"/>
      <c r="F1940" s="21">
        <f>F1939</f>
        <v>42171</v>
      </c>
      <c r="G1940" s="40" t="s">
        <v>37</v>
      </c>
      <c r="H1940" s="38">
        <f>F1940+1</f>
        <v>42172</v>
      </c>
      <c r="I1940" s="41" t="s">
        <v>32</v>
      </c>
      <c r="J1940" s="42"/>
      <c r="K1940" s="42"/>
      <c r="L1940" s="42"/>
      <c r="M1940" s="42"/>
      <c r="N1940" s="42"/>
      <c r="O1940" s="206"/>
    </row>
    <row r="1941" spans="1:15" ht="13.7" hidden="1" thickTop="1">
      <c r="A1941" s="24" t="s">
        <v>31</v>
      </c>
      <c r="B1941" s="25"/>
      <c r="C1941" s="25"/>
      <c r="D1941" s="25"/>
      <c r="E1941" s="25"/>
      <c r="F1941" s="25"/>
      <c r="G1941" s="25"/>
      <c r="H1941" s="25"/>
      <c r="I1941" s="25"/>
      <c r="J1941" s="25"/>
      <c r="K1941" s="25"/>
      <c r="L1941" s="25"/>
      <c r="M1941" s="23"/>
      <c r="N1941" s="29"/>
      <c r="O1941" s="204"/>
    </row>
    <row r="1942" spans="1:15" ht="13.7" hidden="1" thickTop="1">
      <c r="A1942" s="45" t="s">
        <v>1295</v>
      </c>
      <c r="B1942" s="46">
        <v>330080404</v>
      </c>
      <c r="C1942" s="36" t="s">
        <v>791</v>
      </c>
      <c r="D1942" s="60">
        <v>18</v>
      </c>
      <c r="E1942" s="168" t="str">
        <f>J1942&amp;N1942&amp;K1942</f>
        <v>18/18</v>
      </c>
      <c r="F1942" s="21">
        <v>42172</v>
      </c>
      <c r="G1942" s="37" t="s">
        <v>29</v>
      </c>
      <c r="H1942" s="38">
        <f>F1942+1</f>
        <v>42173</v>
      </c>
      <c r="I1942" s="37" t="s">
        <v>32</v>
      </c>
      <c r="J1942" s="48">
        <f>D1942</f>
        <v>18</v>
      </c>
      <c r="K1942" s="48">
        <f>J1942</f>
        <v>18</v>
      </c>
      <c r="L1942" s="25"/>
      <c r="M1942" s="29"/>
      <c r="N1942" s="25" t="s">
        <v>1286</v>
      </c>
      <c r="O1942" s="205"/>
    </row>
    <row r="1943" spans="1:15" ht="14.4" hidden="1" customHeight="1">
      <c r="A1943" s="45" t="s">
        <v>1296</v>
      </c>
      <c r="B1943" s="46">
        <v>330098951</v>
      </c>
      <c r="C1943" s="46" t="s">
        <v>661</v>
      </c>
      <c r="D1943" s="60">
        <v>18</v>
      </c>
      <c r="E1943" s="168" t="str">
        <f>J1943&amp;N1943&amp;K1943</f>
        <v>18/18</v>
      </c>
      <c r="F1943" s="21">
        <f>F1942</f>
        <v>42172</v>
      </c>
      <c r="G1943" s="37" t="s">
        <v>29</v>
      </c>
      <c r="H1943" s="38">
        <f>F1943+1</f>
        <v>42173</v>
      </c>
      <c r="I1943" s="37" t="s">
        <v>32</v>
      </c>
      <c r="J1943" s="48">
        <f>D1943</f>
        <v>18</v>
      </c>
      <c r="K1943" s="48">
        <f>J1943</f>
        <v>18</v>
      </c>
      <c r="L1943" s="25"/>
      <c r="M1943" s="29"/>
      <c r="N1943" s="25" t="s">
        <v>1286</v>
      </c>
      <c r="O1943" s="207"/>
    </row>
    <row r="1944" spans="1:15" ht="13.7" hidden="1" thickTop="1">
      <c r="A1944" s="45" t="s">
        <v>1297</v>
      </c>
      <c r="B1944" s="46" t="s">
        <v>680</v>
      </c>
      <c r="C1944" s="46" t="s">
        <v>681</v>
      </c>
      <c r="D1944" s="60">
        <v>18</v>
      </c>
      <c r="E1944" s="168" t="str">
        <f>J1944&amp;N1944&amp;K1944</f>
        <v>18/18</v>
      </c>
      <c r="F1944" s="21">
        <f>F1943</f>
        <v>42172</v>
      </c>
      <c r="G1944" s="37" t="s">
        <v>29</v>
      </c>
      <c r="H1944" s="38">
        <f>F1944+1</f>
        <v>42173</v>
      </c>
      <c r="I1944" s="37" t="s">
        <v>32</v>
      </c>
      <c r="J1944" s="48">
        <f>D1944</f>
        <v>18</v>
      </c>
      <c r="K1944" s="48">
        <f>J1944</f>
        <v>18</v>
      </c>
      <c r="L1944" s="25"/>
      <c r="M1944" s="29"/>
      <c r="N1944" s="25" t="s">
        <v>1286</v>
      </c>
      <c r="O1944" s="207"/>
    </row>
    <row r="1945" spans="1:15" ht="14.4" hidden="1" thickTop="1" thickBot="1">
      <c r="A1945" s="39" t="s">
        <v>1294</v>
      </c>
      <c r="B1945" s="40"/>
      <c r="C1945" s="40"/>
      <c r="D1945" s="160">
        <v>48</v>
      </c>
      <c r="E1945" s="41"/>
      <c r="F1945" s="21">
        <f>F1944</f>
        <v>42172</v>
      </c>
      <c r="G1945" s="40" t="s">
        <v>37</v>
      </c>
      <c r="H1945" s="38">
        <f>F1945+1</f>
        <v>42173</v>
      </c>
      <c r="I1945" s="41" t="s">
        <v>32</v>
      </c>
      <c r="J1945" s="42"/>
      <c r="K1945" s="42"/>
      <c r="L1945" s="42"/>
      <c r="M1945" s="42"/>
      <c r="N1945" s="42"/>
      <c r="O1945" s="206"/>
    </row>
    <row r="1946" spans="1:15" ht="13.7" hidden="1" thickTop="1">
      <c r="A1946" s="24" t="s">
        <v>31</v>
      </c>
      <c r="B1946" s="25"/>
      <c r="C1946" s="25"/>
      <c r="D1946" s="25"/>
      <c r="E1946" s="25"/>
      <c r="F1946" s="25"/>
      <c r="G1946" s="25"/>
      <c r="H1946" s="25"/>
      <c r="I1946" s="25"/>
      <c r="J1946" s="25"/>
      <c r="K1946" s="25"/>
      <c r="L1946" s="25"/>
      <c r="M1946" s="23"/>
      <c r="N1946" s="29"/>
      <c r="O1946" s="204"/>
    </row>
    <row r="1947" spans="1:15" ht="13.7" hidden="1" thickTop="1">
      <c r="A1947" s="45" t="s">
        <v>1299</v>
      </c>
      <c r="B1947" s="46">
        <v>330080404</v>
      </c>
      <c r="C1947" s="36" t="s">
        <v>791</v>
      </c>
      <c r="D1947" s="60">
        <v>54</v>
      </c>
      <c r="E1947" s="168" t="str">
        <f>J1947&amp;N1947&amp;K1947</f>
        <v>54/54</v>
      </c>
      <c r="F1947" s="21">
        <v>42173</v>
      </c>
      <c r="G1947" s="37" t="s">
        <v>29</v>
      </c>
      <c r="H1947" s="38">
        <f>F1947+1</f>
        <v>42174</v>
      </c>
      <c r="I1947" s="37" t="s">
        <v>32</v>
      </c>
      <c r="J1947" s="48">
        <f>D1947</f>
        <v>54</v>
      </c>
      <c r="K1947" s="48">
        <f>J1947</f>
        <v>54</v>
      </c>
      <c r="L1947" s="25"/>
      <c r="M1947" s="29"/>
      <c r="N1947" s="25" t="s">
        <v>1286</v>
      </c>
      <c r="O1947" s="205"/>
    </row>
    <row r="1948" spans="1:15" ht="14.4" hidden="1" customHeight="1">
      <c r="A1948" s="45"/>
      <c r="B1948" s="46"/>
      <c r="C1948" s="46"/>
      <c r="D1948" s="60"/>
      <c r="E1948" s="168" t="str">
        <f>J1948&amp;N1948&amp;K1948</f>
        <v>0/0</v>
      </c>
      <c r="F1948" s="21">
        <f>F1947</f>
        <v>42173</v>
      </c>
      <c r="G1948" s="37" t="s">
        <v>29</v>
      </c>
      <c r="H1948" s="38">
        <f>F1948+1</f>
        <v>42174</v>
      </c>
      <c r="I1948" s="37" t="s">
        <v>32</v>
      </c>
      <c r="J1948" s="48">
        <f>D1948</f>
        <v>0</v>
      </c>
      <c r="K1948" s="48">
        <f>J1948</f>
        <v>0</v>
      </c>
      <c r="L1948" s="25"/>
      <c r="M1948" s="29"/>
      <c r="N1948" s="25" t="s">
        <v>1286</v>
      </c>
      <c r="O1948" s="207"/>
    </row>
    <row r="1949" spans="1:15" ht="13.7" hidden="1" thickTop="1">
      <c r="A1949" s="45"/>
      <c r="B1949" s="46"/>
      <c r="C1949" s="46"/>
      <c r="D1949" s="60"/>
      <c r="E1949" s="168" t="str">
        <f>J1949&amp;N1949&amp;K1949</f>
        <v>0/0</v>
      </c>
      <c r="F1949" s="21">
        <f>F1948</f>
        <v>42173</v>
      </c>
      <c r="G1949" s="37" t="s">
        <v>29</v>
      </c>
      <c r="H1949" s="38">
        <f>F1949+1</f>
        <v>42174</v>
      </c>
      <c r="I1949" s="37" t="s">
        <v>32</v>
      </c>
      <c r="J1949" s="48">
        <f>D1949</f>
        <v>0</v>
      </c>
      <c r="K1949" s="48">
        <f>J1949</f>
        <v>0</v>
      </c>
      <c r="L1949" s="25"/>
      <c r="M1949" s="29"/>
      <c r="N1949" s="25" t="s">
        <v>1286</v>
      </c>
      <c r="O1949" s="207"/>
    </row>
    <row r="1950" spans="1:15" ht="14.4" hidden="1" thickTop="1" thickBot="1">
      <c r="A1950" s="39" t="s">
        <v>1298</v>
      </c>
      <c r="B1950" s="40"/>
      <c r="C1950" s="40"/>
      <c r="D1950" s="160">
        <v>23</v>
      </c>
      <c r="E1950" s="41"/>
      <c r="F1950" s="21">
        <f>F1949</f>
        <v>42173</v>
      </c>
      <c r="G1950" s="40" t="s">
        <v>37</v>
      </c>
      <c r="H1950" s="38">
        <f>F1950+1</f>
        <v>42174</v>
      </c>
      <c r="I1950" s="41" t="s">
        <v>32</v>
      </c>
      <c r="J1950" s="42"/>
      <c r="K1950" s="42"/>
      <c r="L1950" s="42"/>
      <c r="M1950" s="42"/>
      <c r="N1950" s="42"/>
      <c r="O1950" s="206"/>
    </row>
    <row r="1951" spans="1:15" ht="13.7" hidden="1" thickTop="1">
      <c r="A1951" s="24" t="s">
        <v>31</v>
      </c>
      <c r="B1951" s="25"/>
      <c r="C1951" s="25"/>
      <c r="D1951" s="25"/>
      <c r="E1951" s="25"/>
      <c r="F1951" s="25"/>
      <c r="G1951" s="25"/>
      <c r="H1951" s="25"/>
      <c r="I1951" s="25"/>
      <c r="J1951" s="25"/>
      <c r="K1951" s="25"/>
      <c r="L1951" s="25"/>
      <c r="M1951" s="23"/>
      <c r="N1951" s="29"/>
      <c r="O1951" s="204"/>
    </row>
    <row r="1952" spans="1:15" ht="13.7" hidden="1" thickTop="1">
      <c r="A1952" s="45" t="s">
        <v>1301</v>
      </c>
      <c r="B1952" s="46">
        <v>330098951</v>
      </c>
      <c r="C1952" s="46" t="s">
        <v>661</v>
      </c>
      <c r="D1952" s="60">
        <v>36</v>
      </c>
      <c r="E1952" s="168" t="str">
        <f>J1952&amp;N1952&amp;K1952</f>
        <v>36/36</v>
      </c>
      <c r="F1952" s="21">
        <v>42174</v>
      </c>
      <c r="G1952" s="37" t="s">
        <v>29</v>
      </c>
      <c r="H1952" s="38">
        <f>F1952+1</f>
        <v>42175</v>
      </c>
      <c r="I1952" s="37" t="s">
        <v>32</v>
      </c>
      <c r="J1952" s="48">
        <f>D1952</f>
        <v>36</v>
      </c>
      <c r="K1952" s="48">
        <f>J1952</f>
        <v>36</v>
      </c>
      <c r="L1952" s="25"/>
      <c r="M1952" s="29"/>
      <c r="N1952" s="25" t="s">
        <v>1286</v>
      </c>
      <c r="O1952" s="205"/>
    </row>
    <row r="1953" spans="1:15" ht="14.4" hidden="1" customHeight="1">
      <c r="A1953" s="45" t="s">
        <v>1302</v>
      </c>
      <c r="B1953" s="46" t="s">
        <v>680</v>
      </c>
      <c r="C1953" s="46" t="s">
        <v>681</v>
      </c>
      <c r="D1953" s="60">
        <v>18</v>
      </c>
      <c r="E1953" s="168" t="str">
        <f>J1953&amp;N1953&amp;K1953</f>
        <v>18/18</v>
      </c>
      <c r="F1953" s="21">
        <f>F1952</f>
        <v>42174</v>
      </c>
      <c r="G1953" s="37" t="s">
        <v>29</v>
      </c>
      <c r="H1953" s="38">
        <f>F1953+1</f>
        <v>42175</v>
      </c>
      <c r="I1953" s="37" t="s">
        <v>32</v>
      </c>
      <c r="J1953" s="48">
        <f>D1953</f>
        <v>18</v>
      </c>
      <c r="K1953" s="48">
        <f>J1953</f>
        <v>18</v>
      </c>
      <c r="L1953" s="25"/>
      <c r="M1953" s="29"/>
      <c r="N1953" s="25" t="s">
        <v>1286</v>
      </c>
      <c r="O1953" s="207"/>
    </row>
    <row r="1954" spans="1:15" ht="13.7" hidden="1" thickTop="1">
      <c r="A1954" s="45"/>
      <c r="B1954" s="46"/>
      <c r="C1954" s="46"/>
      <c r="D1954" s="60"/>
      <c r="E1954" s="168" t="str">
        <f>J1954&amp;N1954&amp;K1954</f>
        <v>0/0</v>
      </c>
      <c r="F1954" s="21">
        <f>F1953</f>
        <v>42174</v>
      </c>
      <c r="G1954" s="37" t="s">
        <v>29</v>
      </c>
      <c r="H1954" s="38">
        <f>F1954+1</f>
        <v>42175</v>
      </c>
      <c r="I1954" s="37" t="s">
        <v>32</v>
      </c>
      <c r="J1954" s="48">
        <f>D1954</f>
        <v>0</v>
      </c>
      <c r="K1954" s="48">
        <f>J1954</f>
        <v>0</v>
      </c>
      <c r="L1954" s="25"/>
      <c r="M1954" s="29"/>
      <c r="N1954" s="25" t="s">
        <v>1286</v>
      </c>
      <c r="O1954" s="207"/>
    </row>
    <row r="1955" spans="1:15" ht="14.4" hidden="1" thickTop="1" thickBot="1">
      <c r="A1955" s="39" t="s">
        <v>1300</v>
      </c>
      <c r="B1955" s="40"/>
      <c r="C1955" s="40"/>
      <c r="D1955" s="160">
        <v>41</v>
      </c>
      <c r="E1955" s="41"/>
      <c r="F1955" s="21">
        <f>F1954</f>
        <v>42174</v>
      </c>
      <c r="G1955" s="40" t="s">
        <v>37</v>
      </c>
      <c r="H1955" s="38">
        <f>F1955+1</f>
        <v>42175</v>
      </c>
      <c r="I1955" s="41" t="s">
        <v>32</v>
      </c>
      <c r="J1955" s="42"/>
      <c r="K1955" s="42"/>
      <c r="L1955" s="42"/>
      <c r="M1955" s="42"/>
      <c r="N1955" s="42"/>
      <c r="O1955" s="206"/>
    </row>
    <row r="1956" spans="1:15" ht="13.7" hidden="1" thickTop="1">
      <c r="A1956" s="24" t="s">
        <v>31</v>
      </c>
      <c r="B1956" s="25"/>
      <c r="C1956" s="25"/>
      <c r="D1956" s="25"/>
      <c r="E1956" s="25"/>
      <c r="F1956" s="25"/>
      <c r="G1956" s="25"/>
      <c r="H1956" s="25"/>
      <c r="I1956" s="25"/>
      <c r="J1956" s="25"/>
      <c r="K1956" s="25"/>
      <c r="L1956" s="25"/>
      <c r="M1956" s="23"/>
      <c r="N1956" s="29"/>
      <c r="O1956" s="204"/>
    </row>
    <row r="1957" spans="1:15" ht="13.7" hidden="1" thickTop="1">
      <c r="A1957" s="45" t="s">
        <v>1311</v>
      </c>
      <c r="B1957" s="46">
        <v>330080404</v>
      </c>
      <c r="C1957" s="36" t="s">
        <v>791</v>
      </c>
      <c r="D1957" s="60">
        <v>36</v>
      </c>
      <c r="E1957" s="168" t="str">
        <f>J1957&amp;N1957&amp;K1957</f>
        <v>36/36</v>
      </c>
      <c r="F1957" s="21">
        <v>42178</v>
      </c>
      <c r="G1957" s="37" t="s">
        <v>29</v>
      </c>
      <c r="H1957" s="38">
        <f>F1957+1</f>
        <v>42179</v>
      </c>
      <c r="I1957" s="37" t="s">
        <v>32</v>
      </c>
      <c r="J1957" s="48">
        <f>D1957</f>
        <v>36</v>
      </c>
      <c r="K1957" s="48">
        <f>J1957</f>
        <v>36</v>
      </c>
      <c r="L1957" s="25"/>
      <c r="M1957" s="29"/>
      <c r="N1957" s="25" t="s">
        <v>1286</v>
      </c>
      <c r="O1957" s="205"/>
    </row>
    <row r="1958" spans="1:15" ht="14.4" hidden="1" customHeight="1">
      <c r="A1958" s="45" t="s">
        <v>1312</v>
      </c>
      <c r="B1958" s="46">
        <v>330098951</v>
      </c>
      <c r="C1958" s="46" t="s">
        <v>661</v>
      </c>
      <c r="D1958" s="60">
        <v>18</v>
      </c>
      <c r="E1958" s="168" t="str">
        <f>J1958&amp;N1958&amp;K1958</f>
        <v>18/18</v>
      </c>
      <c r="F1958" s="21">
        <f>F1957</f>
        <v>42178</v>
      </c>
      <c r="G1958" s="37" t="s">
        <v>29</v>
      </c>
      <c r="H1958" s="38">
        <f>F1958+1</f>
        <v>42179</v>
      </c>
      <c r="I1958" s="37" t="s">
        <v>32</v>
      </c>
      <c r="J1958" s="48">
        <f>D1958</f>
        <v>18</v>
      </c>
      <c r="K1958" s="48">
        <f>J1958</f>
        <v>18</v>
      </c>
      <c r="L1958" s="25"/>
      <c r="M1958" s="29"/>
      <c r="N1958" s="25" t="s">
        <v>1286</v>
      </c>
      <c r="O1958" s="207"/>
    </row>
    <row r="1959" spans="1:15" ht="13.7" hidden="1" thickTop="1">
      <c r="A1959" s="45"/>
      <c r="B1959" s="46"/>
      <c r="C1959" s="46"/>
      <c r="D1959" s="60"/>
      <c r="E1959" s="168" t="str">
        <f>J1959&amp;N1959&amp;K1959</f>
        <v>0/0</v>
      </c>
      <c r="F1959" s="21">
        <f>F1958</f>
        <v>42178</v>
      </c>
      <c r="G1959" s="37" t="s">
        <v>29</v>
      </c>
      <c r="H1959" s="38">
        <f>F1959+1</f>
        <v>42179</v>
      </c>
      <c r="I1959" s="37" t="s">
        <v>32</v>
      </c>
      <c r="J1959" s="48">
        <f>D1959</f>
        <v>0</v>
      </c>
      <c r="K1959" s="48">
        <f>J1959</f>
        <v>0</v>
      </c>
      <c r="L1959" s="25"/>
      <c r="M1959" s="29"/>
      <c r="N1959" s="25" t="s">
        <v>1286</v>
      </c>
      <c r="O1959" s="207"/>
    </row>
    <row r="1960" spans="1:15" ht="14.4" hidden="1" thickTop="1" thickBot="1">
      <c r="A1960" s="39" t="s">
        <v>1303</v>
      </c>
      <c r="B1960" s="40"/>
      <c r="C1960" s="40"/>
      <c r="D1960" s="160">
        <v>41</v>
      </c>
      <c r="E1960" s="41"/>
      <c r="F1960" s="21">
        <f>F1959</f>
        <v>42178</v>
      </c>
      <c r="G1960" s="40" t="s">
        <v>37</v>
      </c>
      <c r="H1960" s="38">
        <f>F1960+1</f>
        <v>42179</v>
      </c>
      <c r="I1960" s="41" t="s">
        <v>32</v>
      </c>
      <c r="J1960" s="42"/>
      <c r="K1960" s="42"/>
      <c r="L1960" s="42"/>
      <c r="M1960" s="42"/>
      <c r="N1960" s="42"/>
      <c r="O1960" s="206"/>
    </row>
    <row r="1961" spans="1:15" ht="13.7" hidden="1" thickTop="1">
      <c r="A1961" s="24" t="s">
        <v>31</v>
      </c>
      <c r="B1961" s="25"/>
      <c r="C1961" s="25"/>
      <c r="D1961" s="25"/>
      <c r="E1961" s="25"/>
      <c r="F1961" s="25"/>
      <c r="G1961" s="25"/>
      <c r="H1961" s="25"/>
      <c r="I1961" s="25"/>
      <c r="J1961" s="25"/>
      <c r="K1961" s="25"/>
      <c r="L1961" s="25"/>
      <c r="M1961" s="23"/>
      <c r="N1961" s="29"/>
      <c r="O1961" s="204"/>
    </row>
    <row r="1962" spans="1:15" ht="13.7" hidden="1" thickTop="1">
      <c r="A1962" s="45" t="s">
        <v>1314</v>
      </c>
      <c r="B1962" s="46">
        <v>330080404</v>
      </c>
      <c r="C1962" s="36" t="s">
        <v>791</v>
      </c>
      <c r="D1962" s="60">
        <v>36</v>
      </c>
      <c r="E1962" s="168" t="str">
        <f>J1962&amp;N1962&amp;K1962</f>
        <v>36/36</v>
      </c>
      <c r="F1962" s="21">
        <v>42179</v>
      </c>
      <c r="G1962" s="37" t="s">
        <v>29</v>
      </c>
      <c r="H1962" s="38">
        <f>F1962+1</f>
        <v>42180</v>
      </c>
      <c r="I1962" s="37" t="s">
        <v>32</v>
      </c>
      <c r="J1962" s="48">
        <f>D1962</f>
        <v>36</v>
      </c>
      <c r="K1962" s="48">
        <f>J1962</f>
        <v>36</v>
      </c>
      <c r="L1962" s="25"/>
      <c r="M1962" s="29"/>
      <c r="N1962" s="25" t="s">
        <v>1286</v>
      </c>
      <c r="O1962" s="205"/>
    </row>
    <row r="1963" spans="1:15" ht="14.4" hidden="1" customHeight="1">
      <c r="A1963" s="45"/>
      <c r="B1963" s="46"/>
      <c r="C1963" s="46"/>
      <c r="D1963" s="60"/>
      <c r="E1963" s="168" t="str">
        <f>J1963&amp;N1963&amp;K1963</f>
        <v>0/0</v>
      </c>
      <c r="F1963" s="21">
        <f>F1962</f>
        <v>42179</v>
      </c>
      <c r="G1963" s="37" t="s">
        <v>29</v>
      </c>
      <c r="H1963" s="38">
        <f>F1963+1</f>
        <v>42180</v>
      </c>
      <c r="I1963" s="37" t="s">
        <v>32</v>
      </c>
      <c r="J1963" s="48">
        <f>D1963</f>
        <v>0</v>
      </c>
      <c r="K1963" s="48">
        <f>J1963</f>
        <v>0</v>
      </c>
      <c r="L1963" s="25"/>
      <c r="M1963" s="29"/>
      <c r="N1963" s="25" t="s">
        <v>1286</v>
      </c>
      <c r="O1963" s="207"/>
    </row>
    <row r="1964" spans="1:15" ht="13.7" hidden="1" thickTop="1">
      <c r="A1964" s="45"/>
      <c r="B1964" s="46"/>
      <c r="C1964" s="46"/>
      <c r="D1964" s="60"/>
      <c r="E1964" s="168" t="str">
        <f>J1964&amp;N1964&amp;K1964</f>
        <v>0/0</v>
      </c>
      <c r="F1964" s="21">
        <f>F1963</f>
        <v>42179</v>
      </c>
      <c r="G1964" s="37" t="s">
        <v>29</v>
      </c>
      <c r="H1964" s="38">
        <f>F1964+1</f>
        <v>42180</v>
      </c>
      <c r="I1964" s="37" t="s">
        <v>32</v>
      </c>
      <c r="J1964" s="48">
        <f>D1964</f>
        <v>0</v>
      </c>
      <c r="K1964" s="48">
        <f>J1964</f>
        <v>0</v>
      </c>
      <c r="L1964" s="25"/>
      <c r="M1964" s="29"/>
      <c r="N1964" s="25" t="s">
        <v>1286</v>
      </c>
      <c r="O1964" s="207"/>
    </row>
    <row r="1965" spans="1:15" ht="14.4" hidden="1" thickTop="1" thickBot="1">
      <c r="A1965" s="39" t="s">
        <v>1313</v>
      </c>
      <c r="B1965" s="40"/>
      <c r="C1965" s="40"/>
      <c r="D1965" s="160">
        <v>45</v>
      </c>
      <c r="E1965" s="41"/>
      <c r="F1965" s="21">
        <f>F1964</f>
        <v>42179</v>
      </c>
      <c r="G1965" s="40" t="s">
        <v>37</v>
      </c>
      <c r="H1965" s="38">
        <f>F1965+1</f>
        <v>42180</v>
      </c>
      <c r="I1965" s="41" t="s">
        <v>32</v>
      </c>
      <c r="J1965" s="42"/>
      <c r="K1965" s="42"/>
      <c r="L1965" s="42"/>
      <c r="M1965" s="42"/>
      <c r="N1965" s="42"/>
      <c r="O1965" s="206"/>
    </row>
    <row r="1966" spans="1:15" ht="13.7" hidden="1" thickTop="1">
      <c r="A1966" s="24" t="s">
        <v>31</v>
      </c>
      <c r="B1966" s="25"/>
      <c r="C1966" s="25"/>
      <c r="D1966" s="25"/>
      <c r="E1966" s="25"/>
      <c r="F1966" s="25"/>
      <c r="G1966" s="25"/>
      <c r="H1966" s="25"/>
      <c r="I1966" s="25"/>
      <c r="J1966" s="25"/>
      <c r="K1966" s="25"/>
      <c r="L1966" s="25"/>
      <c r="M1966" s="23"/>
      <c r="N1966" s="29"/>
      <c r="O1966" s="204"/>
    </row>
    <row r="1967" spans="1:15" ht="13.7" hidden="1" thickTop="1">
      <c r="A1967" s="45" t="s">
        <v>1327</v>
      </c>
      <c r="B1967" s="46">
        <v>330080404</v>
      </c>
      <c r="C1967" s="36" t="s">
        <v>791</v>
      </c>
      <c r="D1967" s="60">
        <v>18</v>
      </c>
      <c r="E1967" s="168" t="str">
        <f>J1967&amp;N1967&amp;K1967</f>
        <v>18/18</v>
      </c>
      <c r="F1967" s="21">
        <v>42180</v>
      </c>
      <c r="G1967" s="37" t="s">
        <v>29</v>
      </c>
      <c r="H1967" s="38">
        <f>F1967+1</f>
        <v>42181</v>
      </c>
      <c r="I1967" s="37" t="s">
        <v>32</v>
      </c>
      <c r="J1967" s="48">
        <f>D1967</f>
        <v>18</v>
      </c>
      <c r="K1967" s="48">
        <f>J1967</f>
        <v>18</v>
      </c>
      <c r="L1967" s="25"/>
      <c r="M1967" s="29"/>
      <c r="N1967" s="25" t="s">
        <v>1286</v>
      </c>
      <c r="O1967" s="205"/>
    </row>
    <row r="1968" spans="1:15" ht="14.4" hidden="1" customHeight="1">
      <c r="A1968" s="45" t="s">
        <v>1328</v>
      </c>
      <c r="B1968" s="46">
        <v>330098951</v>
      </c>
      <c r="C1968" s="46" t="s">
        <v>661</v>
      </c>
      <c r="D1968" s="60">
        <v>18</v>
      </c>
      <c r="E1968" s="168" t="str">
        <f>J1968&amp;N1968&amp;K1968</f>
        <v>18/18</v>
      </c>
      <c r="F1968" s="21">
        <f>F1967</f>
        <v>42180</v>
      </c>
      <c r="G1968" s="37" t="s">
        <v>29</v>
      </c>
      <c r="H1968" s="38">
        <f>F1968+1</f>
        <v>42181</v>
      </c>
      <c r="I1968" s="37" t="s">
        <v>32</v>
      </c>
      <c r="J1968" s="48">
        <f>D1968</f>
        <v>18</v>
      </c>
      <c r="K1968" s="48">
        <f>J1968</f>
        <v>18</v>
      </c>
      <c r="L1968" s="25"/>
      <c r="M1968" s="29"/>
      <c r="N1968" s="25" t="s">
        <v>1286</v>
      </c>
      <c r="O1968" s="207"/>
    </row>
    <row r="1969" spans="1:15" ht="13.7" hidden="1" thickTop="1">
      <c r="A1969" s="45" t="s">
        <v>1329</v>
      </c>
      <c r="B1969" s="46" t="s">
        <v>680</v>
      </c>
      <c r="C1969" s="46" t="s">
        <v>681</v>
      </c>
      <c r="D1969" s="60">
        <v>18</v>
      </c>
      <c r="E1969" s="168" t="str">
        <f>J1969&amp;N1969&amp;K1969</f>
        <v>18/18</v>
      </c>
      <c r="F1969" s="21">
        <f>F1968</f>
        <v>42180</v>
      </c>
      <c r="G1969" s="37" t="s">
        <v>29</v>
      </c>
      <c r="H1969" s="38">
        <f>F1969+1</f>
        <v>42181</v>
      </c>
      <c r="I1969" s="37" t="s">
        <v>32</v>
      </c>
      <c r="J1969" s="48">
        <f>D1969</f>
        <v>18</v>
      </c>
      <c r="K1969" s="48">
        <f>J1969</f>
        <v>18</v>
      </c>
      <c r="L1969" s="25"/>
      <c r="M1969" s="29"/>
      <c r="N1969" s="25" t="s">
        <v>1286</v>
      </c>
      <c r="O1969" s="207"/>
    </row>
    <row r="1970" spans="1:15" ht="14.4" hidden="1" thickTop="1" thickBot="1">
      <c r="A1970" s="39" t="s">
        <v>1333</v>
      </c>
      <c r="B1970" s="40"/>
      <c r="C1970" s="40"/>
      <c r="D1970" s="160">
        <v>36</v>
      </c>
      <c r="E1970" s="41"/>
      <c r="F1970" s="21">
        <f>F1969</f>
        <v>42180</v>
      </c>
      <c r="G1970" s="40" t="s">
        <v>37</v>
      </c>
      <c r="H1970" s="38">
        <f>F1970+1</f>
        <v>42181</v>
      </c>
      <c r="I1970" s="41" t="s">
        <v>32</v>
      </c>
      <c r="J1970" s="42"/>
      <c r="K1970" s="42"/>
      <c r="L1970" s="42"/>
      <c r="M1970" s="42"/>
      <c r="N1970" s="42"/>
      <c r="O1970" s="206"/>
    </row>
    <row r="1971" spans="1:15" ht="13.7" hidden="1" thickTop="1">
      <c r="A1971" s="24" t="s">
        <v>31</v>
      </c>
      <c r="B1971" s="25"/>
      <c r="C1971" s="25"/>
      <c r="D1971" s="25"/>
      <c r="E1971" s="25"/>
      <c r="F1971" s="25"/>
      <c r="G1971" s="25"/>
      <c r="H1971" s="25"/>
      <c r="I1971" s="25"/>
      <c r="J1971" s="25"/>
      <c r="K1971" s="25"/>
      <c r="L1971" s="25"/>
      <c r="M1971" s="23"/>
      <c r="N1971" s="29"/>
      <c r="O1971" s="204"/>
    </row>
    <row r="1972" spans="1:15" ht="13.7" hidden="1" thickTop="1">
      <c r="A1972" s="45" t="s">
        <v>1330</v>
      </c>
      <c r="B1972" s="46">
        <v>330080404</v>
      </c>
      <c r="C1972" s="36" t="s">
        <v>791</v>
      </c>
      <c r="D1972" s="60">
        <v>18</v>
      </c>
      <c r="E1972" s="168" t="str">
        <f>J1972&amp;N1972&amp;K1972</f>
        <v>18/18</v>
      </c>
      <c r="F1972" s="21">
        <v>42181</v>
      </c>
      <c r="G1972" s="37" t="s">
        <v>29</v>
      </c>
      <c r="H1972" s="38">
        <f>F1972+1</f>
        <v>42182</v>
      </c>
      <c r="I1972" s="37" t="s">
        <v>32</v>
      </c>
      <c r="J1972" s="48">
        <f>D1972</f>
        <v>18</v>
      </c>
      <c r="K1972" s="48">
        <f>J1972</f>
        <v>18</v>
      </c>
      <c r="L1972" s="25"/>
      <c r="M1972" s="29"/>
      <c r="N1972" s="25" t="s">
        <v>1286</v>
      </c>
      <c r="O1972" s="205"/>
    </row>
    <row r="1973" spans="1:15" ht="14.4" hidden="1" customHeight="1">
      <c r="A1973" s="45" t="s">
        <v>1331</v>
      </c>
      <c r="B1973" s="46">
        <v>330098951</v>
      </c>
      <c r="C1973" s="46" t="s">
        <v>661</v>
      </c>
      <c r="D1973" s="60">
        <v>18</v>
      </c>
      <c r="E1973" s="168" t="str">
        <f>J1973&amp;N1973&amp;K1973</f>
        <v>18/18</v>
      </c>
      <c r="F1973" s="21">
        <f>F1972</f>
        <v>42181</v>
      </c>
      <c r="G1973" s="37" t="s">
        <v>29</v>
      </c>
      <c r="H1973" s="38">
        <f>F1973+1</f>
        <v>42182</v>
      </c>
      <c r="I1973" s="37" t="s">
        <v>32</v>
      </c>
      <c r="J1973" s="48">
        <f>D1973</f>
        <v>18</v>
      </c>
      <c r="K1973" s="48">
        <f>J1973</f>
        <v>18</v>
      </c>
      <c r="L1973" s="25"/>
      <c r="M1973" s="29"/>
      <c r="N1973" s="25" t="s">
        <v>1286</v>
      </c>
      <c r="O1973" s="207"/>
    </row>
    <row r="1974" spans="1:15" ht="13.7" hidden="1" thickTop="1">
      <c r="A1974" s="45" t="s">
        <v>1332</v>
      </c>
      <c r="B1974" s="46" t="s">
        <v>680</v>
      </c>
      <c r="C1974" s="46" t="s">
        <v>681</v>
      </c>
      <c r="D1974" s="60">
        <v>18</v>
      </c>
      <c r="E1974" s="168" t="str">
        <f>J1974&amp;N1974&amp;K1974</f>
        <v>18/18</v>
      </c>
      <c r="F1974" s="21">
        <f>F1973</f>
        <v>42181</v>
      </c>
      <c r="G1974" s="37" t="s">
        <v>29</v>
      </c>
      <c r="H1974" s="38">
        <f>F1974+1</f>
        <v>42182</v>
      </c>
      <c r="I1974" s="37" t="s">
        <v>32</v>
      </c>
      <c r="J1974" s="48">
        <f>D1974</f>
        <v>18</v>
      </c>
      <c r="K1974" s="48">
        <f>J1974</f>
        <v>18</v>
      </c>
      <c r="L1974" s="25"/>
      <c r="M1974" s="29"/>
      <c r="N1974" s="25" t="s">
        <v>1286</v>
      </c>
      <c r="O1974" s="207"/>
    </row>
    <row r="1975" spans="1:15" ht="14.4" hidden="1" thickTop="1" thickBot="1">
      <c r="A1975" s="39"/>
      <c r="B1975" s="40"/>
      <c r="C1975" s="40"/>
      <c r="D1975" s="160"/>
      <c r="E1975" s="41"/>
      <c r="F1975" s="21">
        <f>F1974</f>
        <v>42181</v>
      </c>
      <c r="G1975" s="40" t="s">
        <v>37</v>
      </c>
      <c r="H1975" s="38">
        <f>F1975+1</f>
        <v>42182</v>
      </c>
      <c r="I1975" s="41" t="s">
        <v>32</v>
      </c>
      <c r="J1975" s="42"/>
      <c r="K1975" s="42"/>
      <c r="L1975" s="42"/>
      <c r="M1975" s="42"/>
      <c r="N1975" s="42"/>
      <c r="O1975" s="206"/>
    </row>
    <row r="1976" spans="1:15" ht="13.7" hidden="1" thickTop="1">
      <c r="A1976" s="24" t="s">
        <v>31</v>
      </c>
      <c r="B1976" s="25"/>
      <c r="C1976" s="25"/>
      <c r="D1976" s="25"/>
      <c r="E1976" s="25"/>
      <c r="F1976" s="25"/>
      <c r="G1976" s="25"/>
      <c r="H1976" s="25"/>
      <c r="I1976" s="25"/>
      <c r="J1976" s="25"/>
      <c r="K1976" s="25"/>
      <c r="L1976" s="25"/>
      <c r="M1976" s="23"/>
      <c r="N1976" s="29"/>
      <c r="O1976" s="204"/>
    </row>
    <row r="1977" spans="1:15" ht="13.7" hidden="1" thickTop="1">
      <c r="A1977" s="45"/>
      <c r="B1977" s="46"/>
      <c r="C1977" s="36"/>
      <c r="D1977" s="60"/>
      <c r="E1977" s="168" t="str">
        <f>J1977&amp;N1977&amp;K1977</f>
        <v>0/0</v>
      </c>
      <c r="F1977" s="21">
        <v>42184</v>
      </c>
      <c r="G1977" s="37" t="s">
        <v>29</v>
      </c>
      <c r="H1977" s="38">
        <f>F1977+1</f>
        <v>42185</v>
      </c>
      <c r="I1977" s="37" t="s">
        <v>32</v>
      </c>
      <c r="J1977" s="48">
        <f>D1977</f>
        <v>0</v>
      </c>
      <c r="K1977" s="48">
        <f>J1977</f>
        <v>0</v>
      </c>
      <c r="L1977" s="25"/>
      <c r="M1977" s="29"/>
      <c r="N1977" s="25" t="s">
        <v>1286</v>
      </c>
      <c r="O1977" s="205"/>
    </row>
    <row r="1978" spans="1:15" ht="14.4" hidden="1" customHeight="1">
      <c r="A1978" s="45" t="s">
        <v>1340</v>
      </c>
      <c r="B1978" s="46">
        <v>330098951</v>
      </c>
      <c r="C1978" s="46" t="s">
        <v>661</v>
      </c>
      <c r="D1978" s="60">
        <v>36</v>
      </c>
      <c r="E1978" s="168" t="str">
        <f>J1978&amp;N1978&amp;K1978</f>
        <v>36/36</v>
      </c>
      <c r="F1978" s="21">
        <f>F1977</f>
        <v>42184</v>
      </c>
      <c r="G1978" s="37" t="s">
        <v>29</v>
      </c>
      <c r="H1978" s="38">
        <f>F1978+1</f>
        <v>42185</v>
      </c>
      <c r="I1978" s="37" t="s">
        <v>32</v>
      </c>
      <c r="J1978" s="48">
        <f>D1978</f>
        <v>36</v>
      </c>
      <c r="K1978" s="48">
        <f>J1978</f>
        <v>36</v>
      </c>
      <c r="L1978" s="25"/>
      <c r="M1978" s="29"/>
      <c r="N1978" s="25" t="s">
        <v>1286</v>
      </c>
      <c r="O1978" s="207"/>
    </row>
    <row r="1979" spans="1:15" ht="13.7" hidden="1" thickTop="1">
      <c r="A1979" s="45" t="s">
        <v>1341</v>
      </c>
      <c r="B1979" s="46">
        <v>330080404</v>
      </c>
      <c r="C1979" s="36" t="s">
        <v>791</v>
      </c>
      <c r="D1979" s="60">
        <v>18</v>
      </c>
      <c r="E1979" s="168" t="str">
        <f>J1979&amp;N1979&amp;K1979</f>
        <v>18/18</v>
      </c>
      <c r="F1979" s="21">
        <f>F1978</f>
        <v>42184</v>
      </c>
      <c r="G1979" s="37" t="s">
        <v>29</v>
      </c>
      <c r="H1979" s="38">
        <f>F1979+1</f>
        <v>42185</v>
      </c>
      <c r="I1979" s="37" t="s">
        <v>32</v>
      </c>
      <c r="J1979" s="48">
        <f>D1979</f>
        <v>18</v>
      </c>
      <c r="K1979" s="48">
        <f>J1979</f>
        <v>18</v>
      </c>
      <c r="L1979" s="25"/>
      <c r="M1979" s="29"/>
      <c r="N1979" s="25" t="s">
        <v>1286</v>
      </c>
      <c r="O1979" s="207"/>
    </row>
    <row r="1980" spans="1:15" ht="14.4" hidden="1" thickTop="1" thickBot="1">
      <c r="A1980" s="39" t="s">
        <v>1342</v>
      </c>
      <c r="B1980" s="40"/>
      <c r="C1980" s="40"/>
      <c r="D1980" s="160">
        <v>21</v>
      </c>
      <c r="E1980" s="41"/>
      <c r="F1980" s="21">
        <f>F1979</f>
        <v>42184</v>
      </c>
      <c r="G1980" s="40" t="s">
        <v>37</v>
      </c>
      <c r="H1980" s="38">
        <f>F1980+1</f>
        <v>42185</v>
      </c>
      <c r="I1980" s="41" t="s">
        <v>32</v>
      </c>
      <c r="J1980" s="42"/>
      <c r="K1980" s="42"/>
      <c r="L1980" s="42"/>
      <c r="M1980" s="42"/>
      <c r="N1980" s="42"/>
      <c r="O1980" s="206"/>
    </row>
    <row r="1981" spans="1:15" ht="13.7" hidden="1" thickTop="1">
      <c r="A1981" s="24" t="s">
        <v>31</v>
      </c>
      <c r="B1981" s="25"/>
      <c r="C1981" s="25"/>
      <c r="D1981" s="25"/>
      <c r="E1981" s="25"/>
      <c r="F1981" s="25"/>
      <c r="G1981" s="25"/>
      <c r="H1981" s="25"/>
      <c r="I1981" s="25"/>
      <c r="J1981" s="25"/>
      <c r="K1981" s="25"/>
      <c r="L1981" s="25"/>
      <c r="M1981" s="23"/>
      <c r="N1981" s="29"/>
      <c r="O1981" s="204"/>
    </row>
    <row r="1982" spans="1:15" ht="13.7" hidden="1" thickTop="1">
      <c r="A1982" s="45" t="s">
        <v>1359</v>
      </c>
      <c r="B1982" s="46">
        <v>330080404</v>
      </c>
      <c r="C1982" s="36" t="s">
        <v>791</v>
      </c>
      <c r="D1982" s="60">
        <v>18</v>
      </c>
      <c r="E1982" s="168" t="str">
        <f>J1982&amp;N1982&amp;K1982</f>
        <v>18/18</v>
      </c>
      <c r="F1982" s="21">
        <v>42185</v>
      </c>
      <c r="G1982" s="37" t="s">
        <v>29</v>
      </c>
      <c r="H1982" s="38">
        <f>F1982+1</f>
        <v>42186</v>
      </c>
      <c r="I1982" s="37" t="s">
        <v>32</v>
      </c>
      <c r="J1982" s="48">
        <f>D1982</f>
        <v>18</v>
      </c>
      <c r="K1982" s="48">
        <f>J1982</f>
        <v>18</v>
      </c>
      <c r="L1982" s="25"/>
      <c r="M1982" s="29"/>
      <c r="N1982" s="25" t="s">
        <v>1286</v>
      </c>
      <c r="O1982" s="205"/>
    </row>
    <row r="1983" spans="1:15" ht="14.4" hidden="1" customHeight="1">
      <c r="A1983" s="45" t="s">
        <v>1360</v>
      </c>
      <c r="B1983" s="46">
        <v>330098951</v>
      </c>
      <c r="C1983" s="46" t="s">
        <v>661</v>
      </c>
      <c r="D1983" s="60">
        <v>18</v>
      </c>
      <c r="E1983" s="168" t="str">
        <f>J1983&amp;N1983&amp;K1983</f>
        <v>18/18</v>
      </c>
      <c r="F1983" s="21">
        <f>F1982</f>
        <v>42185</v>
      </c>
      <c r="G1983" s="37" t="s">
        <v>29</v>
      </c>
      <c r="H1983" s="38">
        <f>F1983+1</f>
        <v>42186</v>
      </c>
      <c r="I1983" s="37" t="s">
        <v>32</v>
      </c>
      <c r="J1983" s="48">
        <f>D1983</f>
        <v>18</v>
      </c>
      <c r="K1983" s="48">
        <f>J1983</f>
        <v>18</v>
      </c>
      <c r="L1983" s="25"/>
      <c r="M1983" s="29"/>
      <c r="N1983" s="25" t="s">
        <v>1286</v>
      </c>
      <c r="O1983" s="207"/>
    </row>
    <row r="1984" spans="1:15" ht="13.7" hidden="1" thickTop="1">
      <c r="A1984" s="45" t="s">
        <v>1361</v>
      </c>
      <c r="B1984" s="46" t="s">
        <v>680</v>
      </c>
      <c r="C1984" s="46" t="s">
        <v>681</v>
      </c>
      <c r="D1984" s="60">
        <v>18</v>
      </c>
      <c r="E1984" s="168" t="str">
        <f>J1984&amp;N1984&amp;K1984</f>
        <v>18/18</v>
      </c>
      <c r="F1984" s="21">
        <f>F1983</f>
        <v>42185</v>
      </c>
      <c r="G1984" s="37" t="s">
        <v>29</v>
      </c>
      <c r="H1984" s="38">
        <f>F1984+1</f>
        <v>42186</v>
      </c>
      <c r="I1984" s="37" t="s">
        <v>32</v>
      </c>
      <c r="J1984" s="48">
        <f>D1984</f>
        <v>18</v>
      </c>
      <c r="K1984" s="48">
        <f>J1984</f>
        <v>18</v>
      </c>
      <c r="L1984" s="25"/>
      <c r="M1984" s="29"/>
      <c r="N1984" s="25" t="s">
        <v>1286</v>
      </c>
      <c r="O1984" s="207"/>
    </row>
    <row r="1985" spans="1:15" ht="14.4" hidden="1" thickTop="1" thickBot="1">
      <c r="A1985" s="39" t="s">
        <v>1362</v>
      </c>
      <c r="B1985" s="40"/>
      <c r="C1985" s="40"/>
      <c r="D1985" s="160">
        <v>35</v>
      </c>
      <c r="E1985" s="41"/>
      <c r="F1985" s="21">
        <f>F1984</f>
        <v>42185</v>
      </c>
      <c r="G1985" s="40" t="s">
        <v>37</v>
      </c>
      <c r="H1985" s="38">
        <f>F1985+1</f>
        <v>42186</v>
      </c>
      <c r="I1985" s="41" t="s">
        <v>32</v>
      </c>
      <c r="J1985" s="42"/>
      <c r="K1985" s="42"/>
      <c r="L1985" s="42"/>
      <c r="M1985" s="42"/>
      <c r="N1985" s="42"/>
      <c r="O1985" s="206"/>
    </row>
    <row r="1986" spans="1:15" ht="13.7" hidden="1" thickTop="1">
      <c r="A1986" s="24" t="s">
        <v>31</v>
      </c>
      <c r="B1986" s="25"/>
      <c r="C1986" s="25"/>
      <c r="D1986" s="25"/>
      <c r="E1986" s="25"/>
      <c r="F1986" s="25"/>
      <c r="G1986" s="25"/>
      <c r="H1986" s="25"/>
      <c r="I1986" s="25"/>
      <c r="J1986" s="25"/>
      <c r="K1986" s="25"/>
      <c r="L1986" s="25"/>
      <c r="M1986" s="23"/>
      <c r="N1986" s="29"/>
      <c r="O1986" s="204"/>
    </row>
    <row r="1987" spans="1:15" ht="13.7" hidden="1" thickTop="1">
      <c r="A1987" s="45" t="s">
        <v>1393</v>
      </c>
      <c r="B1987" s="46">
        <v>330080404</v>
      </c>
      <c r="C1987" s="36" t="s">
        <v>791</v>
      </c>
      <c r="D1987" s="60">
        <v>18</v>
      </c>
      <c r="E1987" s="168" t="str">
        <f>J1987&amp;N1987&amp;K1987</f>
        <v>18/18</v>
      </c>
      <c r="F1987" s="21">
        <v>42186</v>
      </c>
      <c r="G1987" s="37" t="s">
        <v>29</v>
      </c>
      <c r="H1987" s="38">
        <f>F1987+1</f>
        <v>42187</v>
      </c>
      <c r="I1987" s="37" t="s">
        <v>32</v>
      </c>
      <c r="J1987" s="48">
        <f>D1987</f>
        <v>18</v>
      </c>
      <c r="K1987" s="48">
        <f>J1987</f>
        <v>18</v>
      </c>
      <c r="L1987" s="25"/>
      <c r="M1987" s="29"/>
      <c r="N1987" s="25" t="s">
        <v>1286</v>
      </c>
      <c r="O1987" s="205"/>
    </row>
    <row r="1988" spans="1:15" ht="14.4" hidden="1" customHeight="1">
      <c r="A1988" s="45" t="s">
        <v>1394</v>
      </c>
      <c r="B1988" s="46">
        <v>330098951</v>
      </c>
      <c r="C1988" s="46" t="s">
        <v>661</v>
      </c>
      <c r="D1988" s="60">
        <v>18</v>
      </c>
      <c r="E1988" s="168" t="str">
        <f>J1988&amp;N1988&amp;K1988</f>
        <v>18/18</v>
      </c>
      <c r="F1988" s="21">
        <f>F1987</f>
        <v>42186</v>
      </c>
      <c r="G1988" s="37" t="s">
        <v>29</v>
      </c>
      <c r="H1988" s="38">
        <f>F1988+1</f>
        <v>42187</v>
      </c>
      <c r="I1988" s="37" t="s">
        <v>32</v>
      </c>
      <c r="J1988" s="48">
        <f>D1988</f>
        <v>18</v>
      </c>
      <c r="K1988" s="48">
        <f>J1988</f>
        <v>18</v>
      </c>
      <c r="L1988" s="25"/>
      <c r="M1988" s="29"/>
      <c r="N1988" s="25" t="s">
        <v>1286</v>
      </c>
      <c r="O1988" s="207"/>
    </row>
    <row r="1989" spans="1:15" ht="13.7" hidden="1" thickTop="1">
      <c r="A1989" s="45"/>
      <c r="B1989" s="46"/>
      <c r="C1989" s="46"/>
      <c r="D1989" s="60"/>
      <c r="E1989" s="168" t="str">
        <f>J1989&amp;N1989&amp;K1989</f>
        <v>0/0</v>
      </c>
      <c r="F1989" s="21">
        <f>F1988</f>
        <v>42186</v>
      </c>
      <c r="G1989" s="37" t="s">
        <v>29</v>
      </c>
      <c r="H1989" s="38">
        <f>F1989+1</f>
        <v>42187</v>
      </c>
      <c r="I1989" s="37" t="s">
        <v>32</v>
      </c>
      <c r="J1989" s="48">
        <f>D1989</f>
        <v>0</v>
      </c>
      <c r="K1989" s="48">
        <f>J1989</f>
        <v>0</v>
      </c>
      <c r="L1989" s="25"/>
      <c r="M1989" s="29"/>
      <c r="N1989" s="25" t="s">
        <v>1286</v>
      </c>
      <c r="O1989" s="207"/>
    </row>
    <row r="1990" spans="1:15" ht="14.4" hidden="1" thickTop="1" thickBot="1">
      <c r="A1990" s="39" t="s">
        <v>1401</v>
      </c>
      <c r="B1990" s="40"/>
      <c r="C1990" s="40"/>
      <c r="D1990" s="160">
        <v>36</v>
      </c>
      <c r="E1990" s="41"/>
      <c r="F1990" s="21">
        <f>F1989</f>
        <v>42186</v>
      </c>
      <c r="G1990" s="40" t="s">
        <v>37</v>
      </c>
      <c r="H1990" s="38">
        <f>F1990+1</f>
        <v>42187</v>
      </c>
      <c r="I1990" s="41" t="s">
        <v>32</v>
      </c>
      <c r="J1990" s="42"/>
      <c r="K1990" s="42"/>
      <c r="L1990" s="42"/>
      <c r="M1990" s="42"/>
      <c r="N1990" s="42"/>
      <c r="O1990" s="206"/>
    </row>
    <row r="1991" spans="1:15" ht="13.7" hidden="1" thickTop="1">
      <c r="A1991" s="24" t="s">
        <v>31</v>
      </c>
      <c r="B1991" s="25"/>
      <c r="C1991" s="25"/>
      <c r="D1991" s="25"/>
      <c r="E1991" s="25"/>
      <c r="F1991" s="25"/>
      <c r="G1991" s="25"/>
      <c r="H1991" s="25"/>
      <c r="I1991" s="25"/>
      <c r="J1991" s="25"/>
      <c r="K1991" s="25"/>
      <c r="L1991" s="25"/>
      <c r="M1991" s="23"/>
      <c r="N1991" s="29"/>
      <c r="O1991" s="204"/>
    </row>
    <row r="1992" spans="1:15" ht="13.7" hidden="1" thickTop="1">
      <c r="A1992" s="45" t="s">
        <v>1415</v>
      </c>
      <c r="B1992" s="46">
        <v>330080404</v>
      </c>
      <c r="C1992" s="36" t="s">
        <v>791</v>
      </c>
      <c r="D1992" s="60">
        <v>36</v>
      </c>
      <c r="E1992" s="168" t="str">
        <f>J1992&amp;N1992&amp;K1992</f>
        <v>36/36</v>
      </c>
      <c r="F1992" s="21">
        <v>42187</v>
      </c>
      <c r="G1992" s="37" t="s">
        <v>29</v>
      </c>
      <c r="H1992" s="38">
        <f>F1992+1</f>
        <v>42188</v>
      </c>
      <c r="I1992" s="37" t="s">
        <v>32</v>
      </c>
      <c r="J1992" s="48">
        <f>D1992</f>
        <v>36</v>
      </c>
      <c r="K1992" s="48">
        <f>J1992</f>
        <v>36</v>
      </c>
      <c r="L1992" s="25"/>
      <c r="M1992" s="29"/>
      <c r="N1992" s="25" t="s">
        <v>1286</v>
      </c>
      <c r="O1992" s="205"/>
    </row>
    <row r="1993" spans="1:15" ht="14.4" hidden="1" customHeight="1">
      <c r="A1993" s="45" t="s">
        <v>1416</v>
      </c>
      <c r="B1993" s="46" t="s">
        <v>680</v>
      </c>
      <c r="C1993" s="46" t="s">
        <v>681</v>
      </c>
      <c r="D1993" s="60">
        <v>18</v>
      </c>
      <c r="E1993" s="168" t="str">
        <f>J1993&amp;N1993&amp;K1993</f>
        <v>18/18</v>
      </c>
      <c r="F1993" s="21">
        <f>F1992</f>
        <v>42187</v>
      </c>
      <c r="G1993" s="37" t="s">
        <v>29</v>
      </c>
      <c r="H1993" s="38">
        <f>F1993+1</f>
        <v>42188</v>
      </c>
      <c r="I1993" s="37" t="s">
        <v>32</v>
      </c>
      <c r="J1993" s="48">
        <f>D1993</f>
        <v>18</v>
      </c>
      <c r="K1993" s="48">
        <f>J1993</f>
        <v>18</v>
      </c>
      <c r="L1993" s="25"/>
      <c r="M1993" s="29"/>
      <c r="N1993" s="25" t="s">
        <v>1286</v>
      </c>
      <c r="O1993" s="207"/>
    </row>
    <row r="1994" spans="1:15" ht="13.7" hidden="1" thickTop="1">
      <c r="A1994" s="45"/>
      <c r="B1994" s="46"/>
      <c r="C1994" s="46"/>
      <c r="D1994" s="60"/>
      <c r="E1994" s="168" t="str">
        <f>J1994&amp;N1994&amp;K1994</f>
        <v>0/0</v>
      </c>
      <c r="F1994" s="21">
        <f>F1993</f>
        <v>42187</v>
      </c>
      <c r="G1994" s="37" t="s">
        <v>29</v>
      </c>
      <c r="H1994" s="38">
        <f>F1994+1</f>
        <v>42188</v>
      </c>
      <c r="I1994" s="37" t="s">
        <v>32</v>
      </c>
      <c r="J1994" s="48">
        <f>D1994</f>
        <v>0</v>
      </c>
      <c r="K1994" s="48">
        <f>J1994</f>
        <v>0</v>
      </c>
      <c r="L1994" s="25"/>
      <c r="M1994" s="29"/>
      <c r="N1994" s="25" t="s">
        <v>1286</v>
      </c>
      <c r="O1994" s="207"/>
    </row>
    <row r="1995" spans="1:15" ht="14.4" hidden="1" thickTop="1" thickBot="1">
      <c r="A1995" s="39" t="s">
        <v>1417</v>
      </c>
      <c r="B1995" s="40"/>
      <c r="C1995" s="40"/>
      <c r="D1995" s="160">
        <v>39</v>
      </c>
      <c r="E1995" s="41"/>
      <c r="F1995" s="21">
        <f>F1994</f>
        <v>42187</v>
      </c>
      <c r="G1995" s="40" t="s">
        <v>37</v>
      </c>
      <c r="H1995" s="38">
        <f>F1995+1</f>
        <v>42188</v>
      </c>
      <c r="I1995" s="41" t="s">
        <v>32</v>
      </c>
      <c r="J1995" s="42"/>
      <c r="K1995" s="42"/>
      <c r="L1995" s="42"/>
      <c r="M1995" s="42"/>
      <c r="N1995" s="42"/>
      <c r="O1995" s="206"/>
    </row>
    <row r="1996" spans="1:15" ht="13.7" hidden="1" thickTop="1">
      <c r="A1996" s="24" t="s">
        <v>31</v>
      </c>
      <c r="B1996" s="25"/>
      <c r="C1996" s="25"/>
      <c r="D1996" s="25"/>
      <c r="E1996" s="25"/>
      <c r="F1996" s="25"/>
      <c r="G1996" s="25"/>
      <c r="H1996" s="25"/>
      <c r="I1996" s="25"/>
      <c r="J1996" s="25"/>
      <c r="K1996" s="25"/>
      <c r="L1996" s="25"/>
      <c r="M1996" s="23"/>
      <c r="N1996" s="29"/>
      <c r="O1996" s="204"/>
    </row>
    <row r="1997" spans="1:15" ht="13.7" hidden="1" thickTop="1">
      <c r="A1997" s="45" t="s">
        <v>1421</v>
      </c>
      <c r="B1997" s="46">
        <v>330080404</v>
      </c>
      <c r="C1997" s="36" t="s">
        <v>791</v>
      </c>
      <c r="D1997" s="60">
        <v>36</v>
      </c>
      <c r="E1997" s="168" t="str">
        <f>J1997&amp;N1997&amp;K1997</f>
        <v>36/36</v>
      </c>
      <c r="F1997" s="21">
        <v>42188</v>
      </c>
      <c r="G1997" s="37" t="s">
        <v>29</v>
      </c>
      <c r="H1997" s="38">
        <f>F1997+1</f>
        <v>42189</v>
      </c>
      <c r="I1997" s="37" t="s">
        <v>32</v>
      </c>
      <c r="J1997" s="48">
        <f>D1997</f>
        <v>36</v>
      </c>
      <c r="K1997" s="48">
        <f>J1997</f>
        <v>36</v>
      </c>
      <c r="L1997" s="25"/>
      <c r="M1997" s="29"/>
      <c r="N1997" s="25" t="s">
        <v>1286</v>
      </c>
      <c r="O1997" s="205"/>
    </row>
    <row r="1998" spans="1:15" ht="14.4" hidden="1" customHeight="1">
      <c r="A1998" s="45" t="s">
        <v>1422</v>
      </c>
      <c r="B1998" s="46" t="s">
        <v>680</v>
      </c>
      <c r="C1998" s="46" t="s">
        <v>681</v>
      </c>
      <c r="D1998" s="60">
        <v>18</v>
      </c>
      <c r="E1998" s="168" t="str">
        <f>J1998&amp;N1998&amp;K1998</f>
        <v>18/18</v>
      </c>
      <c r="F1998" s="21">
        <f>F1997</f>
        <v>42188</v>
      </c>
      <c r="G1998" s="37" t="s">
        <v>29</v>
      </c>
      <c r="H1998" s="38">
        <f>F1998+1</f>
        <v>42189</v>
      </c>
      <c r="I1998" s="37" t="s">
        <v>32</v>
      </c>
      <c r="J1998" s="48">
        <f>D1998</f>
        <v>18</v>
      </c>
      <c r="K1998" s="48">
        <f>J1998</f>
        <v>18</v>
      </c>
      <c r="L1998" s="25"/>
      <c r="M1998" s="29"/>
      <c r="N1998" s="25" t="s">
        <v>1286</v>
      </c>
      <c r="O1998" s="207"/>
    </row>
    <row r="1999" spans="1:15" ht="13.7" hidden="1" thickTop="1">
      <c r="A1999" s="45"/>
      <c r="B1999" s="46"/>
      <c r="C1999" s="46"/>
      <c r="D1999" s="60"/>
      <c r="E1999" s="168" t="str">
        <f>J1999&amp;N1999&amp;K1999</f>
        <v>0/0</v>
      </c>
      <c r="F1999" s="21">
        <f>F1998</f>
        <v>42188</v>
      </c>
      <c r="G1999" s="37" t="s">
        <v>29</v>
      </c>
      <c r="H1999" s="38">
        <f>F1999+1</f>
        <v>42189</v>
      </c>
      <c r="I1999" s="37" t="s">
        <v>32</v>
      </c>
      <c r="J1999" s="48">
        <f>D1999</f>
        <v>0</v>
      </c>
      <c r="K1999" s="48">
        <f>J1999</f>
        <v>0</v>
      </c>
      <c r="L1999" s="25"/>
      <c r="M1999" s="29"/>
      <c r="N1999" s="25" t="s">
        <v>1286</v>
      </c>
      <c r="O1999" s="207"/>
    </row>
    <row r="2000" spans="1:15" ht="14.4" hidden="1" thickTop="1" thickBot="1">
      <c r="A2000" s="39" t="s">
        <v>1423</v>
      </c>
      <c r="B2000" s="40"/>
      <c r="C2000" s="40"/>
      <c r="D2000" s="160">
        <v>29</v>
      </c>
      <c r="E2000" s="41"/>
      <c r="F2000" s="21">
        <f>F1999</f>
        <v>42188</v>
      </c>
      <c r="G2000" s="40" t="s">
        <v>37</v>
      </c>
      <c r="H2000" s="38">
        <f>F2000+1</f>
        <v>42189</v>
      </c>
      <c r="I2000" s="41" t="s">
        <v>32</v>
      </c>
      <c r="J2000" s="42"/>
      <c r="K2000" s="42"/>
      <c r="L2000" s="42"/>
      <c r="M2000" s="42"/>
      <c r="N2000" s="42"/>
      <c r="O2000" s="206"/>
    </row>
    <row r="2001" spans="1:15" ht="13.7" hidden="1" thickTop="1">
      <c r="A2001" s="24" t="s">
        <v>31</v>
      </c>
      <c r="B2001" s="25"/>
      <c r="C2001" s="25"/>
      <c r="D2001" s="25"/>
      <c r="E2001" s="25"/>
      <c r="F2001" s="25"/>
      <c r="G2001" s="25"/>
      <c r="H2001" s="25"/>
      <c r="I2001" s="25"/>
      <c r="J2001" s="25"/>
      <c r="K2001" s="25"/>
      <c r="L2001" s="25"/>
      <c r="M2001" s="23"/>
      <c r="N2001" s="29"/>
      <c r="O2001" s="204"/>
    </row>
    <row r="2002" spans="1:15" ht="13.7" hidden="1" thickTop="1">
      <c r="A2002" s="45" t="s">
        <v>1424</v>
      </c>
      <c r="B2002" s="46" t="s">
        <v>680</v>
      </c>
      <c r="C2002" s="46" t="s">
        <v>681</v>
      </c>
      <c r="D2002" s="60">
        <v>36</v>
      </c>
      <c r="E2002" s="168" t="str">
        <f>J2002&amp;N2002&amp;K2002</f>
        <v>36/36</v>
      </c>
      <c r="F2002" s="21">
        <v>42191</v>
      </c>
      <c r="G2002" s="37" t="s">
        <v>29</v>
      </c>
      <c r="H2002" s="38">
        <f>F2002+1</f>
        <v>42192</v>
      </c>
      <c r="I2002" s="37" t="s">
        <v>32</v>
      </c>
      <c r="J2002" s="48">
        <f>D2002</f>
        <v>36</v>
      </c>
      <c r="K2002" s="48">
        <f>J2002</f>
        <v>36</v>
      </c>
      <c r="L2002" s="25"/>
      <c r="M2002" s="29"/>
      <c r="N2002" s="25" t="s">
        <v>1286</v>
      </c>
      <c r="O2002" s="205"/>
    </row>
    <row r="2003" spans="1:15" ht="14.4" hidden="1" customHeight="1">
      <c r="A2003" s="45" t="s">
        <v>1425</v>
      </c>
      <c r="B2003" s="46">
        <v>330098951</v>
      </c>
      <c r="C2003" s="46" t="s">
        <v>661</v>
      </c>
      <c r="D2003" s="60">
        <v>18</v>
      </c>
      <c r="E2003" s="168" t="str">
        <f>J2003&amp;N2003&amp;K2003</f>
        <v>18/18</v>
      </c>
      <c r="F2003" s="21">
        <f>F2002</f>
        <v>42191</v>
      </c>
      <c r="G2003" s="37" t="s">
        <v>29</v>
      </c>
      <c r="H2003" s="38">
        <f>F2003+1</f>
        <v>42192</v>
      </c>
      <c r="I2003" s="37" t="s">
        <v>32</v>
      </c>
      <c r="J2003" s="48">
        <f>D2003</f>
        <v>18</v>
      </c>
      <c r="K2003" s="48">
        <f>J2003</f>
        <v>18</v>
      </c>
      <c r="L2003" s="25"/>
      <c r="M2003" s="29"/>
      <c r="N2003" s="25" t="s">
        <v>1286</v>
      </c>
      <c r="O2003" s="207"/>
    </row>
    <row r="2004" spans="1:15" ht="13.7" hidden="1" thickTop="1">
      <c r="A2004" s="45"/>
      <c r="B2004" s="46"/>
      <c r="C2004" s="46"/>
      <c r="D2004" s="60"/>
      <c r="E2004" s="168" t="str">
        <f>J2004&amp;N2004&amp;K2004</f>
        <v>0/0</v>
      </c>
      <c r="F2004" s="21">
        <f>F2003</f>
        <v>42191</v>
      </c>
      <c r="G2004" s="37" t="s">
        <v>29</v>
      </c>
      <c r="H2004" s="38">
        <f>F2004+1</f>
        <v>42192</v>
      </c>
      <c r="I2004" s="37" t="s">
        <v>32</v>
      </c>
      <c r="J2004" s="48">
        <f>D2004</f>
        <v>0</v>
      </c>
      <c r="K2004" s="48">
        <f>J2004</f>
        <v>0</v>
      </c>
      <c r="L2004" s="25"/>
      <c r="M2004" s="29"/>
      <c r="N2004" s="25" t="s">
        <v>1286</v>
      </c>
      <c r="O2004" s="207"/>
    </row>
    <row r="2005" spans="1:15" ht="14.4" hidden="1" thickTop="1" thickBot="1">
      <c r="A2005" s="39" t="s">
        <v>1426</v>
      </c>
      <c r="B2005" s="40"/>
      <c r="C2005" s="40"/>
      <c r="D2005" s="160">
        <v>33</v>
      </c>
      <c r="E2005" s="41"/>
      <c r="F2005" s="21">
        <f>F2004</f>
        <v>42191</v>
      </c>
      <c r="G2005" s="40" t="s">
        <v>37</v>
      </c>
      <c r="H2005" s="38">
        <f>F2005+1</f>
        <v>42192</v>
      </c>
      <c r="I2005" s="41" t="s">
        <v>32</v>
      </c>
      <c r="J2005" s="42"/>
      <c r="K2005" s="42"/>
      <c r="L2005" s="42"/>
      <c r="M2005" s="42"/>
      <c r="N2005" s="42"/>
      <c r="O2005" s="206"/>
    </row>
    <row r="2006" spans="1:15" ht="13.7" hidden="1" thickTop="1">
      <c r="A2006" s="24" t="s">
        <v>31</v>
      </c>
      <c r="B2006" s="25"/>
      <c r="C2006" s="25"/>
      <c r="D2006" s="25"/>
      <c r="E2006" s="25"/>
      <c r="F2006" s="25"/>
      <c r="G2006" s="25"/>
      <c r="H2006" s="25"/>
      <c r="I2006" s="25"/>
      <c r="J2006" s="25"/>
      <c r="K2006" s="25"/>
      <c r="L2006" s="25"/>
      <c r="M2006" s="23"/>
      <c r="N2006" s="29"/>
      <c r="O2006" s="204"/>
    </row>
    <row r="2007" spans="1:15" ht="13.7" hidden="1" thickTop="1">
      <c r="A2007" s="45" t="s">
        <v>1452</v>
      </c>
      <c r="B2007" s="46">
        <v>330080404</v>
      </c>
      <c r="C2007" s="36" t="s">
        <v>791</v>
      </c>
      <c r="D2007" s="60">
        <v>54</v>
      </c>
      <c r="E2007" s="168" t="str">
        <f>J2007&amp;N2007&amp;K2007</f>
        <v>54/54</v>
      </c>
      <c r="F2007" s="21">
        <v>42192</v>
      </c>
      <c r="G2007" s="37" t="s">
        <v>29</v>
      </c>
      <c r="H2007" s="38">
        <f>F2007+1</f>
        <v>42193</v>
      </c>
      <c r="I2007" s="37" t="s">
        <v>32</v>
      </c>
      <c r="J2007" s="48">
        <f>D2007</f>
        <v>54</v>
      </c>
      <c r="K2007" s="48">
        <f>J2007</f>
        <v>54</v>
      </c>
      <c r="L2007" s="25"/>
      <c r="M2007" s="29"/>
      <c r="N2007" s="25" t="s">
        <v>1286</v>
      </c>
      <c r="O2007" s="205"/>
    </row>
    <row r="2008" spans="1:15" ht="14.4" hidden="1" customHeight="1">
      <c r="A2008" s="45" t="s">
        <v>1453</v>
      </c>
      <c r="B2008" s="46" t="s">
        <v>680</v>
      </c>
      <c r="C2008" s="46" t="s">
        <v>681</v>
      </c>
      <c r="D2008" s="60">
        <v>18</v>
      </c>
      <c r="E2008" s="168" t="str">
        <f>J2008&amp;N2008&amp;K2008</f>
        <v>18/18</v>
      </c>
      <c r="F2008" s="21">
        <f>F2007</f>
        <v>42192</v>
      </c>
      <c r="G2008" s="37" t="s">
        <v>29</v>
      </c>
      <c r="H2008" s="38">
        <f>F2008+1</f>
        <v>42193</v>
      </c>
      <c r="I2008" s="37" t="s">
        <v>32</v>
      </c>
      <c r="J2008" s="48">
        <f>D2008</f>
        <v>18</v>
      </c>
      <c r="K2008" s="48">
        <f>J2008</f>
        <v>18</v>
      </c>
      <c r="L2008" s="25"/>
      <c r="M2008" s="29"/>
      <c r="N2008" s="25" t="s">
        <v>1286</v>
      </c>
      <c r="O2008" s="207"/>
    </row>
    <row r="2009" spans="1:15" ht="13.7" hidden="1" thickTop="1">
      <c r="A2009" s="45"/>
      <c r="B2009" s="46"/>
      <c r="C2009" s="46"/>
      <c r="D2009" s="60"/>
      <c r="E2009" s="168" t="str">
        <f>J2009&amp;N2009&amp;K2009</f>
        <v>0/0</v>
      </c>
      <c r="F2009" s="21">
        <f>F2008</f>
        <v>42192</v>
      </c>
      <c r="G2009" s="37" t="s">
        <v>29</v>
      </c>
      <c r="H2009" s="38">
        <f>F2009+1</f>
        <v>42193</v>
      </c>
      <c r="I2009" s="37" t="s">
        <v>32</v>
      </c>
      <c r="J2009" s="48">
        <f>D2009</f>
        <v>0</v>
      </c>
      <c r="K2009" s="48">
        <f>J2009</f>
        <v>0</v>
      </c>
      <c r="L2009" s="25"/>
      <c r="M2009" s="29"/>
      <c r="N2009" s="25" t="s">
        <v>1286</v>
      </c>
      <c r="O2009" s="207"/>
    </row>
    <row r="2010" spans="1:15" ht="14.4" hidden="1" thickTop="1" thickBot="1">
      <c r="A2010" s="39" t="s">
        <v>1454</v>
      </c>
      <c r="B2010" s="40"/>
      <c r="C2010" s="40"/>
      <c r="D2010" s="160">
        <v>48</v>
      </c>
      <c r="E2010" s="41"/>
      <c r="F2010" s="21">
        <f>F2009</f>
        <v>42192</v>
      </c>
      <c r="G2010" s="40" t="s">
        <v>37</v>
      </c>
      <c r="H2010" s="38">
        <f>F2010+1</f>
        <v>42193</v>
      </c>
      <c r="I2010" s="41" t="s">
        <v>32</v>
      </c>
      <c r="J2010" s="42"/>
      <c r="K2010" s="42"/>
      <c r="L2010" s="42"/>
      <c r="M2010" s="42"/>
      <c r="N2010" s="42"/>
      <c r="O2010" s="206"/>
    </row>
    <row r="2011" spans="1:15" ht="13.7" hidden="1" thickTop="1">
      <c r="A2011" s="24" t="s">
        <v>31</v>
      </c>
      <c r="B2011" s="25"/>
      <c r="C2011" s="25"/>
      <c r="D2011" s="25"/>
      <c r="E2011" s="25"/>
      <c r="F2011" s="25"/>
      <c r="G2011" s="25"/>
      <c r="H2011" s="25"/>
      <c r="I2011" s="25"/>
      <c r="J2011" s="25"/>
      <c r="K2011" s="25"/>
      <c r="L2011" s="25"/>
      <c r="M2011" s="23"/>
      <c r="N2011" s="29"/>
      <c r="O2011" s="204"/>
    </row>
    <row r="2012" spans="1:15" ht="13.7" hidden="1" thickTop="1">
      <c r="A2012" s="45" t="s">
        <v>1455</v>
      </c>
      <c r="B2012" s="46">
        <v>330080404</v>
      </c>
      <c r="C2012" s="36" t="s">
        <v>791</v>
      </c>
      <c r="D2012" s="60">
        <v>18</v>
      </c>
      <c r="E2012" s="168" t="str">
        <f>J2012&amp;N2012&amp;K2012</f>
        <v>18/18</v>
      </c>
      <c r="F2012" s="21">
        <v>42193</v>
      </c>
      <c r="G2012" s="37" t="s">
        <v>29</v>
      </c>
      <c r="H2012" s="38">
        <f>F2012+1</f>
        <v>42194</v>
      </c>
      <c r="I2012" s="37" t="s">
        <v>32</v>
      </c>
      <c r="J2012" s="48">
        <f>D2012</f>
        <v>18</v>
      </c>
      <c r="K2012" s="48">
        <f>J2012</f>
        <v>18</v>
      </c>
      <c r="L2012" s="25"/>
      <c r="M2012" s="29"/>
      <c r="N2012" s="25" t="s">
        <v>1286</v>
      </c>
      <c r="O2012" s="205"/>
    </row>
    <row r="2013" spans="1:15" ht="14.4" hidden="1" customHeight="1">
      <c r="A2013" s="45" t="s">
        <v>1456</v>
      </c>
      <c r="B2013" s="46">
        <v>330098951</v>
      </c>
      <c r="C2013" s="46" t="s">
        <v>661</v>
      </c>
      <c r="D2013" s="60">
        <v>18</v>
      </c>
      <c r="E2013" s="168" t="str">
        <f>J2013&amp;N2013&amp;K2013</f>
        <v>18/18</v>
      </c>
      <c r="F2013" s="21">
        <f>F2012</f>
        <v>42193</v>
      </c>
      <c r="G2013" s="37" t="s">
        <v>29</v>
      </c>
      <c r="H2013" s="38">
        <f>F2013+1</f>
        <v>42194</v>
      </c>
      <c r="I2013" s="37" t="s">
        <v>32</v>
      </c>
      <c r="J2013" s="48">
        <f>D2013</f>
        <v>18</v>
      </c>
      <c r="K2013" s="48">
        <f>J2013</f>
        <v>18</v>
      </c>
      <c r="L2013" s="25"/>
      <c r="M2013" s="29"/>
      <c r="N2013" s="25" t="s">
        <v>1286</v>
      </c>
      <c r="O2013" s="207"/>
    </row>
    <row r="2014" spans="1:15" ht="13.7" hidden="1" thickTop="1">
      <c r="A2014" s="45" t="s">
        <v>1457</v>
      </c>
      <c r="B2014" s="46" t="s">
        <v>680</v>
      </c>
      <c r="C2014" s="46" t="s">
        <v>681</v>
      </c>
      <c r="D2014" s="60">
        <v>18</v>
      </c>
      <c r="E2014" s="168" t="str">
        <f>J2014&amp;N2014&amp;K2014</f>
        <v>18/18</v>
      </c>
      <c r="F2014" s="21">
        <f>F2013</f>
        <v>42193</v>
      </c>
      <c r="G2014" s="37" t="s">
        <v>29</v>
      </c>
      <c r="H2014" s="38">
        <f>F2014+1</f>
        <v>42194</v>
      </c>
      <c r="I2014" s="37" t="s">
        <v>32</v>
      </c>
      <c r="J2014" s="48">
        <f>D2014</f>
        <v>18</v>
      </c>
      <c r="K2014" s="48">
        <f>J2014</f>
        <v>18</v>
      </c>
      <c r="L2014" s="25"/>
      <c r="M2014" s="29"/>
      <c r="N2014" s="25" t="s">
        <v>1286</v>
      </c>
      <c r="O2014" s="207"/>
    </row>
    <row r="2015" spans="1:15" ht="14.4" hidden="1" thickTop="1" thickBot="1">
      <c r="A2015" s="39" t="s">
        <v>1495</v>
      </c>
      <c r="B2015" s="40"/>
      <c r="C2015" s="40"/>
      <c r="D2015" s="160">
        <v>29</v>
      </c>
      <c r="E2015" s="41"/>
      <c r="F2015" s="21">
        <f>F2014</f>
        <v>42193</v>
      </c>
      <c r="G2015" s="40" t="s">
        <v>37</v>
      </c>
      <c r="H2015" s="38">
        <f>F2015+1</f>
        <v>42194</v>
      </c>
      <c r="I2015" s="41" t="s">
        <v>32</v>
      </c>
      <c r="J2015" s="42"/>
      <c r="K2015" s="42"/>
      <c r="L2015" s="42"/>
      <c r="M2015" s="42"/>
      <c r="N2015" s="42"/>
      <c r="O2015" s="206"/>
    </row>
    <row r="2016" spans="1:15" ht="13.7" hidden="1" thickTop="1">
      <c r="A2016" s="24" t="s">
        <v>31</v>
      </c>
      <c r="B2016" s="25"/>
      <c r="C2016" s="25"/>
      <c r="D2016" s="25"/>
      <c r="E2016" s="25"/>
      <c r="F2016" s="25"/>
      <c r="G2016" s="25"/>
      <c r="H2016" s="25"/>
      <c r="I2016" s="25"/>
      <c r="J2016" s="25"/>
      <c r="K2016" s="25"/>
      <c r="L2016" s="25"/>
      <c r="M2016" s="23"/>
      <c r="N2016" s="29"/>
      <c r="O2016" s="204"/>
    </row>
    <row r="2017" spans="1:15" ht="13.7" hidden="1" thickTop="1">
      <c r="A2017" s="45" t="s">
        <v>1507</v>
      </c>
      <c r="B2017" s="46">
        <v>330080404</v>
      </c>
      <c r="C2017" s="36" t="s">
        <v>791</v>
      </c>
      <c r="D2017" s="60">
        <v>36</v>
      </c>
      <c r="E2017" s="168" t="str">
        <f>J2017&amp;N2017&amp;K2017</f>
        <v>36/36</v>
      </c>
      <c r="F2017" s="21">
        <v>42194</v>
      </c>
      <c r="G2017" s="37" t="s">
        <v>29</v>
      </c>
      <c r="H2017" s="38">
        <f>F2017+1</f>
        <v>42195</v>
      </c>
      <c r="I2017" s="37" t="s">
        <v>32</v>
      </c>
      <c r="J2017" s="48">
        <f>D2017</f>
        <v>36</v>
      </c>
      <c r="K2017" s="48">
        <f>J2017</f>
        <v>36</v>
      </c>
      <c r="L2017" s="25"/>
      <c r="M2017" s="29"/>
      <c r="N2017" s="25" t="s">
        <v>1286</v>
      </c>
      <c r="O2017" s="205"/>
    </row>
    <row r="2018" spans="1:15" ht="14.4" hidden="1" customHeight="1">
      <c r="A2018" s="45" t="s">
        <v>1508</v>
      </c>
      <c r="B2018" s="46">
        <v>330098951</v>
      </c>
      <c r="C2018" s="46" t="s">
        <v>661</v>
      </c>
      <c r="D2018" s="60">
        <v>18</v>
      </c>
      <c r="E2018" s="168" t="str">
        <f>J2018&amp;N2018&amp;K2018</f>
        <v>18/18</v>
      </c>
      <c r="F2018" s="21">
        <f>F2017</f>
        <v>42194</v>
      </c>
      <c r="G2018" s="37" t="s">
        <v>29</v>
      </c>
      <c r="H2018" s="38">
        <f>F2018+1</f>
        <v>42195</v>
      </c>
      <c r="I2018" s="37" t="s">
        <v>32</v>
      </c>
      <c r="J2018" s="48">
        <f>D2018</f>
        <v>18</v>
      </c>
      <c r="K2018" s="48">
        <f>J2018</f>
        <v>18</v>
      </c>
      <c r="L2018" s="25"/>
      <c r="M2018" s="29"/>
      <c r="N2018" s="25" t="s">
        <v>1286</v>
      </c>
      <c r="O2018" s="207"/>
    </row>
    <row r="2019" spans="1:15" ht="13.7" hidden="1" thickTop="1">
      <c r="A2019" s="45"/>
      <c r="B2019" s="46"/>
      <c r="C2019" s="46"/>
      <c r="D2019" s="60"/>
      <c r="E2019" s="168"/>
      <c r="F2019" s="21">
        <f>F2018</f>
        <v>42194</v>
      </c>
      <c r="G2019" s="37" t="s">
        <v>29</v>
      </c>
      <c r="H2019" s="38">
        <f>F2019+1</f>
        <v>42195</v>
      </c>
      <c r="I2019" s="37" t="s">
        <v>32</v>
      </c>
      <c r="J2019" s="48">
        <f>D2019</f>
        <v>0</v>
      </c>
      <c r="K2019" s="48">
        <f>J2019</f>
        <v>0</v>
      </c>
      <c r="L2019" s="25"/>
      <c r="M2019" s="29"/>
      <c r="N2019" s="25" t="s">
        <v>1286</v>
      </c>
      <c r="O2019" s="207"/>
    </row>
    <row r="2020" spans="1:15" ht="14.4" hidden="1" thickTop="1" thickBot="1">
      <c r="A2020" s="39"/>
      <c r="B2020" s="40"/>
      <c r="C2020" s="40"/>
      <c r="D2020" s="160"/>
      <c r="E2020" s="41"/>
      <c r="F2020" s="21">
        <f>F2019</f>
        <v>42194</v>
      </c>
      <c r="G2020" s="40" t="s">
        <v>37</v>
      </c>
      <c r="H2020" s="38">
        <f>F2020+1</f>
        <v>42195</v>
      </c>
      <c r="I2020" s="41" t="s">
        <v>32</v>
      </c>
      <c r="J2020" s="42"/>
      <c r="K2020" s="42"/>
      <c r="L2020" s="42"/>
      <c r="M2020" s="42"/>
      <c r="N2020" s="42"/>
      <c r="O2020" s="206"/>
    </row>
    <row r="2021" spans="1:15" ht="13.7" hidden="1" thickTop="1">
      <c r="A2021" s="24" t="s">
        <v>31</v>
      </c>
      <c r="B2021" s="25"/>
      <c r="C2021" s="25"/>
      <c r="D2021" s="25"/>
      <c r="E2021" s="25"/>
      <c r="F2021" s="25"/>
      <c r="G2021" s="25"/>
      <c r="H2021" s="25"/>
      <c r="I2021" s="25"/>
      <c r="J2021" s="25"/>
      <c r="K2021" s="25"/>
      <c r="L2021" s="25"/>
      <c r="M2021" s="23"/>
      <c r="N2021" s="29"/>
      <c r="O2021" s="204"/>
    </row>
    <row r="2022" spans="1:15" ht="13.7" hidden="1" thickTop="1">
      <c r="A2022" s="45" t="s">
        <v>1515</v>
      </c>
      <c r="B2022" s="46">
        <v>330080404</v>
      </c>
      <c r="C2022" s="36" t="s">
        <v>791</v>
      </c>
      <c r="D2022" s="60">
        <v>54</v>
      </c>
      <c r="E2022" s="168" t="str">
        <f>J2022&amp;N2022&amp;K2022</f>
        <v>54/54</v>
      </c>
      <c r="F2022" s="21">
        <v>42195</v>
      </c>
      <c r="G2022" s="37" t="s">
        <v>29</v>
      </c>
      <c r="H2022" s="38">
        <f>F2022+1</f>
        <v>42196</v>
      </c>
      <c r="I2022" s="37" t="s">
        <v>32</v>
      </c>
      <c r="J2022" s="48">
        <f>D2022</f>
        <v>54</v>
      </c>
      <c r="K2022" s="48">
        <f>J2022</f>
        <v>54</v>
      </c>
      <c r="L2022" s="25"/>
      <c r="M2022" s="29"/>
      <c r="N2022" s="25" t="s">
        <v>1286</v>
      </c>
      <c r="O2022" s="205"/>
    </row>
    <row r="2023" spans="1:15" ht="14.4" hidden="1" customHeight="1">
      <c r="A2023" s="45"/>
      <c r="B2023" s="46"/>
      <c r="C2023" s="46"/>
      <c r="D2023" s="60"/>
      <c r="E2023" s="168"/>
      <c r="F2023" s="21">
        <f>F2022</f>
        <v>42195</v>
      </c>
      <c r="G2023" s="37" t="s">
        <v>29</v>
      </c>
      <c r="H2023" s="38">
        <f>F2023+1</f>
        <v>42196</v>
      </c>
      <c r="I2023" s="37" t="s">
        <v>32</v>
      </c>
      <c r="J2023" s="48">
        <f>D2023</f>
        <v>0</v>
      </c>
      <c r="K2023" s="48">
        <f>J2023</f>
        <v>0</v>
      </c>
      <c r="L2023" s="25"/>
      <c r="M2023" s="29"/>
      <c r="N2023" s="25" t="s">
        <v>1286</v>
      </c>
      <c r="O2023" s="207"/>
    </row>
    <row r="2024" spans="1:15" ht="13.7" hidden="1" thickTop="1">
      <c r="A2024" s="45"/>
      <c r="B2024" s="46"/>
      <c r="C2024" s="46"/>
      <c r="D2024" s="60"/>
      <c r="E2024" s="168"/>
      <c r="F2024" s="21">
        <f>F2023</f>
        <v>42195</v>
      </c>
      <c r="G2024" s="37" t="s">
        <v>29</v>
      </c>
      <c r="H2024" s="38">
        <f>F2024+1</f>
        <v>42196</v>
      </c>
      <c r="I2024" s="37" t="s">
        <v>32</v>
      </c>
      <c r="J2024" s="48">
        <f>D2024</f>
        <v>0</v>
      </c>
      <c r="K2024" s="48">
        <f>J2024</f>
        <v>0</v>
      </c>
      <c r="L2024" s="25"/>
      <c r="M2024" s="29"/>
      <c r="N2024" s="25" t="s">
        <v>1286</v>
      </c>
      <c r="O2024" s="207"/>
    </row>
    <row r="2025" spans="1:15" ht="14.4" hidden="1" thickTop="1" thickBot="1">
      <c r="A2025" s="39" t="s">
        <v>1516</v>
      </c>
      <c r="B2025" s="40"/>
      <c r="C2025" s="40"/>
      <c r="D2025" s="160">
        <v>48</v>
      </c>
      <c r="E2025" s="41"/>
      <c r="F2025" s="21">
        <f>F2024</f>
        <v>42195</v>
      </c>
      <c r="G2025" s="40" t="s">
        <v>37</v>
      </c>
      <c r="H2025" s="38">
        <f>F2025+1</f>
        <v>42196</v>
      </c>
      <c r="I2025" s="41" t="s">
        <v>32</v>
      </c>
      <c r="J2025" s="42"/>
      <c r="K2025" s="42"/>
      <c r="L2025" s="42"/>
      <c r="M2025" s="42"/>
      <c r="N2025" s="42"/>
      <c r="O2025" s="206"/>
    </row>
    <row r="2026" spans="1:15" ht="13.7" hidden="1" thickTop="1">
      <c r="A2026" s="24" t="s">
        <v>31</v>
      </c>
      <c r="B2026" s="25"/>
      <c r="C2026" s="25"/>
      <c r="D2026" s="25"/>
      <c r="E2026" s="25"/>
      <c r="F2026" s="25"/>
      <c r="G2026" s="25"/>
      <c r="H2026" s="25"/>
      <c r="I2026" s="25"/>
      <c r="J2026" s="25"/>
      <c r="K2026" s="25"/>
      <c r="L2026" s="25"/>
      <c r="M2026" s="23"/>
      <c r="N2026" s="29"/>
      <c r="O2026" s="204"/>
    </row>
    <row r="2027" spans="1:15" ht="13.7" hidden="1" thickTop="1">
      <c r="A2027" s="45" t="s">
        <v>1523</v>
      </c>
      <c r="B2027" s="46">
        <v>330080404</v>
      </c>
      <c r="C2027" s="36" t="s">
        <v>791</v>
      </c>
      <c r="D2027" s="60">
        <v>36</v>
      </c>
      <c r="E2027" s="168" t="str">
        <f>J2027&amp;N2027&amp;K2027</f>
        <v>36/36</v>
      </c>
      <c r="F2027" s="21">
        <v>42198</v>
      </c>
      <c r="G2027" s="37" t="s">
        <v>29</v>
      </c>
      <c r="H2027" s="38">
        <f>F2027+1</f>
        <v>42199</v>
      </c>
      <c r="I2027" s="37" t="s">
        <v>32</v>
      </c>
      <c r="J2027" s="48">
        <f>D2027</f>
        <v>36</v>
      </c>
      <c r="K2027" s="48">
        <f>J2027</f>
        <v>36</v>
      </c>
      <c r="L2027" s="25"/>
      <c r="M2027" s="29"/>
      <c r="N2027" s="25" t="s">
        <v>1286</v>
      </c>
      <c r="O2027" s="205"/>
    </row>
    <row r="2028" spans="1:15" ht="14.4" hidden="1" customHeight="1">
      <c r="A2028" s="45" t="s">
        <v>1524</v>
      </c>
      <c r="B2028" s="46" t="s">
        <v>680</v>
      </c>
      <c r="C2028" s="46" t="s">
        <v>681</v>
      </c>
      <c r="D2028" s="60">
        <v>18</v>
      </c>
      <c r="E2028" s="168" t="str">
        <f>J2028&amp;N2028&amp;K2028</f>
        <v>18/18</v>
      </c>
      <c r="F2028" s="21">
        <f>F2027</f>
        <v>42198</v>
      </c>
      <c r="G2028" s="37" t="s">
        <v>29</v>
      </c>
      <c r="H2028" s="38">
        <f>F2028+1</f>
        <v>42199</v>
      </c>
      <c r="I2028" s="37" t="s">
        <v>32</v>
      </c>
      <c r="J2028" s="48">
        <f>D2028</f>
        <v>18</v>
      </c>
      <c r="K2028" s="48">
        <f>J2028</f>
        <v>18</v>
      </c>
      <c r="L2028" s="25"/>
      <c r="M2028" s="29"/>
      <c r="N2028" s="25" t="s">
        <v>1286</v>
      </c>
      <c r="O2028" s="207"/>
    </row>
    <row r="2029" spans="1:15" ht="13.7" hidden="1" thickTop="1">
      <c r="A2029" s="45"/>
      <c r="B2029" s="46"/>
      <c r="C2029" s="46"/>
      <c r="D2029" s="60"/>
      <c r="E2029" s="168"/>
      <c r="F2029" s="21">
        <f>F2028</f>
        <v>42198</v>
      </c>
      <c r="G2029" s="37" t="s">
        <v>29</v>
      </c>
      <c r="H2029" s="38">
        <f>F2029+1</f>
        <v>42199</v>
      </c>
      <c r="I2029" s="37" t="s">
        <v>32</v>
      </c>
      <c r="J2029" s="48">
        <f>D2029</f>
        <v>0</v>
      </c>
      <c r="K2029" s="48">
        <f>J2029</f>
        <v>0</v>
      </c>
      <c r="L2029" s="25"/>
      <c r="M2029" s="29"/>
      <c r="N2029" s="25" t="s">
        <v>1286</v>
      </c>
      <c r="O2029" s="207"/>
    </row>
    <row r="2030" spans="1:15" ht="14.4" hidden="1" thickTop="1" thickBot="1">
      <c r="A2030" s="39" t="s">
        <v>1525</v>
      </c>
      <c r="B2030" s="40"/>
      <c r="C2030" s="40"/>
      <c r="D2030" s="160">
        <v>45</v>
      </c>
      <c r="E2030" s="41"/>
      <c r="F2030" s="21">
        <f>F2029</f>
        <v>42198</v>
      </c>
      <c r="G2030" s="40" t="s">
        <v>37</v>
      </c>
      <c r="H2030" s="38">
        <f>F2030+1</f>
        <v>42199</v>
      </c>
      <c r="I2030" s="41" t="s">
        <v>32</v>
      </c>
      <c r="J2030" s="42"/>
      <c r="K2030" s="42"/>
      <c r="L2030" s="42"/>
      <c r="M2030" s="42"/>
      <c r="N2030" s="42"/>
      <c r="O2030" s="206"/>
    </row>
    <row r="2031" spans="1:15" ht="13.7" hidden="1" thickTop="1">
      <c r="A2031" s="24" t="s">
        <v>31</v>
      </c>
      <c r="B2031" s="25"/>
      <c r="C2031" s="25"/>
      <c r="D2031" s="25"/>
      <c r="E2031" s="25"/>
      <c r="F2031" s="25"/>
      <c r="G2031" s="25"/>
      <c r="H2031" s="25"/>
      <c r="I2031" s="25"/>
      <c r="J2031" s="25"/>
      <c r="K2031" s="25"/>
      <c r="L2031" s="25"/>
      <c r="M2031" s="23"/>
      <c r="N2031" s="29"/>
      <c r="O2031" s="204"/>
    </row>
    <row r="2032" spans="1:15" ht="13.7" hidden="1" thickTop="1">
      <c r="A2032" s="45" t="s">
        <v>1542</v>
      </c>
      <c r="B2032" s="46">
        <v>330080404</v>
      </c>
      <c r="C2032" s="36" t="s">
        <v>791</v>
      </c>
      <c r="D2032" s="60">
        <v>36</v>
      </c>
      <c r="E2032" s="168" t="str">
        <f>J2032&amp;N2032&amp;K2032</f>
        <v>36/36</v>
      </c>
      <c r="F2032" s="21">
        <v>42199</v>
      </c>
      <c r="G2032" s="37" t="s">
        <v>29</v>
      </c>
      <c r="H2032" s="38">
        <f>F2032+1</f>
        <v>42200</v>
      </c>
      <c r="I2032" s="37" t="s">
        <v>32</v>
      </c>
      <c r="J2032" s="48">
        <f>D2032</f>
        <v>36</v>
      </c>
      <c r="K2032" s="48">
        <f>J2032</f>
        <v>36</v>
      </c>
      <c r="L2032" s="25"/>
      <c r="M2032" s="29"/>
      <c r="N2032" s="25" t="s">
        <v>1286</v>
      </c>
      <c r="O2032" s="205"/>
    </row>
    <row r="2033" spans="1:15" ht="14.4" hidden="1" customHeight="1">
      <c r="A2033" s="45" t="s">
        <v>1543</v>
      </c>
      <c r="B2033" s="46">
        <v>330098951</v>
      </c>
      <c r="C2033" s="46" t="s">
        <v>661</v>
      </c>
      <c r="D2033" s="60">
        <v>18</v>
      </c>
      <c r="E2033" s="168" t="str">
        <f>J2033&amp;N2033&amp;K2033</f>
        <v>18/18</v>
      </c>
      <c r="F2033" s="21">
        <f>F2032</f>
        <v>42199</v>
      </c>
      <c r="G2033" s="37" t="s">
        <v>29</v>
      </c>
      <c r="H2033" s="38">
        <f>F2033+1</f>
        <v>42200</v>
      </c>
      <c r="I2033" s="37" t="s">
        <v>32</v>
      </c>
      <c r="J2033" s="48">
        <f>D2033</f>
        <v>18</v>
      </c>
      <c r="K2033" s="48">
        <f>J2033</f>
        <v>18</v>
      </c>
      <c r="L2033" s="25"/>
      <c r="M2033" s="29"/>
      <c r="N2033" s="25" t="s">
        <v>1286</v>
      </c>
      <c r="O2033" s="207"/>
    </row>
    <row r="2034" spans="1:15" ht="13.7" hidden="1" thickTop="1">
      <c r="A2034" s="45"/>
      <c r="B2034" s="46"/>
      <c r="C2034" s="46"/>
      <c r="D2034" s="60"/>
      <c r="E2034" s="168"/>
      <c r="F2034" s="21">
        <f>F2033</f>
        <v>42199</v>
      </c>
      <c r="G2034" s="37" t="s">
        <v>29</v>
      </c>
      <c r="H2034" s="38">
        <f>F2034+1</f>
        <v>42200</v>
      </c>
      <c r="I2034" s="37" t="s">
        <v>32</v>
      </c>
      <c r="J2034" s="48">
        <f>D2034</f>
        <v>0</v>
      </c>
      <c r="K2034" s="48">
        <f>J2034</f>
        <v>0</v>
      </c>
      <c r="L2034" s="25"/>
      <c r="M2034" s="29"/>
      <c r="N2034" s="25" t="s">
        <v>1286</v>
      </c>
      <c r="O2034" s="207"/>
    </row>
    <row r="2035" spans="1:15" ht="14.4" hidden="1" thickTop="1" thickBot="1">
      <c r="A2035" s="39" t="s">
        <v>1544</v>
      </c>
      <c r="B2035" s="40"/>
      <c r="C2035" s="40"/>
      <c r="D2035" s="160">
        <v>30</v>
      </c>
      <c r="E2035" s="41"/>
      <c r="F2035" s="21">
        <f>F2034</f>
        <v>42199</v>
      </c>
      <c r="G2035" s="40" t="s">
        <v>37</v>
      </c>
      <c r="H2035" s="38">
        <f>F2035+1</f>
        <v>42200</v>
      </c>
      <c r="I2035" s="41" t="s">
        <v>32</v>
      </c>
      <c r="J2035" s="42"/>
      <c r="K2035" s="42"/>
      <c r="L2035" s="42"/>
      <c r="M2035" s="42"/>
      <c r="N2035" s="42"/>
      <c r="O2035" s="206"/>
    </row>
    <row r="2036" spans="1:15" ht="13.7" hidden="1" thickTop="1">
      <c r="A2036" s="24" t="s">
        <v>31</v>
      </c>
      <c r="B2036" s="25"/>
      <c r="C2036" s="25"/>
      <c r="D2036" s="25"/>
      <c r="E2036" s="25"/>
      <c r="F2036" s="25"/>
      <c r="G2036" s="25"/>
      <c r="H2036" s="25"/>
      <c r="I2036" s="25"/>
      <c r="J2036" s="25"/>
      <c r="K2036" s="25"/>
      <c r="L2036" s="25"/>
      <c r="M2036" s="23"/>
      <c r="N2036" s="29"/>
      <c r="O2036" s="204"/>
    </row>
    <row r="2037" spans="1:15" ht="13.7" hidden="1" thickTop="1">
      <c r="A2037" s="45" t="s">
        <v>1547</v>
      </c>
      <c r="B2037" s="46">
        <v>330080404</v>
      </c>
      <c r="C2037" s="36" t="s">
        <v>791</v>
      </c>
      <c r="D2037" s="60">
        <v>36</v>
      </c>
      <c r="E2037" s="168" t="str">
        <f>J2037&amp;N2037&amp;K2037</f>
        <v>36/36</v>
      </c>
      <c r="F2037" s="21">
        <v>42200</v>
      </c>
      <c r="G2037" s="37" t="s">
        <v>29</v>
      </c>
      <c r="H2037" s="38">
        <f>F2037+1</f>
        <v>42201</v>
      </c>
      <c r="I2037" s="37" t="s">
        <v>32</v>
      </c>
      <c r="J2037" s="48">
        <f>D2037</f>
        <v>36</v>
      </c>
      <c r="K2037" s="48">
        <f>J2037</f>
        <v>36</v>
      </c>
      <c r="L2037" s="25"/>
      <c r="M2037" s="29"/>
      <c r="N2037" s="25" t="s">
        <v>1286</v>
      </c>
      <c r="O2037" s="205"/>
    </row>
    <row r="2038" spans="1:15" ht="14.4" hidden="1" customHeight="1">
      <c r="A2038" s="45" t="s">
        <v>1548</v>
      </c>
      <c r="B2038" s="46" t="s">
        <v>680</v>
      </c>
      <c r="C2038" s="46" t="s">
        <v>681</v>
      </c>
      <c r="D2038" s="60">
        <v>18</v>
      </c>
      <c r="E2038" s="168" t="str">
        <f>J2038&amp;N2038&amp;K2038</f>
        <v>18/18</v>
      </c>
      <c r="F2038" s="21">
        <f>F2037</f>
        <v>42200</v>
      </c>
      <c r="G2038" s="37" t="s">
        <v>29</v>
      </c>
      <c r="H2038" s="38">
        <f>F2038+1</f>
        <v>42201</v>
      </c>
      <c r="I2038" s="37" t="s">
        <v>32</v>
      </c>
      <c r="J2038" s="48">
        <f>D2038</f>
        <v>18</v>
      </c>
      <c r="K2038" s="48">
        <f>J2038</f>
        <v>18</v>
      </c>
      <c r="L2038" s="25"/>
      <c r="M2038" s="29"/>
      <c r="N2038" s="25" t="s">
        <v>1286</v>
      </c>
      <c r="O2038" s="207"/>
    </row>
    <row r="2039" spans="1:15" ht="13.7" hidden="1" thickTop="1">
      <c r="A2039" s="45"/>
      <c r="B2039" s="46"/>
      <c r="C2039" s="46"/>
      <c r="D2039" s="60"/>
      <c r="E2039" s="168"/>
      <c r="F2039" s="21">
        <f>F2038</f>
        <v>42200</v>
      </c>
      <c r="G2039" s="37" t="s">
        <v>29</v>
      </c>
      <c r="H2039" s="38">
        <f>F2039+1</f>
        <v>42201</v>
      </c>
      <c r="I2039" s="37" t="s">
        <v>32</v>
      </c>
      <c r="J2039" s="48">
        <f>D2039</f>
        <v>0</v>
      </c>
      <c r="K2039" s="48">
        <f>J2039</f>
        <v>0</v>
      </c>
      <c r="L2039" s="25"/>
      <c r="M2039" s="29"/>
      <c r="N2039" s="25" t="s">
        <v>1286</v>
      </c>
      <c r="O2039" s="207"/>
    </row>
    <row r="2040" spans="1:15" ht="14.4" hidden="1" thickTop="1" thickBot="1">
      <c r="A2040" s="39" t="s">
        <v>1549</v>
      </c>
      <c r="B2040" s="40"/>
      <c r="C2040" s="40"/>
      <c r="D2040" s="160">
        <v>24</v>
      </c>
      <c r="E2040" s="41"/>
      <c r="F2040" s="21">
        <f>F2039</f>
        <v>42200</v>
      </c>
      <c r="G2040" s="40" t="s">
        <v>37</v>
      </c>
      <c r="H2040" s="38">
        <f>F2040+1</f>
        <v>42201</v>
      </c>
      <c r="I2040" s="41" t="s">
        <v>32</v>
      </c>
      <c r="J2040" s="42"/>
      <c r="K2040" s="42"/>
      <c r="L2040" s="42"/>
      <c r="M2040" s="42"/>
      <c r="N2040" s="42"/>
      <c r="O2040" s="206"/>
    </row>
    <row r="2041" spans="1:15" ht="13.7" hidden="1" thickTop="1">
      <c r="A2041" s="24" t="s">
        <v>31</v>
      </c>
      <c r="B2041" s="25"/>
      <c r="C2041" s="25"/>
      <c r="D2041" s="25"/>
      <c r="E2041" s="25"/>
      <c r="F2041" s="25"/>
      <c r="G2041" s="25"/>
      <c r="H2041" s="25"/>
      <c r="I2041" s="25"/>
      <c r="J2041" s="25"/>
      <c r="K2041" s="25"/>
      <c r="L2041" s="25"/>
      <c r="M2041" s="23"/>
      <c r="N2041" s="29"/>
      <c r="O2041" s="204"/>
    </row>
    <row r="2042" spans="1:15" ht="13.7" hidden="1" thickTop="1">
      <c r="A2042" s="45" t="s">
        <v>1565</v>
      </c>
      <c r="B2042" s="46">
        <v>330098951</v>
      </c>
      <c r="C2042" s="46" t="s">
        <v>661</v>
      </c>
      <c r="D2042" s="60">
        <v>36</v>
      </c>
      <c r="E2042" s="168" t="str">
        <f>J2042&amp;N2042&amp;K2042</f>
        <v>36/36</v>
      </c>
      <c r="F2042" s="21">
        <v>42201</v>
      </c>
      <c r="G2042" s="37" t="s">
        <v>29</v>
      </c>
      <c r="H2042" s="38">
        <f>F2042+1</f>
        <v>42202</v>
      </c>
      <c r="I2042" s="37" t="s">
        <v>32</v>
      </c>
      <c r="J2042" s="48">
        <f>D2042</f>
        <v>36</v>
      </c>
      <c r="K2042" s="48">
        <f>J2042</f>
        <v>36</v>
      </c>
      <c r="L2042" s="25"/>
      <c r="M2042" s="29"/>
      <c r="N2042" s="25" t="s">
        <v>1286</v>
      </c>
      <c r="O2042" s="205"/>
    </row>
    <row r="2043" spans="1:15" ht="14.4" hidden="1" customHeight="1">
      <c r="A2043" s="45" t="s">
        <v>1566</v>
      </c>
      <c r="B2043" s="46">
        <v>330080404</v>
      </c>
      <c r="C2043" s="36" t="s">
        <v>791</v>
      </c>
      <c r="D2043" s="60">
        <v>18</v>
      </c>
      <c r="E2043" s="168" t="str">
        <f>J2043&amp;N2043&amp;K2043</f>
        <v>18/18</v>
      </c>
      <c r="F2043" s="21">
        <f>F2042</f>
        <v>42201</v>
      </c>
      <c r="G2043" s="37" t="s">
        <v>29</v>
      </c>
      <c r="H2043" s="38">
        <f>F2043+1</f>
        <v>42202</v>
      </c>
      <c r="I2043" s="37" t="s">
        <v>32</v>
      </c>
      <c r="J2043" s="48">
        <f>D2043</f>
        <v>18</v>
      </c>
      <c r="K2043" s="48">
        <f>J2043</f>
        <v>18</v>
      </c>
      <c r="L2043" s="25"/>
      <c r="M2043" s="29"/>
      <c r="N2043" s="25" t="s">
        <v>1286</v>
      </c>
      <c r="O2043" s="207"/>
    </row>
    <row r="2044" spans="1:15" ht="13.7" hidden="1" thickTop="1">
      <c r="A2044" s="45"/>
      <c r="B2044" s="46"/>
      <c r="C2044" s="46"/>
      <c r="D2044" s="60"/>
      <c r="E2044" s="168"/>
      <c r="F2044" s="21">
        <f>F2043</f>
        <v>42201</v>
      </c>
      <c r="G2044" s="37" t="s">
        <v>29</v>
      </c>
      <c r="H2044" s="38">
        <f>F2044+1</f>
        <v>42202</v>
      </c>
      <c r="I2044" s="37" t="s">
        <v>32</v>
      </c>
      <c r="J2044" s="48">
        <f>D2044</f>
        <v>0</v>
      </c>
      <c r="K2044" s="48">
        <f>J2044</f>
        <v>0</v>
      </c>
      <c r="L2044" s="25"/>
      <c r="M2044" s="29"/>
      <c r="N2044" s="25" t="s">
        <v>1286</v>
      </c>
      <c r="O2044" s="207"/>
    </row>
    <row r="2045" spans="1:15" ht="14.4" hidden="1" thickTop="1" thickBot="1">
      <c r="A2045" s="39" t="s">
        <v>1550</v>
      </c>
      <c r="B2045" s="40"/>
      <c r="C2045" s="40"/>
      <c r="D2045" s="160">
        <v>36</v>
      </c>
      <c r="E2045" s="41"/>
      <c r="F2045" s="21">
        <f>F2044</f>
        <v>42201</v>
      </c>
      <c r="G2045" s="40" t="s">
        <v>37</v>
      </c>
      <c r="H2045" s="38">
        <f>F2045+1</f>
        <v>42202</v>
      </c>
      <c r="I2045" s="41" t="s">
        <v>32</v>
      </c>
      <c r="J2045" s="42"/>
      <c r="K2045" s="42"/>
      <c r="L2045" s="42"/>
      <c r="M2045" s="42"/>
      <c r="N2045" s="42"/>
      <c r="O2045" s="206"/>
    </row>
    <row r="2046" spans="1:15" ht="13.7" hidden="1" thickTop="1">
      <c r="A2046" s="24" t="s">
        <v>31</v>
      </c>
      <c r="B2046" s="25"/>
      <c r="C2046" s="25"/>
      <c r="D2046" s="25"/>
      <c r="E2046" s="25"/>
      <c r="F2046" s="25"/>
      <c r="G2046" s="25"/>
      <c r="H2046" s="25"/>
      <c r="I2046" s="25"/>
      <c r="J2046" s="25"/>
      <c r="K2046" s="25"/>
      <c r="L2046" s="25"/>
      <c r="M2046" s="23"/>
      <c r="N2046" s="29"/>
      <c r="O2046" s="204"/>
    </row>
    <row r="2047" spans="1:15" ht="13.7" hidden="1" thickTop="1">
      <c r="A2047" s="45"/>
      <c r="B2047" s="46"/>
      <c r="C2047" s="46"/>
      <c r="D2047" s="60"/>
      <c r="E2047" s="168" t="str">
        <f>J2047&amp;N2047&amp;K2047</f>
        <v>0/0</v>
      </c>
      <c r="F2047" s="21">
        <v>42202</v>
      </c>
      <c r="G2047" s="37" t="s">
        <v>29</v>
      </c>
      <c r="H2047" s="38">
        <f>F2047+1</f>
        <v>42203</v>
      </c>
      <c r="I2047" s="37" t="s">
        <v>32</v>
      </c>
      <c r="J2047" s="48">
        <f>D2047</f>
        <v>0</v>
      </c>
      <c r="K2047" s="48">
        <f>J2047</f>
        <v>0</v>
      </c>
      <c r="L2047" s="25"/>
      <c r="M2047" s="29"/>
      <c r="N2047" s="25" t="s">
        <v>1286</v>
      </c>
      <c r="O2047" s="205"/>
    </row>
    <row r="2048" spans="1:15" ht="14.4" hidden="1" customHeight="1">
      <c r="A2048" s="45" t="s">
        <v>1575</v>
      </c>
      <c r="B2048" s="46">
        <v>330080404</v>
      </c>
      <c r="C2048" s="36" t="s">
        <v>791</v>
      </c>
      <c r="D2048" s="60">
        <v>54</v>
      </c>
      <c r="E2048" s="168" t="str">
        <f>J2048&amp;N2048&amp;K2048</f>
        <v>54/54</v>
      </c>
      <c r="F2048" s="21">
        <f>F2047</f>
        <v>42202</v>
      </c>
      <c r="G2048" s="37" t="s">
        <v>29</v>
      </c>
      <c r="H2048" s="38">
        <f>F2048+1</f>
        <v>42203</v>
      </c>
      <c r="I2048" s="37" t="s">
        <v>32</v>
      </c>
      <c r="J2048" s="48">
        <f>D2048</f>
        <v>54</v>
      </c>
      <c r="K2048" s="48">
        <f>J2048</f>
        <v>54</v>
      </c>
      <c r="L2048" s="25"/>
      <c r="M2048" s="29"/>
      <c r="N2048" s="25" t="s">
        <v>1286</v>
      </c>
      <c r="O2048" s="207"/>
    </row>
    <row r="2049" spans="1:15" ht="13.7" hidden="1" thickTop="1">
      <c r="A2049" s="45"/>
      <c r="B2049" s="46"/>
      <c r="C2049" s="46"/>
      <c r="D2049" s="60"/>
      <c r="E2049" s="168"/>
      <c r="F2049" s="21">
        <f>F2048</f>
        <v>42202</v>
      </c>
      <c r="G2049" s="37" t="s">
        <v>29</v>
      </c>
      <c r="H2049" s="38">
        <f>F2049+1</f>
        <v>42203</v>
      </c>
      <c r="I2049" s="37" t="s">
        <v>32</v>
      </c>
      <c r="J2049" s="48">
        <f>D2049</f>
        <v>0</v>
      </c>
      <c r="K2049" s="48">
        <f>J2049</f>
        <v>0</v>
      </c>
      <c r="L2049" s="25"/>
      <c r="M2049" s="29"/>
      <c r="N2049" s="25" t="s">
        <v>1286</v>
      </c>
      <c r="O2049" s="207"/>
    </row>
    <row r="2050" spans="1:15" ht="14.4" hidden="1" thickTop="1" thickBot="1">
      <c r="A2050" s="39" t="s">
        <v>1590</v>
      </c>
      <c r="B2050" s="40"/>
      <c r="C2050" s="40"/>
      <c r="D2050" s="160">
        <v>48</v>
      </c>
      <c r="E2050" s="41"/>
      <c r="F2050" s="21">
        <f>F2049</f>
        <v>42202</v>
      </c>
      <c r="G2050" s="40" t="s">
        <v>37</v>
      </c>
      <c r="H2050" s="38">
        <f>F2050+1</f>
        <v>42203</v>
      </c>
      <c r="I2050" s="41" t="s">
        <v>32</v>
      </c>
      <c r="J2050" s="42"/>
      <c r="K2050" s="42"/>
      <c r="L2050" s="42"/>
      <c r="M2050" s="42"/>
      <c r="N2050" s="42"/>
      <c r="O2050" s="206"/>
    </row>
    <row r="2051" spans="1:15" ht="13.7" hidden="1" thickTop="1">
      <c r="A2051" s="24" t="s">
        <v>31</v>
      </c>
      <c r="B2051" s="25"/>
      <c r="C2051" s="25"/>
      <c r="D2051" s="25"/>
      <c r="E2051" s="25"/>
      <c r="F2051" s="25"/>
      <c r="G2051" s="25"/>
      <c r="H2051" s="25"/>
      <c r="I2051" s="25"/>
      <c r="J2051" s="25"/>
      <c r="K2051" s="25"/>
      <c r="L2051" s="25"/>
      <c r="M2051" s="23"/>
      <c r="N2051" s="29"/>
      <c r="O2051" s="204"/>
    </row>
    <row r="2052" spans="1:15" ht="13.7" hidden="1" thickTop="1">
      <c r="A2052" s="45" t="s">
        <v>1599</v>
      </c>
      <c r="B2052" s="46">
        <v>330080404</v>
      </c>
      <c r="C2052" s="36" t="s">
        <v>791</v>
      </c>
      <c r="D2052" s="60">
        <v>18</v>
      </c>
      <c r="E2052" s="168" t="str">
        <f>J2052&amp;N2052&amp;K2052</f>
        <v>18/18</v>
      </c>
      <c r="F2052" s="21">
        <v>42205</v>
      </c>
      <c r="G2052" s="37" t="s">
        <v>29</v>
      </c>
      <c r="H2052" s="38">
        <f>F2052+1</f>
        <v>42206</v>
      </c>
      <c r="I2052" s="37" t="s">
        <v>32</v>
      </c>
      <c r="J2052" s="48">
        <f>D2052</f>
        <v>18</v>
      </c>
      <c r="K2052" s="48">
        <f>J2052</f>
        <v>18</v>
      </c>
      <c r="L2052" s="25"/>
      <c r="M2052" s="29"/>
      <c r="N2052" s="25" t="s">
        <v>1286</v>
      </c>
      <c r="O2052" s="205"/>
    </row>
    <row r="2053" spans="1:15" ht="14.4" hidden="1" customHeight="1">
      <c r="A2053" s="45" t="s">
        <v>1600</v>
      </c>
      <c r="B2053" s="46">
        <v>330098951</v>
      </c>
      <c r="C2053" s="46" t="s">
        <v>661</v>
      </c>
      <c r="D2053" s="60">
        <v>18</v>
      </c>
      <c r="E2053" s="168" t="str">
        <f>J2053&amp;N2053&amp;K2053</f>
        <v>18/18</v>
      </c>
      <c r="F2053" s="21">
        <f>F2052</f>
        <v>42205</v>
      </c>
      <c r="G2053" s="37" t="s">
        <v>29</v>
      </c>
      <c r="H2053" s="38">
        <f>F2053+1</f>
        <v>42206</v>
      </c>
      <c r="I2053" s="37" t="s">
        <v>32</v>
      </c>
      <c r="J2053" s="48">
        <f>D2053</f>
        <v>18</v>
      </c>
      <c r="K2053" s="48">
        <f>J2053</f>
        <v>18</v>
      </c>
      <c r="L2053" s="25"/>
      <c r="M2053" s="29"/>
      <c r="N2053" s="25" t="s">
        <v>1286</v>
      </c>
      <c r="O2053" s="207"/>
    </row>
    <row r="2054" spans="1:15" ht="13.7" hidden="1" thickTop="1">
      <c r="A2054" s="45" t="s">
        <v>1601</v>
      </c>
      <c r="B2054" s="46" t="s">
        <v>680</v>
      </c>
      <c r="C2054" s="46" t="s">
        <v>681</v>
      </c>
      <c r="D2054" s="60">
        <v>18</v>
      </c>
      <c r="E2054" s="168" t="str">
        <f>J2054&amp;N2054&amp;K2054</f>
        <v>18/18</v>
      </c>
      <c r="F2054" s="21">
        <f>F2053</f>
        <v>42205</v>
      </c>
      <c r="G2054" s="37" t="s">
        <v>29</v>
      </c>
      <c r="H2054" s="38">
        <f>F2054+1</f>
        <v>42206</v>
      </c>
      <c r="I2054" s="37" t="s">
        <v>32</v>
      </c>
      <c r="J2054" s="48">
        <f>D2054</f>
        <v>18</v>
      </c>
      <c r="K2054" s="48">
        <f>J2054</f>
        <v>18</v>
      </c>
      <c r="L2054" s="25"/>
      <c r="M2054" s="29"/>
      <c r="N2054" s="25" t="s">
        <v>1286</v>
      </c>
      <c r="O2054" s="207"/>
    </row>
    <row r="2055" spans="1:15" ht="14.4" hidden="1" thickTop="1" thickBot="1">
      <c r="A2055" s="39" t="s">
        <v>1602</v>
      </c>
      <c r="B2055" s="40"/>
      <c r="C2055" s="40"/>
      <c r="D2055" s="160">
        <v>48</v>
      </c>
      <c r="E2055" s="41"/>
      <c r="F2055" s="21">
        <f>F2054</f>
        <v>42205</v>
      </c>
      <c r="G2055" s="40" t="s">
        <v>37</v>
      </c>
      <c r="H2055" s="38">
        <f>F2055+1</f>
        <v>42206</v>
      </c>
      <c r="I2055" s="41" t="s">
        <v>32</v>
      </c>
      <c r="J2055" s="42"/>
      <c r="K2055" s="42"/>
      <c r="L2055" s="42"/>
      <c r="M2055" s="42"/>
      <c r="N2055" s="42"/>
      <c r="O2055" s="206"/>
    </row>
    <row r="2056" spans="1:15" ht="13.7" hidden="1" thickTop="1">
      <c r="A2056" s="24" t="s">
        <v>31</v>
      </c>
      <c r="B2056" s="25"/>
      <c r="C2056" s="25"/>
      <c r="D2056" s="25"/>
      <c r="E2056" s="25"/>
      <c r="F2056" s="25"/>
      <c r="G2056" s="25"/>
      <c r="H2056" s="25"/>
      <c r="I2056" s="25"/>
      <c r="J2056" s="25"/>
      <c r="K2056" s="25"/>
      <c r="L2056" s="25"/>
      <c r="M2056" s="23"/>
      <c r="N2056" s="29"/>
      <c r="O2056" s="204"/>
    </row>
    <row r="2057" spans="1:15" ht="13.7" hidden="1" thickTop="1">
      <c r="A2057" s="45" t="s">
        <v>1612</v>
      </c>
      <c r="B2057" s="46">
        <v>330098951</v>
      </c>
      <c r="C2057" s="46" t="s">
        <v>661</v>
      </c>
      <c r="D2057" s="60">
        <v>36</v>
      </c>
      <c r="E2057" s="168" t="str">
        <f>J2058&amp;N2058&amp;K2058</f>
        <v>36/36</v>
      </c>
      <c r="F2057" s="21">
        <v>42206</v>
      </c>
      <c r="G2057" s="37" t="s">
        <v>29</v>
      </c>
      <c r="H2057" s="38">
        <f>F2057+1</f>
        <v>42207</v>
      </c>
      <c r="I2057" s="37" t="s">
        <v>32</v>
      </c>
      <c r="J2057" s="48">
        <f>D2058</f>
        <v>18</v>
      </c>
      <c r="K2057" s="48">
        <f>J2057</f>
        <v>18</v>
      </c>
      <c r="L2057" s="25"/>
      <c r="M2057" s="29"/>
      <c r="N2057" s="25" t="s">
        <v>1286</v>
      </c>
      <c r="O2057" s="205"/>
    </row>
    <row r="2058" spans="1:15" ht="14.4" hidden="1" customHeight="1">
      <c r="A2058" s="45" t="s">
        <v>1613</v>
      </c>
      <c r="B2058" s="46">
        <v>330080404</v>
      </c>
      <c r="C2058" s="36" t="s">
        <v>791</v>
      </c>
      <c r="D2058" s="60">
        <v>18</v>
      </c>
      <c r="E2058" s="168" t="str">
        <f>J2057&amp;N2057&amp;K2057</f>
        <v>18/18</v>
      </c>
      <c r="F2058" s="21">
        <f>F2057</f>
        <v>42206</v>
      </c>
      <c r="G2058" s="37" t="s">
        <v>29</v>
      </c>
      <c r="H2058" s="38">
        <f>F2058+1</f>
        <v>42207</v>
      </c>
      <c r="I2058" s="37" t="s">
        <v>32</v>
      </c>
      <c r="J2058" s="48">
        <f>D2057</f>
        <v>36</v>
      </c>
      <c r="K2058" s="48">
        <f>J2058</f>
        <v>36</v>
      </c>
      <c r="L2058" s="25"/>
      <c r="M2058" s="29"/>
      <c r="N2058" s="25" t="s">
        <v>1286</v>
      </c>
      <c r="O2058" s="207"/>
    </row>
    <row r="2059" spans="1:15" ht="13.7" hidden="1" thickTop="1">
      <c r="A2059" s="45"/>
      <c r="B2059" s="46"/>
      <c r="C2059" s="46"/>
      <c r="D2059" s="60"/>
      <c r="E2059" s="168" t="str">
        <f>J2059&amp;N2059&amp;K2059</f>
        <v>0/0</v>
      </c>
      <c r="F2059" s="21">
        <f>F2058</f>
        <v>42206</v>
      </c>
      <c r="G2059" s="37" t="s">
        <v>29</v>
      </c>
      <c r="H2059" s="38">
        <f>F2059+1</f>
        <v>42207</v>
      </c>
      <c r="I2059" s="37" t="s">
        <v>32</v>
      </c>
      <c r="J2059" s="48">
        <f>D2059</f>
        <v>0</v>
      </c>
      <c r="K2059" s="48">
        <f>J2059</f>
        <v>0</v>
      </c>
      <c r="L2059" s="25"/>
      <c r="M2059" s="29"/>
      <c r="N2059" s="25" t="s">
        <v>1286</v>
      </c>
      <c r="O2059" s="207"/>
    </row>
    <row r="2060" spans="1:15" ht="14.4" hidden="1" thickTop="1" thickBot="1">
      <c r="A2060" s="39" t="s">
        <v>1614</v>
      </c>
      <c r="B2060" s="40"/>
      <c r="C2060" s="40"/>
      <c r="D2060" s="160">
        <v>34</v>
      </c>
      <c r="E2060" s="41"/>
      <c r="F2060" s="21">
        <f>F2059</f>
        <v>42206</v>
      </c>
      <c r="G2060" s="40" t="s">
        <v>37</v>
      </c>
      <c r="H2060" s="38">
        <f>F2060+1</f>
        <v>42207</v>
      </c>
      <c r="I2060" s="41" t="s">
        <v>32</v>
      </c>
      <c r="J2060" s="42"/>
      <c r="K2060" s="42"/>
      <c r="L2060" s="42"/>
      <c r="M2060" s="42"/>
      <c r="N2060" s="42"/>
      <c r="O2060" s="206"/>
    </row>
    <row r="2061" spans="1:15" ht="13.7" hidden="1" thickTop="1">
      <c r="A2061" s="24" t="s">
        <v>31</v>
      </c>
      <c r="B2061" s="25"/>
      <c r="C2061" s="25"/>
      <c r="D2061" s="25"/>
      <c r="E2061" s="25"/>
      <c r="F2061" s="25"/>
      <c r="G2061" s="25"/>
      <c r="H2061" s="25"/>
      <c r="I2061" s="25"/>
      <c r="J2061" s="25"/>
      <c r="K2061" s="25"/>
      <c r="L2061" s="25"/>
      <c r="M2061" s="23"/>
      <c r="N2061" s="29"/>
      <c r="O2061" s="204"/>
    </row>
    <row r="2062" spans="1:15" ht="13.7" hidden="1" thickTop="1">
      <c r="A2062" s="45" t="s">
        <v>1640</v>
      </c>
      <c r="B2062" s="46">
        <v>330098951</v>
      </c>
      <c r="C2062" s="46" t="s">
        <v>661</v>
      </c>
      <c r="D2062" s="60">
        <v>54</v>
      </c>
      <c r="E2062" s="168" t="str">
        <f>J2063&amp;N2063&amp;K2063</f>
        <v>54/54</v>
      </c>
      <c r="F2062" s="21">
        <v>42207</v>
      </c>
      <c r="G2062" s="37" t="s">
        <v>29</v>
      </c>
      <c r="H2062" s="38">
        <f>F2062+1</f>
        <v>42208</v>
      </c>
      <c r="I2062" s="37" t="s">
        <v>32</v>
      </c>
      <c r="J2062" s="48">
        <f>D2063</f>
        <v>0</v>
      </c>
      <c r="K2062" s="48">
        <f>J2062</f>
        <v>0</v>
      </c>
      <c r="L2062" s="25"/>
      <c r="M2062" s="29"/>
      <c r="N2062" s="25" t="s">
        <v>1286</v>
      </c>
      <c r="O2062" s="205"/>
    </row>
    <row r="2063" spans="1:15" ht="14.4" hidden="1" customHeight="1">
      <c r="A2063" s="45"/>
      <c r="B2063" s="46"/>
      <c r="C2063" s="36"/>
      <c r="D2063" s="60"/>
      <c r="E2063" s="168" t="str">
        <f>J2062&amp;N2062&amp;K2062</f>
        <v>0/0</v>
      </c>
      <c r="F2063" s="21">
        <f>F2062</f>
        <v>42207</v>
      </c>
      <c r="G2063" s="37" t="s">
        <v>29</v>
      </c>
      <c r="H2063" s="38">
        <f>F2063+1</f>
        <v>42208</v>
      </c>
      <c r="I2063" s="37" t="s">
        <v>32</v>
      </c>
      <c r="J2063" s="48">
        <f>D2062</f>
        <v>54</v>
      </c>
      <c r="K2063" s="48">
        <f>J2063</f>
        <v>54</v>
      </c>
      <c r="L2063" s="25"/>
      <c r="M2063" s="29"/>
      <c r="N2063" s="25" t="s">
        <v>1286</v>
      </c>
      <c r="O2063" s="207"/>
    </row>
    <row r="2064" spans="1:15" ht="13.7" hidden="1" thickTop="1">
      <c r="A2064" s="45"/>
      <c r="B2064" s="46"/>
      <c r="C2064" s="46"/>
      <c r="D2064" s="60"/>
      <c r="E2064" s="168" t="str">
        <f>J2064&amp;N2064&amp;K2064</f>
        <v>0/0</v>
      </c>
      <c r="F2064" s="21">
        <f>F2063</f>
        <v>42207</v>
      </c>
      <c r="G2064" s="37" t="s">
        <v>29</v>
      </c>
      <c r="H2064" s="38">
        <f>F2064+1</f>
        <v>42208</v>
      </c>
      <c r="I2064" s="37" t="s">
        <v>32</v>
      </c>
      <c r="J2064" s="48">
        <f>D2064</f>
        <v>0</v>
      </c>
      <c r="K2064" s="48">
        <f>J2064</f>
        <v>0</v>
      </c>
      <c r="L2064" s="25"/>
      <c r="M2064" s="29"/>
      <c r="N2064" s="25" t="s">
        <v>1286</v>
      </c>
      <c r="O2064" s="207"/>
    </row>
    <row r="2065" spans="1:15" ht="17.3" hidden="1" customHeight="1" thickBot="1">
      <c r="A2065" s="39" t="s">
        <v>1639</v>
      </c>
      <c r="B2065" s="40"/>
      <c r="C2065" s="40"/>
      <c r="D2065" s="160">
        <v>48</v>
      </c>
      <c r="E2065" s="41"/>
      <c r="F2065" s="21">
        <f>F2064</f>
        <v>42207</v>
      </c>
      <c r="G2065" s="40" t="s">
        <v>37</v>
      </c>
      <c r="H2065" s="38">
        <f>F2065+1</f>
        <v>42208</v>
      </c>
      <c r="I2065" s="41" t="s">
        <v>32</v>
      </c>
      <c r="J2065" s="42"/>
      <c r="K2065" s="42"/>
      <c r="L2065" s="42"/>
      <c r="M2065" s="42"/>
      <c r="N2065" s="42"/>
      <c r="O2065" s="206"/>
    </row>
    <row r="2066" spans="1:15" ht="13.7" hidden="1" thickTop="1">
      <c r="A2066" s="24" t="s">
        <v>31</v>
      </c>
      <c r="B2066" s="25"/>
      <c r="C2066" s="25"/>
      <c r="D2066" s="25"/>
      <c r="E2066" s="25"/>
      <c r="F2066" s="25"/>
      <c r="G2066" s="25"/>
      <c r="H2066" s="25"/>
      <c r="I2066" s="25"/>
      <c r="J2066" s="25"/>
      <c r="K2066" s="25"/>
      <c r="L2066" s="25"/>
      <c r="M2066" s="23"/>
      <c r="N2066" s="29"/>
      <c r="O2066" s="204"/>
    </row>
    <row r="2067" spans="1:15" ht="13.7" hidden="1" thickTop="1">
      <c r="A2067" s="45" t="s">
        <v>1647</v>
      </c>
      <c r="B2067" s="46">
        <v>330098951</v>
      </c>
      <c r="C2067" s="46" t="s">
        <v>661</v>
      </c>
      <c r="D2067" s="60">
        <v>36</v>
      </c>
      <c r="E2067" s="168" t="str">
        <f>J2068&amp;N2068&amp;K2068</f>
        <v>36/36</v>
      </c>
      <c r="F2067" s="21">
        <v>42208</v>
      </c>
      <c r="G2067" s="37" t="s">
        <v>29</v>
      </c>
      <c r="H2067" s="38">
        <f>F2067+1</f>
        <v>42209</v>
      </c>
      <c r="I2067" s="37" t="s">
        <v>32</v>
      </c>
      <c r="J2067" s="48">
        <f>D2068</f>
        <v>18</v>
      </c>
      <c r="K2067" s="48">
        <f>J2067</f>
        <v>18</v>
      </c>
      <c r="L2067" s="25"/>
      <c r="M2067" s="29"/>
      <c r="N2067" s="25" t="s">
        <v>1286</v>
      </c>
      <c r="O2067" s="205"/>
    </row>
    <row r="2068" spans="1:15" ht="14.4" hidden="1" customHeight="1">
      <c r="A2068" s="45" t="s">
        <v>1648</v>
      </c>
      <c r="B2068" s="46">
        <v>330080404</v>
      </c>
      <c r="C2068" s="36" t="s">
        <v>791</v>
      </c>
      <c r="D2068" s="60">
        <v>18</v>
      </c>
      <c r="E2068" s="168" t="str">
        <f>J2067&amp;N2067&amp;K2067</f>
        <v>18/18</v>
      </c>
      <c r="F2068" s="21">
        <f>F2067</f>
        <v>42208</v>
      </c>
      <c r="G2068" s="37" t="s">
        <v>29</v>
      </c>
      <c r="H2068" s="38">
        <f>F2068+1</f>
        <v>42209</v>
      </c>
      <c r="I2068" s="37" t="s">
        <v>32</v>
      </c>
      <c r="J2068" s="48">
        <f>D2067</f>
        <v>36</v>
      </c>
      <c r="K2068" s="48">
        <f>J2068</f>
        <v>36</v>
      </c>
      <c r="L2068" s="25"/>
      <c r="M2068" s="29"/>
      <c r="N2068" s="25" t="s">
        <v>1286</v>
      </c>
      <c r="O2068" s="207"/>
    </row>
    <row r="2069" spans="1:15" ht="13.7" hidden="1" thickTop="1">
      <c r="A2069" s="45"/>
      <c r="B2069" s="46"/>
      <c r="C2069" s="46"/>
      <c r="D2069" s="60"/>
      <c r="E2069" s="168" t="str">
        <f>J2069&amp;N2069&amp;K2069</f>
        <v>0/0</v>
      </c>
      <c r="F2069" s="21">
        <f>F2068</f>
        <v>42208</v>
      </c>
      <c r="G2069" s="37" t="s">
        <v>29</v>
      </c>
      <c r="H2069" s="38">
        <f>F2069+1</f>
        <v>42209</v>
      </c>
      <c r="I2069" s="37" t="s">
        <v>32</v>
      </c>
      <c r="J2069" s="48">
        <f>D2069</f>
        <v>0</v>
      </c>
      <c r="K2069" s="48">
        <f>J2069</f>
        <v>0</v>
      </c>
      <c r="L2069" s="25"/>
      <c r="M2069" s="29"/>
      <c r="N2069" s="25" t="s">
        <v>1286</v>
      </c>
      <c r="O2069" s="207"/>
    </row>
    <row r="2070" spans="1:15" ht="14.4" hidden="1" thickTop="1" thickBot="1">
      <c r="A2070" s="39" t="s">
        <v>1649</v>
      </c>
      <c r="B2070" s="40"/>
      <c r="C2070" s="40"/>
      <c r="D2070" s="160">
        <v>44</v>
      </c>
      <c r="E2070" s="41"/>
      <c r="F2070" s="21">
        <f>F2069</f>
        <v>42208</v>
      </c>
      <c r="G2070" s="40" t="s">
        <v>37</v>
      </c>
      <c r="H2070" s="38">
        <f>F2070+1</f>
        <v>42209</v>
      </c>
      <c r="I2070" s="41" t="s">
        <v>32</v>
      </c>
      <c r="J2070" s="42"/>
      <c r="K2070" s="42"/>
      <c r="L2070" s="42"/>
      <c r="M2070" s="42"/>
      <c r="N2070" s="42"/>
      <c r="O2070" s="206"/>
    </row>
    <row r="2071" spans="1:15" ht="13.7" hidden="1" thickTop="1">
      <c r="A2071" s="24" t="s">
        <v>31</v>
      </c>
      <c r="B2071" s="25"/>
      <c r="C2071" s="25"/>
      <c r="D2071" s="25"/>
      <c r="E2071" s="25"/>
      <c r="F2071" s="25"/>
      <c r="G2071" s="25"/>
      <c r="H2071" s="25"/>
      <c r="I2071" s="25"/>
      <c r="J2071" s="25"/>
      <c r="K2071" s="25"/>
      <c r="L2071" s="25"/>
      <c r="M2071" s="23"/>
      <c r="N2071" s="29"/>
      <c r="O2071" s="204"/>
    </row>
    <row r="2072" spans="1:15" ht="13.7" hidden="1" thickTop="1">
      <c r="A2072" s="45"/>
      <c r="B2072" s="46"/>
      <c r="C2072" s="46"/>
      <c r="D2072" s="60"/>
      <c r="E2072" s="168" t="str">
        <f>J2073&amp;N2073&amp;K2073</f>
        <v>0/0</v>
      </c>
      <c r="F2072" s="21">
        <v>42209</v>
      </c>
      <c r="G2072" s="37" t="s">
        <v>29</v>
      </c>
      <c r="H2072" s="38">
        <f>F2072+1</f>
        <v>42210</v>
      </c>
      <c r="I2072" s="37" t="s">
        <v>32</v>
      </c>
      <c r="J2072" s="48">
        <f>D2073</f>
        <v>54</v>
      </c>
      <c r="K2072" s="48">
        <f>J2072</f>
        <v>54</v>
      </c>
      <c r="L2072" s="25"/>
      <c r="M2072" s="29"/>
      <c r="N2072" s="25" t="s">
        <v>1286</v>
      </c>
      <c r="O2072" s="205"/>
    </row>
    <row r="2073" spans="1:15" ht="14.4" hidden="1" customHeight="1">
      <c r="A2073" s="45" t="s">
        <v>1651</v>
      </c>
      <c r="B2073" s="46">
        <v>330080404</v>
      </c>
      <c r="C2073" s="36" t="s">
        <v>791</v>
      </c>
      <c r="D2073" s="60">
        <v>54</v>
      </c>
      <c r="E2073" s="168" t="str">
        <f>J2072&amp;N2072&amp;K2072</f>
        <v>54/54</v>
      </c>
      <c r="F2073" s="21">
        <f>F2072</f>
        <v>42209</v>
      </c>
      <c r="G2073" s="37" t="s">
        <v>29</v>
      </c>
      <c r="H2073" s="38">
        <f>F2073+1</f>
        <v>42210</v>
      </c>
      <c r="I2073" s="37" t="s">
        <v>32</v>
      </c>
      <c r="J2073" s="48">
        <f>D2072</f>
        <v>0</v>
      </c>
      <c r="K2073" s="48">
        <f>J2073</f>
        <v>0</v>
      </c>
      <c r="L2073" s="25"/>
      <c r="M2073" s="29"/>
      <c r="N2073" s="25" t="s">
        <v>1286</v>
      </c>
      <c r="O2073" s="207"/>
    </row>
    <row r="2074" spans="1:15" ht="13.7" hidden="1" thickTop="1">
      <c r="A2074" s="45"/>
      <c r="B2074" s="46"/>
      <c r="C2074" s="46"/>
      <c r="D2074" s="60"/>
      <c r="E2074" s="168" t="str">
        <f>J2074&amp;N2074&amp;K2074</f>
        <v>0/0</v>
      </c>
      <c r="F2074" s="21">
        <f>F2073</f>
        <v>42209</v>
      </c>
      <c r="G2074" s="37" t="s">
        <v>29</v>
      </c>
      <c r="H2074" s="38">
        <f>F2074+1</f>
        <v>42210</v>
      </c>
      <c r="I2074" s="37" t="s">
        <v>32</v>
      </c>
      <c r="J2074" s="48">
        <f>D2074</f>
        <v>0</v>
      </c>
      <c r="K2074" s="48">
        <f>J2074</f>
        <v>0</v>
      </c>
      <c r="L2074" s="25"/>
      <c r="M2074" s="29"/>
      <c r="N2074" s="25" t="s">
        <v>1286</v>
      </c>
      <c r="O2074" s="207"/>
    </row>
    <row r="2075" spans="1:15" ht="14.4" hidden="1" thickTop="1" thickBot="1">
      <c r="A2075" s="39" t="s">
        <v>1650</v>
      </c>
      <c r="B2075" s="40"/>
      <c r="C2075" s="40"/>
      <c r="D2075" s="160">
        <v>48</v>
      </c>
      <c r="E2075" s="41"/>
      <c r="F2075" s="21">
        <f>F2074</f>
        <v>42209</v>
      </c>
      <c r="G2075" s="40" t="s">
        <v>37</v>
      </c>
      <c r="H2075" s="38">
        <f>F2075+1</f>
        <v>42210</v>
      </c>
      <c r="I2075" s="41" t="s">
        <v>32</v>
      </c>
      <c r="J2075" s="42"/>
      <c r="K2075" s="42"/>
      <c r="L2075" s="42"/>
      <c r="M2075" s="42"/>
      <c r="N2075" s="42"/>
      <c r="O2075" s="206"/>
    </row>
    <row r="2076" spans="1:15" ht="13.7" hidden="1" thickTop="1">
      <c r="A2076" s="24" t="s">
        <v>31</v>
      </c>
      <c r="B2076" s="25"/>
      <c r="C2076" s="25"/>
      <c r="D2076" s="25"/>
      <c r="E2076" s="25"/>
      <c r="F2076" s="25"/>
      <c r="G2076" s="25"/>
      <c r="H2076" s="25"/>
      <c r="I2076" s="25"/>
      <c r="J2076" s="25"/>
      <c r="K2076" s="25"/>
      <c r="L2076" s="25"/>
      <c r="M2076" s="23"/>
      <c r="N2076" s="29"/>
      <c r="O2076" s="204"/>
    </row>
    <row r="2077" spans="1:15" ht="14.4" hidden="1" customHeight="1">
      <c r="A2077" s="45" t="s">
        <v>1663</v>
      </c>
      <c r="B2077" s="46">
        <v>330080404</v>
      </c>
      <c r="C2077" s="36" t="s">
        <v>791</v>
      </c>
      <c r="D2077" s="60">
        <v>36</v>
      </c>
      <c r="E2077" s="168" t="e">
        <f>#REF!&amp;#REF!&amp;#REF!</f>
        <v>#REF!</v>
      </c>
      <c r="F2077" s="21">
        <v>42212</v>
      </c>
      <c r="G2077" s="37" t="s">
        <v>29</v>
      </c>
      <c r="H2077" s="38">
        <f>F2077+1</f>
        <v>42213</v>
      </c>
      <c r="I2077" s="37" t="s">
        <v>32</v>
      </c>
      <c r="J2077" s="48">
        <f>D2077</f>
        <v>36</v>
      </c>
      <c r="K2077" s="48">
        <f>J2077</f>
        <v>36</v>
      </c>
      <c r="L2077" s="25"/>
      <c r="M2077" s="29"/>
      <c r="N2077" s="25" t="s">
        <v>1286</v>
      </c>
      <c r="O2077" s="207"/>
    </row>
    <row r="2078" spans="1:15" ht="13.7" hidden="1" thickTop="1">
      <c r="A2078" s="45" t="s">
        <v>1664</v>
      </c>
      <c r="B2078" s="46">
        <v>330098951</v>
      </c>
      <c r="C2078" s="46" t="s">
        <v>661</v>
      </c>
      <c r="D2078" s="60">
        <v>18</v>
      </c>
      <c r="E2078" s="168" t="str">
        <f>J2078&amp;N2078&amp;K2078</f>
        <v>18/18</v>
      </c>
      <c r="F2078" s="21">
        <f>F2077</f>
        <v>42212</v>
      </c>
      <c r="G2078" s="37" t="s">
        <v>29</v>
      </c>
      <c r="H2078" s="38">
        <f>F2078+1</f>
        <v>42213</v>
      </c>
      <c r="I2078" s="37" t="s">
        <v>32</v>
      </c>
      <c r="J2078" s="48">
        <f>D2078</f>
        <v>18</v>
      </c>
      <c r="K2078" s="48">
        <f>J2078</f>
        <v>18</v>
      </c>
      <c r="L2078" s="25"/>
      <c r="M2078" s="29"/>
      <c r="N2078" s="25" t="s">
        <v>1286</v>
      </c>
      <c r="O2078" s="207"/>
    </row>
    <row r="2079" spans="1:15" ht="13.7" hidden="1" thickTop="1">
      <c r="A2079" s="45"/>
      <c r="B2079" s="46"/>
      <c r="C2079" s="46"/>
      <c r="D2079" s="60"/>
      <c r="E2079" s="168"/>
      <c r="F2079" s="21">
        <f>F2078</f>
        <v>42212</v>
      </c>
      <c r="G2079" s="37" t="s">
        <v>29</v>
      </c>
      <c r="H2079" s="38">
        <f>F2079+1</f>
        <v>42213</v>
      </c>
      <c r="I2079" s="37" t="s">
        <v>32</v>
      </c>
      <c r="J2079" s="48"/>
      <c r="K2079" s="48"/>
      <c r="L2079" s="49"/>
      <c r="M2079" s="48"/>
      <c r="N2079" s="49"/>
      <c r="O2079" s="207"/>
    </row>
    <row r="2080" spans="1:15" ht="14.4" hidden="1" thickTop="1" thickBot="1">
      <c r="A2080" s="39" t="s">
        <v>1665</v>
      </c>
      <c r="B2080" s="40"/>
      <c r="C2080" s="40"/>
      <c r="D2080" s="160">
        <v>48</v>
      </c>
      <c r="E2080" s="41"/>
      <c r="F2080" s="21">
        <f>F2078</f>
        <v>42212</v>
      </c>
      <c r="G2080" s="40" t="s">
        <v>37</v>
      </c>
      <c r="H2080" s="38">
        <f>F2080+1</f>
        <v>42213</v>
      </c>
      <c r="I2080" s="41" t="s">
        <v>32</v>
      </c>
      <c r="J2080" s="42"/>
      <c r="K2080" s="42"/>
      <c r="L2080" s="42"/>
      <c r="M2080" s="42"/>
      <c r="N2080" s="42"/>
      <c r="O2080" s="206"/>
    </row>
    <row r="2081" spans="1:15" ht="13.7" hidden="1" thickTop="1">
      <c r="A2081" s="24" t="s">
        <v>31</v>
      </c>
      <c r="B2081" s="25"/>
      <c r="C2081" s="25"/>
      <c r="D2081" s="25"/>
      <c r="E2081" s="25"/>
      <c r="F2081" s="25"/>
      <c r="G2081" s="25"/>
      <c r="H2081" s="25"/>
      <c r="I2081" s="25"/>
      <c r="J2081" s="25"/>
      <c r="K2081" s="25"/>
      <c r="L2081" s="25"/>
      <c r="M2081" s="23"/>
      <c r="N2081" s="29"/>
      <c r="O2081" s="204"/>
    </row>
    <row r="2082" spans="1:15" ht="14.4" hidden="1" customHeight="1">
      <c r="A2082" s="45" t="s">
        <v>1686</v>
      </c>
      <c r="B2082" s="46">
        <v>330080404</v>
      </c>
      <c r="C2082" s="36" t="s">
        <v>791</v>
      </c>
      <c r="D2082" s="60">
        <v>18</v>
      </c>
      <c r="E2082" s="168" t="s">
        <v>1689</v>
      </c>
      <c r="F2082" s="21">
        <v>42213</v>
      </c>
      <c r="G2082" s="37" t="s">
        <v>29</v>
      </c>
      <c r="H2082" s="38">
        <f t="shared" ref="H2082:H2086" si="0">F2082+1</f>
        <v>42214</v>
      </c>
      <c r="I2082" s="37" t="s">
        <v>32</v>
      </c>
      <c r="J2082" s="48">
        <f>D2082</f>
        <v>18</v>
      </c>
      <c r="K2082" s="48">
        <f>J2082</f>
        <v>18</v>
      </c>
      <c r="L2082" s="25"/>
      <c r="M2082" s="29"/>
      <c r="N2082" s="25" t="s">
        <v>1286</v>
      </c>
      <c r="O2082" s="207"/>
    </row>
    <row r="2083" spans="1:15" ht="13.7" hidden="1" thickTop="1">
      <c r="A2083" s="45" t="s">
        <v>1687</v>
      </c>
      <c r="B2083" s="46">
        <v>330098951</v>
      </c>
      <c r="C2083" s="46" t="s">
        <v>661</v>
      </c>
      <c r="D2083" s="60">
        <v>18</v>
      </c>
      <c r="E2083" s="168" t="s">
        <v>1689</v>
      </c>
      <c r="F2083" s="21">
        <f>F2082</f>
        <v>42213</v>
      </c>
      <c r="G2083" s="37" t="s">
        <v>29</v>
      </c>
      <c r="H2083" s="38">
        <f t="shared" si="0"/>
        <v>42214</v>
      </c>
      <c r="I2083" s="37" t="s">
        <v>32</v>
      </c>
      <c r="J2083" s="48">
        <f>D2083</f>
        <v>18</v>
      </c>
      <c r="K2083" s="48">
        <f>J2083</f>
        <v>18</v>
      </c>
      <c r="L2083" s="25"/>
      <c r="M2083" s="29"/>
      <c r="N2083" s="25" t="s">
        <v>1286</v>
      </c>
      <c r="O2083" s="207"/>
    </row>
    <row r="2084" spans="1:15" ht="13.7" hidden="1" thickTop="1">
      <c r="A2084" s="45" t="s">
        <v>1688</v>
      </c>
      <c r="B2084" s="46" t="s">
        <v>680</v>
      </c>
      <c r="C2084" s="46" t="s">
        <v>681</v>
      </c>
      <c r="D2084" s="60">
        <v>18</v>
      </c>
      <c r="E2084" s="168" t="s">
        <v>1689</v>
      </c>
      <c r="F2084" s="21">
        <f>F2083</f>
        <v>42213</v>
      </c>
      <c r="G2084" s="37" t="s">
        <v>29</v>
      </c>
      <c r="H2084" s="38">
        <f t="shared" si="0"/>
        <v>42214</v>
      </c>
      <c r="I2084" s="37" t="s">
        <v>32</v>
      </c>
      <c r="J2084" s="48">
        <f>D2084</f>
        <v>18</v>
      </c>
      <c r="K2084" s="48">
        <f>J2084</f>
        <v>18</v>
      </c>
      <c r="L2084" s="25"/>
      <c r="M2084" s="29"/>
      <c r="N2084" s="25" t="s">
        <v>1286</v>
      </c>
      <c r="O2084" s="207"/>
    </row>
    <row r="2085" spans="1:15" ht="13.7" hidden="1" thickTop="1">
      <c r="A2085" s="45"/>
      <c r="B2085" s="46"/>
      <c r="C2085" s="46"/>
      <c r="D2085" s="60"/>
      <c r="E2085" s="168"/>
      <c r="F2085" s="21">
        <f>F2083</f>
        <v>42213</v>
      </c>
      <c r="G2085" s="37" t="s">
        <v>29</v>
      </c>
      <c r="H2085" s="38">
        <f t="shared" si="0"/>
        <v>42214</v>
      </c>
      <c r="I2085" s="37" t="s">
        <v>32</v>
      </c>
      <c r="J2085" s="48"/>
      <c r="K2085" s="48"/>
      <c r="L2085" s="49"/>
      <c r="M2085" s="48"/>
      <c r="N2085" s="49"/>
      <c r="O2085" s="207"/>
    </row>
    <row r="2086" spans="1:15" ht="14.4" hidden="1" thickTop="1" thickBot="1">
      <c r="A2086" s="39" t="s">
        <v>1713</v>
      </c>
      <c r="B2086" s="40"/>
      <c r="C2086" s="40"/>
      <c r="D2086" s="160">
        <v>21</v>
      </c>
      <c r="E2086" s="41"/>
      <c r="F2086" s="21">
        <f>F2083</f>
        <v>42213</v>
      </c>
      <c r="G2086" s="40" t="s">
        <v>37</v>
      </c>
      <c r="H2086" s="38">
        <f t="shared" si="0"/>
        <v>42214</v>
      </c>
      <c r="I2086" s="41" t="s">
        <v>32</v>
      </c>
      <c r="J2086" s="42"/>
      <c r="K2086" s="42"/>
      <c r="L2086" s="42"/>
      <c r="M2086" s="42"/>
      <c r="N2086" s="42"/>
      <c r="O2086" s="206"/>
    </row>
    <row r="2087" spans="1:15" ht="13.7" hidden="1" thickTop="1">
      <c r="A2087" s="24" t="s">
        <v>31</v>
      </c>
      <c r="B2087" s="25"/>
      <c r="C2087" s="25"/>
      <c r="D2087" s="25"/>
      <c r="E2087" s="25"/>
      <c r="F2087" s="25"/>
      <c r="G2087" s="25"/>
      <c r="H2087" s="25"/>
      <c r="I2087" s="25"/>
      <c r="J2087" s="25"/>
      <c r="K2087" s="25"/>
      <c r="L2087" s="25"/>
      <c r="M2087" s="23"/>
      <c r="N2087" s="29"/>
      <c r="O2087" s="204"/>
    </row>
    <row r="2088" spans="1:15" ht="13.7" hidden="1" thickTop="1">
      <c r="A2088" s="45" t="s">
        <v>1715</v>
      </c>
      <c r="B2088" s="46">
        <v>330080404</v>
      </c>
      <c r="C2088" s="36" t="s">
        <v>791</v>
      </c>
      <c r="D2088" s="60">
        <v>54</v>
      </c>
      <c r="E2088" s="168" t="str">
        <f>J2088&amp;N2088&amp;K2088</f>
        <v>54/54</v>
      </c>
      <c r="F2088" s="21">
        <v>42214</v>
      </c>
      <c r="G2088" s="37" t="s">
        <v>29</v>
      </c>
      <c r="H2088" s="38">
        <f t="shared" ref="H2088:H2091" si="1">F2088+1</f>
        <v>42215</v>
      </c>
      <c r="I2088" s="37" t="s">
        <v>32</v>
      </c>
      <c r="J2088" s="48">
        <f>D2088</f>
        <v>54</v>
      </c>
      <c r="K2088" s="48">
        <f>J2088</f>
        <v>54</v>
      </c>
      <c r="L2088" s="25"/>
      <c r="M2088" s="29"/>
      <c r="N2088" s="25" t="s">
        <v>1286</v>
      </c>
      <c r="O2088" s="205"/>
    </row>
    <row r="2089" spans="1:15" ht="14.4" hidden="1" customHeight="1">
      <c r="A2089" s="45"/>
      <c r="B2089" s="46"/>
      <c r="C2089" s="36"/>
      <c r="D2089" s="60"/>
      <c r="E2089" s="168" t="str">
        <f t="shared" ref="E2089:E2090" si="2">J2089&amp;N2089&amp;K2089</f>
        <v>0/0</v>
      </c>
      <c r="F2089" s="21">
        <f>F2088</f>
        <v>42214</v>
      </c>
      <c r="G2089" s="37" t="s">
        <v>29</v>
      </c>
      <c r="H2089" s="38">
        <f t="shared" si="1"/>
        <v>42215</v>
      </c>
      <c r="I2089" s="37" t="s">
        <v>32</v>
      </c>
      <c r="J2089" s="48">
        <f t="shared" ref="J2089:J2090" si="3">D2089</f>
        <v>0</v>
      </c>
      <c r="K2089" s="48">
        <f t="shared" ref="K2089:K2090" si="4">J2089</f>
        <v>0</v>
      </c>
      <c r="L2089" s="25"/>
      <c r="M2089" s="29"/>
      <c r="N2089" s="25" t="s">
        <v>1286</v>
      </c>
      <c r="O2089" s="207"/>
    </row>
    <row r="2090" spans="1:15" ht="13.7" hidden="1" thickTop="1">
      <c r="A2090" s="45"/>
      <c r="B2090" s="46"/>
      <c r="C2090" s="46"/>
      <c r="D2090" s="60"/>
      <c r="E2090" s="168" t="str">
        <f t="shared" si="2"/>
        <v>0/0</v>
      </c>
      <c r="F2090" s="21">
        <f>F2089</f>
        <v>42214</v>
      </c>
      <c r="G2090" s="37" t="s">
        <v>29</v>
      </c>
      <c r="H2090" s="38">
        <f t="shared" si="1"/>
        <v>42215</v>
      </c>
      <c r="I2090" s="37" t="s">
        <v>32</v>
      </c>
      <c r="J2090" s="48">
        <f t="shared" si="3"/>
        <v>0</v>
      </c>
      <c r="K2090" s="48">
        <f t="shared" si="4"/>
        <v>0</v>
      </c>
      <c r="L2090" s="25"/>
      <c r="M2090" s="29"/>
      <c r="N2090" s="25" t="s">
        <v>1286</v>
      </c>
      <c r="O2090" s="207"/>
    </row>
    <row r="2091" spans="1:15" ht="14.4" hidden="1" thickTop="1" thickBot="1">
      <c r="A2091" s="39" t="s">
        <v>1714</v>
      </c>
      <c r="B2091" s="40"/>
      <c r="C2091" s="40"/>
      <c r="D2091" s="160">
        <v>48</v>
      </c>
      <c r="E2091" s="41"/>
      <c r="F2091" s="21">
        <f>F2090</f>
        <v>42214</v>
      </c>
      <c r="G2091" s="40" t="s">
        <v>37</v>
      </c>
      <c r="H2091" s="38">
        <f t="shared" si="1"/>
        <v>42215</v>
      </c>
      <c r="I2091" s="41" t="s">
        <v>32</v>
      </c>
      <c r="J2091" s="42"/>
      <c r="K2091" s="42"/>
      <c r="L2091" s="42"/>
      <c r="M2091" s="42"/>
      <c r="N2091" s="42"/>
      <c r="O2091" s="206"/>
    </row>
    <row r="2092" spans="1:15" ht="13.7" hidden="1" thickTop="1">
      <c r="A2092" s="24" t="s">
        <v>31</v>
      </c>
      <c r="B2092" s="25"/>
      <c r="C2092" s="25"/>
      <c r="D2092" s="25"/>
      <c r="E2092" s="25"/>
      <c r="F2092" s="25"/>
      <c r="G2092" s="25"/>
      <c r="H2092" s="25"/>
      <c r="I2092" s="25"/>
      <c r="J2092" s="25"/>
      <c r="K2092" s="25"/>
      <c r="L2092" s="25"/>
      <c r="M2092" s="23"/>
      <c r="N2092" s="29"/>
      <c r="O2092" s="204"/>
    </row>
    <row r="2093" spans="1:15" ht="13.7" hidden="1" thickTop="1">
      <c r="A2093" s="45" t="s">
        <v>1732</v>
      </c>
      <c r="B2093" s="46">
        <v>330098951</v>
      </c>
      <c r="C2093" s="46" t="s">
        <v>661</v>
      </c>
      <c r="D2093" s="60">
        <v>36</v>
      </c>
      <c r="E2093" s="168" t="str">
        <f>J2093&amp;N2093&amp;K2093</f>
        <v>36/36</v>
      </c>
      <c r="F2093" s="21">
        <v>42215</v>
      </c>
      <c r="G2093" s="37" t="s">
        <v>29</v>
      </c>
      <c r="H2093" s="38">
        <f t="shared" ref="H2093:H2096" si="5">F2093+1</f>
        <v>42216</v>
      </c>
      <c r="I2093" s="37" t="s">
        <v>32</v>
      </c>
      <c r="J2093" s="48">
        <f>D2093</f>
        <v>36</v>
      </c>
      <c r="K2093" s="48">
        <f>J2093</f>
        <v>36</v>
      </c>
      <c r="L2093" s="25"/>
      <c r="M2093" s="29"/>
      <c r="N2093" s="25" t="s">
        <v>1286</v>
      </c>
      <c r="O2093" s="205"/>
    </row>
    <row r="2094" spans="1:15" ht="14.4" hidden="1" customHeight="1">
      <c r="A2094" s="45" t="s">
        <v>1733</v>
      </c>
      <c r="B2094" s="46">
        <v>330080404</v>
      </c>
      <c r="C2094" s="36" t="s">
        <v>791</v>
      </c>
      <c r="D2094" s="60">
        <v>18</v>
      </c>
      <c r="E2094" s="168" t="str">
        <f t="shared" ref="E2094:E2095" si="6">J2094&amp;N2094&amp;K2094</f>
        <v>18/18</v>
      </c>
      <c r="F2094" s="21">
        <f>F2093</f>
        <v>42215</v>
      </c>
      <c r="G2094" s="37" t="s">
        <v>29</v>
      </c>
      <c r="H2094" s="38">
        <f t="shared" si="5"/>
        <v>42216</v>
      </c>
      <c r="I2094" s="37" t="s">
        <v>32</v>
      </c>
      <c r="J2094" s="48">
        <f t="shared" ref="J2094:J2095" si="7">D2094</f>
        <v>18</v>
      </c>
      <c r="K2094" s="48">
        <f t="shared" ref="K2094:K2095" si="8">J2094</f>
        <v>18</v>
      </c>
      <c r="L2094" s="25"/>
      <c r="M2094" s="29"/>
      <c r="N2094" s="25" t="s">
        <v>1286</v>
      </c>
      <c r="O2094" s="207"/>
    </row>
    <row r="2095" spans="1:15" ht="13.7" hidden="1" thickTop="1">
      <c r="A2095" s="45"/>
      <c r="B2095" s="46"/>
      <c r="C2095" s="46"/>
      <c r="D2095" s="60"/>
      <c r="E2095" s="168" t="str">
        <f t="shared" si="6"/>
        <v>0/0</v>
      </c>
      <c r="F2095" s="21">
        <f>F2094</f>
        <v>42215</v>
      </c>
      <c r="G2095" s="37" t="s">
        <v>29</v>
      </c>
      <c r="H2095" s="38">
        <f t="shared" si="5"/>
        <v>42216</v>
      </c>
      <c r="I2095" s="37" t="s">
        <v>32</v>
      </c>
      <c r="J2095" s="48">
        <f t="shared" si="7"/>
        <v>0</v>
      </c>
      <c r="K2095" s="48">
        <f t="shared" si="8"/>
        <v>0</v>
      </c>
      <c r="L2095" s="25"/>
      <c r="M2095" s="29"/>
      <c r="N2095" s="25" t="s">
        <v>1286</v>
      </c>
      <c r="O2095" s="207"/>
    </row>
    <row r="2096" spans="1:15" ht="14.4" hidden="1" thickTop="1" thickBot="1">
      <c r="A2096" s="39" t="s">
        <v>1731</v>
      </c>
      <c r="B2096" s="40"/>
      <c r="C2096" s="40"/>
      <c r="D2096" s="160">
        <v>46</v>
      </c>
      <c r="E2096" s="41"/>
      <c r="F2096" s="21">
        <f>F2095</f>
        <v>42215</v>
      </c>
      <c r="G2096" s="40" t="s">
        <v>37</v>
      </c>
      <c r="H2096" s="38">
        <f t="shared" si="5"/>
        <v>42216</v>
      </c>
      <c r="I2096" s="41" t="s">
        <v>32</v>
      </c>
      <c r="J2096" s="42"/>
      <c r="K2096" s="42"/>
      <c r="L2096" s="42"/>
      <c r="M2096" s="42"/>
      <c r="N2096" s="42"/>
      <c r="O2096" s="206"/>
    </row>
    <row r="2097" spans="1:15" ht="13.7" hidden="1" thickTop="1">
      <c r="A2097" s="24" t="s">
        <v>31</v>
      </c>
      <c r="B2097" s="25"/>
      <c r="C2097" s="25"/>
      <c r="D2097" s="25"/>
      <c r="E2097" s="25"/>
      <c r="F2097" s="25"/>
      <c r="G2097" s="25"/>
      <c r="H2097" s="25"/>
      <c r="I2097" s="25"/>
      <c r="J2097" s="25"/>
      <c r="K2097" s="25"/>
      <c r="L2097" s="25"/>
      <c r="M2097" s="23"/>
      <c r="N2097" s="29"/>
      <c r="O2097" s="204"/>
    </row>
    <row r="2098" spans="1:15" ht="13.7" hidden="1" thickTop="1">
      <c r="A2098" s="45" t="s">
        <v>1734</v>
      </c>
      <c r="B2098" s="46">
        <v>330080404</v>
      </c>
      <c r="C2098" s="36" t="s">
        <v>791</v>
      </c>
      <c r="D2098" s="60">
        <v>36</v>
      </c>
      <c r="E2098" s="168" t="str">
        <f>J2098&amp;N2098&amp;K2098</f>
        <v>36/36</v>
      </c>
      <c r="F2098" s="21">
        <v>42216</v>
      </c>
      <c r="G2098" s="37" t="s">
        <v>29</v>
      </c>
      <c r="H2098" s="38">
        <f t="shared" ref="H2098:H2101" si="9">F2098+1</f>
        <v>42217</v>
      </c>
      <c r="I2098" s="37" t="s">
        <v>32</v>
      </c>
      <c r="J2098" s="48">
        <f>D2098</f>
        <v>36</v>
      </c>
      <c r="K2098" s="48">
        <f>J2098</f>
        <v>36</v>
      </c>
      <c r="L2098" s="25"/>
      <c r="M2098" s="29"/>
      <c r="N2098" s="25" t="s">
        <v>1286</v>
      </c>
      <c r="O2098" s="205"/>
    </row>
    <row r="2099" spans="1:15" ht="14.4" hidden="1" customHeight="1">
      <c r="A2099" s="45" t="s">
        <v>1735</v>
      </c>
      <c r="B2099" s="46" t="s">
        <v>680</v>
      </c>
      <c r="C2099" s="46" t="s">
        <v>681</v>
      </c>
      <c r="D2099" s="60">
        <v>18</v>
      </c>
      <c r="E2099" s="168" t="str">
        <f t="shared" ref="E2099:E2100" si="10">J2099&amp;N2099&amp;K2099</f>
        <v>18/18</v>
      </c>
      <c r="F2099" s="21">
        <f>F2098</f>
        <v>42216</v>
      </c>
      <c r="G2099" s="37" t="s">
        <v>29</v>
      </c>
      <c r="H2099" s="38">
        <f t="shared" si="9"/>
        <v>42217</v>
      </c>
      <c r="I2099" s="37" t="s">
        <v>32</v>
      </c>
      <c r="J2099" s="48">
        <f t="shared" ref="J2099:J2100" si="11">D2099</f>
        <v>18</v>
      </c>
      <c r="K2099" s="48">
        <f t="shared" ref="K2099:K2100" si="12">J2099</f>
        <v>18</v>
      </c>
      <c r="L2099" s="25"/>
      <c r="M2099" s="29"/>
      <c r="N2099" s="25" t="s">
        <v>1286</v>
      </c>
      <c r="O2099" s="207"/>
    </row>
    <row r="2100" spans="1:15" ht="13.7" hidden="1" thickTop="1">
      <c r="A2100" s="45"/>
      <c r="B2100" s="46"/>
      <c r="C2100" s="46"/>
      <c r="D2100" s="60"/>
      <c r="E2100" s="168" t="str">
        <f t="shared" si="10"/>
        <v>0/0</v>
      </c>
      <c r="F2100" s="21">
        <f>F2099</f>
        <v>42216</v>
      </c>
      <c r="G2100" s="37" t="s">
        <v>29</v>
      </c>
      <c r="H2100" s="38">
        <f t="shared" si="9"/>
        <v>42217</v>
      </c>
      <c r="I2100" s="37" t="s">
        <v>32</v>
      </c>
      <c r="J2100" s="48">
        <f t="shared" si="11"/>
        <v>0</v>
      </c>
      <c r="K2100" s="48">
        <f t="shared" si="12"/>
        <v>0</v>
      </c>
      <c r="L2100" s="25"/>
      <c r="M2100" s="29"/>
      <c r="N2100" s="25" t="s">
        <v>1286</v>
      </c>
      <c r="O2100" s="207"/>
    </row>
    <row r="2101" spans="1:15" ht="14.4" hidden="1" thickTop="1" thickBot="1">
      <c r="A2101" s="39" t="s">
        <v>1742</v>
      </c>
      <c r="B2101" s="40"/>
      <c r="C2101" s="40"/>
      <c r="D2101" s="160">
        <v>38</v>
      </c>
      <c r="E2101" s="41"/>
      <c r="F2101" s="21">
        <f>F2100</f>
        <v>42216</v>
      </c>
      <c r="G2101" s="40" t="s">
        <v>37</v>
      </c>
      <c r="H2101" s="38">
        <f t="shared" si="9"/>
        <v>42217</v>
      </c>
      <c r="I2101" s="41" t="s">
        <v>32</v>
      </c>
      <c r="J2101" s="42"/>
      <c r="K2101" s="42"/>
      <c r="L2101" s="42"/>
      <c r="M2101" s="42"/>
      <c r="N2101" s="42"/>
      <c r="O2101" s="206"/>
    </row>
    <row r="2102" spans="1:15" ht="13.7" hidden="1" thickTop="1">
      <c r="A2102" s="24" t="s">
        <v>31</v>
      </c>
      <c r="B2102" s="25"/>
      <c r="C2102" s="25"/>
      <c r="D2102" s="25"/>
      <c r="E2102" s="25"/>
      <c r="F2102" s="25"/>
      <c r="G2102" s="25"/>
      <c r="H2102" s="25"/>
      <c r="I2102" s="25"/>
      <c r="J2102" s="25"/>
      <c r="K2102" s="25"/>
      <c r="L2102" s="25"/>
      <c r="M2102" s="23"/>
      <c r="N2102" s="29"/>
      <c r="O2102" s="204"/>
    </row>
    <row r="2103" spans="1:15" ht="13.7" hidden="1" thickTop="1">
      <c r="A2103" s="45" t="s">
        <v>1745</v>
      </c>
      <c r="B2103" s="46">
        <v>330080404</v>
      </c>
      <c r="C2103" s="36" t="s">
        <v>791</v>
      </c>
      <c r="D2103" s="60">
        <v>18</v>
      </c>
      <c r="E2103" s="168" t="str">
        <f>J2103&amp;N2103&amp;K2103</f>
        <v>18/18</v>
      </c>
      <c r="F2103" s="21">
        <v>42219</v>
      </c>
      <c r="G2103" s="37" t="s">
        <v>29</v>
      </c>
      <c r="H2103" s="38">
        <f t="shared" ref="H2103:H2106" si="13">F2103+1</f>
        <v>42220</v>
      </c>
      <c r="I2103" s="37" t="s">
        <v>32</v>
      </c>
      <c r="J2103" s="48">
        <f>D2103</f>
        <v>18</v>
      </c>
      <c r="K2103" s="48">
        <f>J2103</f>
        <v>18</v>
      </c>
      <c r="L2103" s="25"/>
      <c r="M2103" s="29"/>
      <c r="N2103" s="25" t="s">
        <v>1286</v>
      </c>
      <c r="O2103" s="205"/>
    </row>
    <row r="2104" spans="1:15" ht="14.4" hidden="1" customHeight="1">
      <c r="A2104" s="45" t="s">
        <v>1746</v>
      </c>
      <c r="B2104" s="46" t="s">
        <v>680</v>
      </c>
      <c r="C2104" s="46" t="s">
        <v>681</v>
      </c>
      <c r="D2104" s="60">
        <v>18</v>
      </c>
      <c r="E2104" s="168" t="str">
        <f t="shared" ref="E2104:E2105" si="14">J2104&amp;N2104&amp;K2104</f>
        <v>18/18</v>
      </c>
      <c r="F2104" s="21">
        <f>F2103</f>
        <v>42219</v>
      </c>
      <c r="G2104" s="37" t="s">
        <v>29</v>
      </c>
      <c r="H2104" s="38">
        <f t="shared" si="13"/>
        <v>42220</v>
      </c>
      <c r="I2104" s="37" t="s">
        <v>32</v>
      </c>
      <c r="J2104" s="48">
        <f t="shared" ref="J2104:J2105" si="15">D2104</f>
        <v>18</v>
      </c>
      <c r="K2104" s="48">
        <f t="shared" ref="K2104:K2105" si="16">J2104</f>
        <v>18</v>
      </c>
      <c r="L2104" s="25"/>
      <c r="M2104" s="29"/>
      <c r="N2104" s="25" t="s">
        <v>1286</v>
      </c>
      <c r="O2104" s="207"/>
    </row>
    <row r="2105" spans="1:15" ht="13.7" hidden="1" thickTop="1">
      <c r="A2105" s="45" t="s">
        <v>1747</v>
      </c>
      <c r="B2105" s="46">
        <v>330098951</v>
      </c>
      <c r="C2105" s="46" t="s">
        <v>661</v>
      </c>
      <c r="D2105" s="60">
        <v>18</v>
      </c>
      <c r="E2105" s="168" t="str">
        <f t="shared" si="14"/>
        <v>18/18</v>
      </c>
      <c r="F2105" s="21">
        <f>F2104</f>
        <v>42219</v>
      </c>
      <c r="G2105" s="37" t="s">
        <v>29</v>
      </c>
      <c r="H2105" s="38">
        <f t="shared" si="13"/>
        <v>42220</v>
      </c>
      <c r="I2105" s="37" t="s">
        <v>32</v>
      </c>
      <c r="J2105" s="48">
        <f t="shared" si="15"/>
        <v>18</v>
      </c>
      <c r="K2105" s="48">
        <f t="shared" si="16"/>
        <v>18</v>
      </c>
      <c r="L2105" s="25"/>
      <c r="M2105" s="29"/>
      <c r="N2105" s="25" t="s">
        <v>1286</v>
      </c>
      <c r="O2105" s="207"/>
    </row>
    <row r="2106" spans="1:15" ht="14.4" hidden="1" thickTop="1" thickBot="1">
      <c r="A2106" s="39" t="s">
        <v>1748</v>
      </c>
      <c r="B2106" s="40"/>
      <c r="C2106" s="40"/>
      <c r="D2106" s="160">
        <v>36</v>
      </c>
      <c r="E2106" s="41"/>
      <c r="F2106" s="21">
        <f>F2105</f>
        <v>42219</v>
      </c>
      <c r="G2106" s="40" t="s">
        <v>37</v>
      </c>
      <c r="H2106" s="38">
        <f t="shared" si="13"/>
        <v>42220</v>
      </c>
      <c r="I2106" s="41" t="s">
        <v>32</v>
      </c>
      <c r="J2106" s="42"/>
      <c r="K2106" s="42"/>
      <c r="L2106" s="42"/>
      <c r="M2106" s="42"/>
      <c r="N2106" s="42"/>
      <c r="O2106" s="206"/>
    </row>
    <row r="2107" spans="1:15" ht="13.7" hidden="1" thickTop="1">
      <c r="A2107" s="24" t="s">
        <v>31</v>
      </c>
      <c r="B2107" s="25"/>
      <c r="C2107" s="25"/>
      <c r="D2107" s="25"/>
      <c r="E2107" s="25"/>
      <c r="F2107" s="25"/>
      <c r="G2107" s="25"/>
      <c r="H2107" s="25"/>
      <c r="I2107" s="25"/>
      <c r="J2107" s="25"/>
      <c r="K2107" s="25"/>
      <c r="L2107" s="25"/>
      <c r="M2107" s="23"/>
      <c r="N2107" s="29"/>
      <c r="O2107" s="204"/>
    </row>
    <row r="2108" spans="1:15" ht="13.7" hidden="1" thickTop="1">
      <c r="A2108" s="45" t="s">
        <v>1771</v>
      </c>
      <c r="B2108" s="46">
        <v>330080404</v>
      </c>
      <c r="C2108" s="36" t="s">
        <v>791</v>
      </c>
      <c r="D2108" s="60">
        <v>54</v>
      </c>
      <c r="E2108" s="168" t="str">
        <f>J2108&amp;N2108&amp;K2108</f>
        <v>54/54</v>
      </c>
      <c r="F2108" s="21">
        <v>42220</v>
      </c>
      <c r="G2108" s="37" t="s">
        <v>29</v>
      </c>
      <c r="H2108" s="38">
        <f t="shared" ref="H2108:H2111" si="17">F2108+1</f>
        <v>42221</v>
      </c>
      <c r="I2108" s="37" t="s">
        <v>32</v>
      </c>
      <c r="J2108" s="48">
        <f>D2108</f>
        <v>54</v>
      </c>
      <c r="K2108" s="48">
        <f>J2108</f>
        <v>54</v>
      </c>
      <c r="L2108" s="25"/>
      <c r="M2108" s="29"/>
      <c r="N2108" s="25" t="s">
        <v>1286</v>
      </c>
      <c r="O2108" s="205"/>
    </row>
    <row r="2109" spans="1:15" ht="14.4" hidden="1" customHeight="1">
      <c r="A2109" s="45"/>
      <c r="B2109" s="46"/>
      <c r="C2109" s="46"/>
      <c r="D2109" s="60"/>
      <c r="E2109" s="168" t="str">
        <f t="shared" ref="E2109:E2110" si="18">J2109&amp;N2109&amp;K2109</f>
        <v>0/0</v>
      </c>
      <c r="F2109" s="21">
        <f>F2108</f>
        <v>42220</v>
      </c>
      <c r="G2109" s="37" t="s">
        <v>29</v>
      </c>
      <c r="H2109" s="38">
        <f t="shared" si="17"/>
        <v>42221</v>
      </c>
      <c r="I2109" s="37" t="s">
        <v>32</v>
      </c>
      <c r="J2109" s="48">
        <f t="shared" ref="J2109:J2110" si="19">D2109</f>
        <v>0</v>
      </c>
      <c r="K2109" s="48">
        <f t="shared" ref="K2109:K2110" si="20">J2109</f>
        <v>0</v>
      </c>
      <c r="L2109" s="25"/>
      <c r="M2109" s="29"/>
      <c r="N2109" s="25" t="s">
        <v>1286</v>
      </c>
      <c r="O2109" s="207"/>
    </row>
    <row r="2110" spans="1:15" ht="13.7" hidden="1" thickTop="1">
      <c r="A2110" s="45"/>
      <c r="B2110" s="46"/>
      <c r="C2110" s="46"/>
      <c r="D2110" s="60"/>
      <c r="E2110" s="168" t="str">
        <f t="shared" si="18"/>
        <v>0/0</v>
      </c>
      <c r="F2110" s="21">
        <f>F2109</f>
        <v>42220</v>
      </c>
      <c r="G2110" s="37" t="s">
        <v>29</v>
      </c>
      <c r="H2110" s="38">
        <f t="shared" si="17"/>
        <v>42221</v>
      </c>
      <c r="I2110" s="37" t="s">
        <v>32</v>
      </c>
      <c r="J2110" s="48">
        <f t="shared" si="19"/>
        <v>0</v>
      </c>
      <c r="K2110" s="48">
        <f t="shared" si="20"/>
        <v>0</v>
      </c>
      <c r="L2110" s="25"/>
      <c r="M2110" s="29"/>
      <c r="N2110" s="25" t="s">
        <v>1286</v>
      </c>
      <c r="O2110" s="207"/>
    </row>
    <row r="2111" spans="1:15" ht="14.4" hidden="1" thickTop="1" thickBot="1">
      <c r="A2111" s="39" t="s">
        <v>1770</v>
      </c>
      <c r="B2111" s="40"/>
      <c r="C2111" s="40"/>
      <c r="D2111" s="160">
        <v>31</v>
      </c>
      <c r="E2111" s="41"/>
      <c r="F2111" s="21">
        <f>F2110</f>
        <v>42220</v>
      </c>
      <c r="G2111" s="40" t="s">
        <v>37</v>
      </c>
      <c r="H2111" s="38">
        <f t="shared" si="17"/>
        <v>42221</v>
      </c>
      <c r="I2111" s="41" t="s">
        <v>32</v>
      </c>
      <c r="J2111" s="42"/>
      <c r="K2111" s="42"/>
      <c r="L2111" s="42"/>
      <c r="M2111" s="42"/>
      <c r="N2111" s="42"/>
      <c r="O2111" s="206"/>
    </row>
    <row r="2112" spans="1:15" ht="13.7" hidden="1" thickTop="1">
      <c r="A2112" s="24" t="s">
        <v>31</v>
      </c>
      <c r="B2112" s="25"/>
      <c r="C2112" s="25"/>
      <c r="D2112" s="25"/>
      <c r="E2112" s="25"/>
      <c r="F2112" s="25"/>
      <c r="G2112" s="25"/>
      <c r="H2112" s="25"/>
      <c r="I2112" s="25"/>
      <c r="J2112" s="25"/>
      <c r="K2112" s="25"/>
      <c r="L2112" s="25"/>
      <c r="M2112" s="23"/>
      <c r="N2112" s="29"/>
      <c r="O2112" s="204"/>
    </row>
    <row r="2113" spans="1:15" ht="13.7" hidden="1" thickTop="1">
      <c r="A2113" s="45" t="s">
        <v>1793</v>
      </c>
      <c r="B2113" s="46">
        <v>330098951</v>
      </c>
      <c r="C2113" s="46" t="s">
        <v>661</v>
      </c>
      <c r="D2113" s="60">
        <v>18</v>
      </c>
      <c r="E2113" s="168" t="str">
        <f>J2113&amp;N2113&amp;K2113</f>
        <v>18/18</v>
      </c>
      <c r="F2113" s="21">
        <v>42221</v>
      </c>
      <c r="G2113" s="37" t="s">
        <v>29</v>
      </c>
      <c r="H2113" s="38">
        <f t="shared" ref="H2113:H2116" si="21">F2113+1</f>
        <v>42222</v>
      </c>
      <c r="I2113" s="37" t="s">
        <v>32</v>
      </c>
      <c r="J2113" s="48">
        <f>D2113</f>
        <v>18</v>
      </c>
      <c r="K2113" s="48">
        <f>J2113</f>
        <v>18</v>
      </c>
      <c r="L2113" s="25"/>
      <c r="M2113" s="29"/>
      <c r="N2113" s="25" t="s">
        <v>1286</v>
      </c>
      <c r="O2113" s="205"/>
    </row>
    <row r="2114" spans="1:15" ht="14.4" hidden="1" customHeight="1">
      <c r="A2114" s="45" t="s">
        <v>1794</v>
      </c>
      <c r="B2114" s="46">
        <v>330080404</v>
      </c>
      <c r="C2114" s="36" t="s">
        <v>791</v>
      </c>
      <c r="D2114" s="60">
        <v>18</v>
      </c>
      <c r="E2114" s="168" t="str">
        <f t="shared" ref="E2114:E2115" si="22">J2114&amp;N2114&amp;K2114</f>
        <v>18/18</v>
      </c>
      <c r="F2114" s="21">
        <f>F2113</f>
        <v>42221</v>
      </c>
      <c r="G2114" s="37" t="s">
        <v>29</v>
      </c>
      <c r="H2114" s="38">
        <f t="shared" si="21"/>
        <v>42222</v>
      </c>
      <c r="I2114" s="37" t="s">
        <v>32</v>
      </c>
      <c r="J2114" s="48">
        <f t="shared" ref="J2114:J2115" si="23">D2114</f>
        <v>18</v>
      </c>
      <c r="K2114" s="48">
        <f t="shared" ref="K2114:K2115" si="24">J2114</f>
        <v>18</v>
      </c>
      <c r="L2114" s="25"/>
      <c r="M2114" s="29"/>
      <c r="N2114" s="25" t="s">
        <v>1286</v>
      </c>
      <c r="O2114" s="207"/>
    </row>
    <row r="2115" spans="1:15" ht="13.7" hidden="1" thickTop="1">
      <c r="A2115" s="45" t="s">
        <v>1795</v>
      </c>
      <c r="B2115" s="46" t="s">
        <v>680</v>
      </c>
      <c r="C2115" s="46" t="s">
        <v>681</v>
      </c>
      <c r="D2115" s="60">
        <v>18</v>
      </c>
      <c r="E2115" s="168" t="str">
        <f t="shared" si="22"/>
        <v>18/18</v>
      </c>
      <c r="F2115" s="21">
        <f>F2114</f>
        <v>42221</v>
      </c>
      <c r="G2115" s="37" t="s">
        <v>29</v>
      </c>
      <c r="H2115" s="38">
        <f t="shared" si="21"/>
        <v>42222</v>
      </c>
      <c r="I2115" s="37" t="s">
        <v>32</v>
      </c>
      <c r="J2115" s="48">
        <f t="shared" si="23"/>
        <v>18</v>
      </c>
      <c r="K2115" s="48">
        <f t="shared" si="24"/>
        <v>18</v>
      </c>
      <c r="L2115" s="25"/>
      <c r="M2115" s="29"/>
      <c r="N2115" s="25" t="s">
        <v>1286</v>
      </c>
      <c r="O2115" s="207"/>
    </row>
    <row r="2116" spans="1:15" ht="14.4" hidden="1" thickTop="1" thickBot="1">
      <c r="A2116" s="39" t="s">
        <v>1796</v>
      </c>
      <c r="B2116" s="40"/>
      <c r="C2116" s="40"/>
      <c r="D2116" s="160">
        <v>43</v>
      </c>
      <c r="E2116" s="41"/>
      <c r="F2116" s="21">
        <f>F2115</f>
        <v>42221</v>
      </c>
      <c r="G2116" s="40" t="s">
        <v>37</v>
      </c>
      <c r="H2116" s="38">
        <f t="shared" si="21"/>
        <v>42222</v>
      </c>
      <c r="I2116" s="41" t="s">
        <v>32</v>
      </c>
      <c r="J2116" s="42"/>
      <c r="K2116" s="42"/>
      <c r="L2116" s="42"/>
      <c r="M2116" s="42"/>
      <c r="N2116" s="42"/>
      <c r="O2116" s="206"/>
    </row>
    <row r="2117" spans="1:15" ht="13.7" hidden="1" thickTop="1">
      <c r="A2117" s="24" t="s">
        <v>31</v>
      </c>
      <c r="B2117" s="25"/>
      <c r="C2117" s="25"/>
      <c r="D2117" s="25"/>
      <c r="E2117" s="25"/>
      <c r="F2117" s="25"/>
      <c r="G2117" s="25"/>
      <c r="H2117" s="25"/>
      <c r="I2117" s="25"/>
      <c r="J2117" s="25"/>
      <c r="K2117" s="25"/>
      <c r="L2117" s="25"/>
      <c r="M2117" s="23"/>
      <c r="N2117" s="29"/>
      <c r="O2117" s="204"/>
    </row>
    <row r="2118" spans="1:15" ht="13.7" hidden="1" thickTop="1">
      <c r="A2118" s="45" t="s">
        <v>1798</v>
      </c>
      <c r="B2118" s="46">
        <v>330098951</v>
      </c>
      <c r="C2118" s="46" t="s">
        <v>661</v>
      </c>
      <c r="D2118" s="60">
        <v>18</v>
      </c>
      <c r="E2118" s="168" t="str">
        <f>J2118&amp;N2118&amp;K2118</f>
        <v>18/18</v>
      </c>
      <c r="F2118" s="21">
        <v>42222</v>
      </c>
      <c r="G2118" s="37" t="s">
        <v>29</v>
      </c>
      <c r="H2118" s="38">
        <f t="shared" ref="H2118:H2121" si="25">F2118+1</f>
        <v>42223</v>
      </c>
      <c r="I2118" s="37" t="s">
        <v>32</v>
      </c>
      <c r="J2118" s="48">
        <f>D2118</f>
        <v>18</v>
      </c>
      <c r="K2118" s="48">
        <f>J2118</f>
        <v>18</v>
      </c>
      <c r="L2118" s="25"/>
      <c r="M2118" s="29"/>
      <c r="N2118" s="25" t="s">
        <v>1286</v>
      </c>
      <c r="O2118" s="205"/>
    </row>
    <row r="2119" spans="1:15" ht="14.4" hidden="1" customHeight="1">
      <c r="A2119" s="45" t="s">
        <v>1799</v>
      </c>
      <c r="B2119" s="46">
        <v>330080404</v>
      </c>
      <c r="C2119" s="36" t="s">
        <v>791</v>
      </c>
      <c r="D2119" s="60">
        <v>18</v>
      </c>
      <c r="E2119" s="168" t="str">
        <f t="shared" ref="E2119:E2120" si="26">J2119&amp;N2119&amp;K2119</f>
        <v>18/18</v>
      </c>
      <c r="F2119" s="21">
        <f>F2118</f>
        <v>42222</v>
      </c>
      <c r="G2119" s="37" t="s">
        <v>29</v>
      </c>
      <c r="H2119" s="38">
        <f t="shared" si="25"/>
        <v>42223</v>
      </c>
      <c r="I2119" s="37" t="s">
        <v>32</v>
      </c>
      <c r="J2119" s="48">
        <f t="shared" ref="J2119:J2120" si="27">D2119</f>
        <v>18</v>
      </c>
      <c r="K2119" s="48">
        <f t="shared" ref="K2119:K2120" si="28">J2119</f>
        <v>18</v>
      </c>
      <c r="L2119" s="25"/>
      <c r="M2119" s="29"/>
      <c r="N2119" s="25" t="s">
        <v>1286</v>
      </c>
      <c r="O2119" s="207"/>
    </row>
    <row r="2120" spans="1:15" ht="13.7" hidden="1" thickTop="1">
      <c r="A2120" s="45" t="s">
        <v>1800</v>
      </c>
      <c r="B2120" s="46" t="s">
        <v>680</v>
      </c>
      <c r="C2120" s="46" t="s">
        <v>681</v>
      </c>
      <c r="D2120" s="60">
        <v>18</v>
      </c>
      <c r="E2120" s="168" t="str">
        <f t="shared" si="26"/>
        <v>18/18</v>
      </c>
      <c r="F2120" s="21">
        <f>F2119</f>
        <v>42222</v>
      </c>
      <c r="G2120" s="37" t="s">
        <v>29</v>
      </c>
      <c r="H2120" s="38">
        <f t="shared" si="25"/>
        <v>42223</v>
      </c>
      <c r="I2120" s="37" t="s">
        <v>32</v>
      </c>
      <c r="J2120" s="48">
        <f t="shared" si="27"/>
        <v>18</v>
      </c>
      <c r="K2120" s="48">
        <f t="shared" si="28"/>
        <v>18</v>
      </c>
      <c r="L2120" s="25"/>
      <c r="M2120" s="29"/>
      <c r="N2120" s="25" t="s">
        <v>1286</v>
      </c>
      <c r="O2120" s="207"/>
    </row>
    <row r="2121" spans="1:15" ht="14.4" hidden="1" thickTop="1" thickBot="1">
      <c r="A2121" s="39" t="s">
        <v>1801</v>
      </c>
      <c r="B2121" s="40"/>
      <c r="C2121" s="40"/>
      <c r="D2121" s="160">
        <v>24</v>
      </c>
      <c r="E2121" s="41"/>
      <c r="F2121" s="21">
        <f>F2120</f>
        <v>42222</v>
      </c>
      <c r="G2121" s="40" t="s">
        <v>37</v>
      </c>
      <c r="H2121" s="38">
        <f t="shared" si="25"/>
        <v>42223</v>
      </c>
      <c r="I2121" s="41" t="s">
        <v>32</v>
      </c>
      <c r="J2121" s="42"/>
      <c r="K2121" s="42"/>
      <c r="L2121" s="42"/>
      <c r="M2121" s="42"/>
      <c r="N2121" s="42"/>
      <c r="O2121" s="206"/>
    </row>
    <row r="2122" spans="1:15" ht="13.7" hidden="1" thickTop="1">
      <c r="A2122" s="24" t="s">
        <v>31</v>
      </c>
      <c r="B2122" s="25"/>
      <c r="C2122" s="25"/>
      <c r="D2122" s="25"/>
      <c r="E2122" s="25"/>
      <c r="F2122" s="25"/>
      <c r="G2122" s="25"/>
      <c r="H2122" s="25"/>
      <c r="I2122" s="25"/>
      <c r="J2122" s="25"/>
      <c r="K2122" s="25"/>
      <c r="L2122" s="25"/>
      <c r="M2122" s="23"/>
      <c r="N2122" s="29"/>
      <c r="O2122" s="204"/>
    </row>
    <row r="2123" spans="1:15" ht="13.7" hidden="1" thickTop="1">
      <c r="A2123" s="45"/>
      <c r="B2123" s="46"/>
      <c r="C2123" s="46"/>
      <c r="D2123" s="60"/>
      <c r="E2123" s="168" t="str">
        <f>J2123&amp;N2123&amp;K2123</f>
        <v>0/0</v>
      </c>
      <c r="F2123" s="21">
        <v>42223</v>
      </c>
      <c r="G2123" s="37" t="s">
        <v>29</v>
      </c>
      <c r="H2123" s="38">
        <f t="shared" ref="H2123:H2126" si="29">F2123+1</f>
        <v>42224</v>
      </c>
      <c r="I2123" s="37" t="s">
        <v>32</v>
      </c>
      <c r="J2123" s="48">
        <f>D2123</f>
        <v>0</v>
      </c>
      <c r="K2123" s="48">
        <f>J2123</f>
        <v>0</v>
      </c>
      <c r="L2123" s="25"/>
      <c r="M2123" s="29"/>
      <c r="N2123" s="25" t="s">
        <v>1286</v>
      </c>
      <c r="O2123" s="205"/>
    </row>
    <row r="2124" spans="1:15" ht="14.4" hidden="1" customHeight="1">
      <c r="A2124" s="45" t="s">
        <v>1823</v>
      </c>
      <c r="B2124" s="46">
        <v>330080404</v>
      </c>
      <c r="C2124" s="36" t="s">
        <v>791</v>
      </c>
      <c r="D2124" s="60">
        <v>54</v>
      </c>
      <c r="E2124" s="168" t="str">
        <f t="shared" ref="E2124:E2125" si="30">J2124&amp;N2124&amp;K2124</f>
        <v>54/54</v>
      </c>
      <c r="F2124" s="21">
        <f>F2123</f>
        <v>42223</v>
      </c>
      <c r="G2124" s="37" t="s">
        <v>29</v>
      </c>
      <c r="H2124" s="38">
        <f t="shared" si="29"/>
        <v>42224</v>
      </c>
      <c r="I2124" s="37" t="s">
        <v>32</v>
      </c>
      <c r="J2124" s="48">
        <f t="shared" ref="J2124:J2125" si="31">D2124</f>
        <v>54</v>
      </c>
      <c r="K2124" s="48">
        <f t="shared" ref="K2124:K2125" si="32">J2124</f>
        <v>54</v>
      </c>
      <c r="L2124" s="25"/>
      <c r="M2124" s="29"/>
      <c r="N2124" s="25" t="s">
        <v>1286</v>
      </c>
      <c r="O2124" s="207"/>
    </row>
    <row r="2125" spans="1:15" ht="13.7" hidden="1" thickTop="1">
      <c r="A2125" s="45"/>
      <c r="B2125" s="46"/>
      <c r="C2125" s="46"/>
      <c r="D2125" s="60"/>
      <c r="E2125" s="168" t="str">
        <f t="shared" si="30"/>
        <v>0/0</v>
      </c>
      <c r="F2125" s="21">
        <f>F2124</f>
        <v>42223</v>
      </c>
      <c r="G2125" s="37" t="s">
        <v>29</v>
      </c>
      <c r="H2125" s="38">
        <f t="shared" si="29"/>
        <v>42224</v>
      </c>
      <c r="I2125" s="37" t="s">
        <v>32</v>
      </c>
      <c r="J2125" s="48">
        <f t="shared" si="31"/>
        <v>0</v>
      </c>
      <c r="K2125" s="48">
        <f t="shared" si="32"/>
        <v>0</v>
      </c>
      <c r="L2125" s="25"/>
      <c r="M2125" s="29"/>
      <c r="N2125" s="25" t="s">
        <v>1286</v>
      </c>
      <c r="O2125" s="207"/>
    </row>
    <row r="2126" spans="1:15" ht="14.4" hidden="1" thickTop="1" thickBot="1">
      <c r="A2126" s="39" t="s">
        <v>1815</v>
      </c>
      <c r="B2126" s="40"/>
      <c r="C2126" s="40"/>
      <c r="D2126" s="160">
        <v>32</v>
      </c>
      <c r="E2126" s="41"/>
      <c r="F2126" s="21">
        <f>F2125</f>
        <v>42223</v>
      </c>
      <c r="G2126" s="40" t="s">
        <v>37</v>
      </c>
      <c r="H2126" s="38">
        <f t="shared" si="29"/>
        <v>42224</v>
      </c>
      <c r="I2126" s="41" t="s">
        <v>32</v>
      </c>
      <c r="J2126" s="42"/>
      <c r="K2126" s="42"/>
      <c r="L2126" s="42"/>
      <c r="M2126" s="42"/>
      <c r="N2126" s="42"/>
      <c r="O2126" s="206"/>
    </row>
    <row r="2127" spans="1:15" ht="13.7" hidden="1" thickTop="1">
      <c r="A2127" s="24" t="s">
        <v>31</v>
      </c>
      <c r="B2127" s="25"/>
      <c r="C2127" s="25"/>
      <c r="D2127" s="25"/>
      <c r="E2127" s="25"/>
      <c r="F2127" s="25"/>
      <c r="G2127" s="25"/>
      <c r="H2127" s="25"/>
      <c r="I2127" s="25"/>
      <c r="J2127" s="25"/>
      <c r="K2127" s="25"/>
      <c r="L2127" s="25"/>
      <c r="M2127" s="23"/>
      <c r="N2127" s="29"/>
      <c r="O2127" s="204"/>
    </row>
    <row r="2128" spans="1:15" ht="13.7" hidden="1" thickTop="1">
      <c r="A2128" s="45" t="s">
        <v>1824</v>
      </c>
      <c r="B2128" s="46">
        <v>330098951</v>
      </c>
      <c r="C2128" s="46" t="s">
        <v>661</v>
      </c>
      <c r="D2128" s="60">
        <v>18</v>
      </c>
      <c r="E2128" s="168" t="str">
        <f>J2128&amp;N2128&amp;K2128</f>
        <v>18/18</v>
      </c>
      <c r="F2128" s="21">
        <v>42226</v>
      </c>
      <c r="G2128" s="37" t="s">
        <v>29</v>
      </c>
      <c r="H2128" s="38">
        <f t="shared" ref="H2128:H2131" si="33">F2128+1</f>
        <v>42227</v>
      </c>
      <c r="I2128" s="37" t="s">
        <v>32</v>
      </c>
      <c r="J2128" s="48">
        <f>D2128</f>
        <v>18</v>
      </c>
      <c r="K2128" s="48">
        <f>J2128</f>
        <v>18</v>
      </c>
      <c r="L2128" s="25"/>
      <c r="M2128" s="29"/>
      <c r="N2128" s="25" t="s">
        <v>1286</v>
      </c>
      <c r="O2128" s="205"/>
    </row>
    <row r="2129" spans="1:15" ht="14.4" hidden="1" customHeight="1">
      <c r="A2129" s="45" t="s">
        <v>1825</v>
      </c>
      <c r="B2129" s="46">
        <v>330080404</v>
      </c>
      <c r="C2129" s="36" t="s">
        <v>791</v>
      </c>
      <c r="D2129" s="60">
        <v>18</v>
      </c>
      <c r="E2129" s="168" t="str">
        <f t="shared" ref="E2129:E2130" si="34">J2129&amp;N2129&amp;K2129</f>
        <v>18/18</v>
      </c>
      <c r="F2129" s="21">
        <f>F2128</f>
        <v>42226</v>
      </c>
      <c r="G2129" s="37" t="s">
        <v>29</v>
      </c>
      <c r="H2129" s="38">
        <f t="shared" si="33"/>
        <v>42227</v>
      </c>
      <c r="I2129" s="37" t="s">
        <v>32</v>
      </c>
      <c r="J2129" s="48">
        <f t="shared" ref="J2129:J2130" si="35">D2129</f>
        <v>18</v>
      </c>
      <c r="K2129" s="48">
        <f t="shared" ref="K2129:K2130" si="36">J2129</f>
        <v>18</v>
      </c>
      <c r="L2129" s="25"/>
      <c r="M2129" s="29"/>
      <c r="N2129" s="25" t="s">
        <v>1286</v>
      </c>
      <c r="O2129" s="207"/>
    </row>
    <row r="2130" spans="1:15" ht="13.7" hidden="1" thickTop="1">
      <c r="A2130" s="45" t="s">
        <v>1826</v>
      </c>
      <c r="B2130" s="46" t="s">
        <v>680</v>
      </c>
      <c r="C2130" s="46" t="s">
        <v>681</v>
      </c>
      <c r="D2130" s="60">
        <v>18</v>
      </c>
      <c r="E2130" s="168" t="str">
        <f t="shared" si="34"/>
        <v>18/18</v>
      </c>
      <c r="F2130" s="21">
        <f>F2129</f>
        <v>42226</v>
      </c>
      <c r="G2130" s="37" t="s">
        <v>29</v>
      </c>
      <c r="H2130" s="38">
        <f t="shared" si="33"/>
        <v>42227</v>
      </c>
      <c r="I2130" s="37" t="s">
        <v>32</v>
      </c>
      <c r="J2130" s="48">
        <f t="shared" si="35"/>
        <v>18</v>
      </c>
      <c r="K2130" s="48">
        <f t="shared" si="36"/>
        <v>18</v>
      </c>
      <c r="L2130" s="25"/>
      <c r="M2130" s="29"/>
      <c r="N2130" s="25" t="s">
        <v>1286</v>
      </c>
      <c r="O2130" s="207"/>
    </row>
    <row r="2131" spans="1:15" ht="14.4" hidden="1" thickTop="1" thickBot="1">
      <c r="A2131" s="39" t="s">
        <v>1827</v>
      </c>
      <c r="B2131" s="40"/>
      <c r="C2131" s="40"/>
      <c r="D2131" s="160">
        <v>36</v>
      </c>
      <c r="E2131" s="41"/>
      <c r="F2131" s="21">
        <f>F2130</f>
        <v>42226</v>
      </c>
      <c r="G2131" s="40" t="s">
        <v>37</v>
      </c>
      <c r="H2131" s="38">
        <f t="shared" si="33"/>
        <v>42227</v>
      </c>
      <c r="I2131" s="41" t="s">
        <v>32</v>
      </c>
      <c r="J2131" s="42"/>
      <c r="K2131" s="42"/>
      <c r="L2131" s="42"/>
      <c r="M2131" s="42"/>
      <c r="N2131" s="42"/>
      <c r="O2131" s="206"/>
    </row>
    <row r="2132" spans="1:15" ht="13.7" hidden="1" thickTop="1">
      <c r="A2132" s="24" t="s">
        <v>31</v>
      </c>
      <c r="B2132" s="25"/>
      <c r="C2132" s="25"/>
      <c r="D2132" s="25"/>
      <c r="E2132" s="25"/>
      <c r="F2132" s="25"/>
      <c r="G2132" s="25"/>
      <c r="H2132" s="25"/>
      <c r="I2132" s="25"/>
      <c r="J2132" s="25"/>
      <c r="K2132" s="25"/>
      <c r="L2132" s="25"/>
      <c r="M2132" s="23"/>
      <c r="N2132" s="29"/>
      <c r="O2132" s="204"/>
    </row>
    <row r="2133" spans="1:15" ht="13.7" hidden="1" thickTop="1">
      <c r="A2133" s="45" t="s">
        <v>1833</v>
      </c>
      <c r="B2133" s="46">
        <v>330098951</v>
      </c>
      <c r="C2133" s="46" t="s">
        <v>661</v>
      </c>
      <c r="D2133" s="60">
        <v>18</v>
      </c>
      <c r="E2133" s="168" t="str">
        <f>J2133&amp;N2133&amp;K2133</f>
        <v>18/18</v>
      </c>
      <c r="F2133" s="21">
        <v>42227</v>
      </c>
      <c r="G2133" s="37" t="s">
        <v>29</v>
      </c>
      <c r="H2133" s="38">
        <f t="shared" ref="H2133:H2136" si="37">F2133+1</f>
        <v>42228</v>
      </c>
      <c r="I2133" s="37" t="s">
        <v>32</v>
      </c>
      <c r="J2133" s="48">
        <f>D2133</f>
        <v>18</v>
      </c>
      <c r="K2133" s="48">
        <f>J2133</f>
        <v>18</v>
      </c>
      <c r="L2133" s="25"/>
      <c r="M2133" s="29"/>
      <c r="N2133" s="25" t="s">
        <v>1286</v>
      </c>
      <c r="O2133" s="205"/>
    </row>
    <row r="2134" spans="1:15" ht="14.4" hidden="1" customHeight="1">
      <c r="A2134" s="45" t="s">
        <v>1834</v>
      </c>
      <c r="B2134" s="46">
        <v>330080404</v>
      </c>
      <c r="C2134" s="36" t="s">
        <v>791</v>
      </c>
      <c r="D2134" s="60">
        <v>18</v>
      </c>
      <c r="E2134" s="168" t="str">
        <f t="shared" ref="E2134:E2135" si="38">J2134&amp;N2134&amp;K2134</f>
        <v>18/18</v>
      </c>
      <c r="F2134" s="21">
        <f>F2133</f>
        <v>42227</v>
      </c>
      <c r="G2134" s="37" t="s">
        <v>29</v>
      </c>
      <c r="H2134" s="38">
        <f t="shared" si="37"/>
        <v>42228</v>
      </c>
      <c r="I2134" s="37" t="s">
        <v>32</v>
      </c>
      <c r="J2134" s="48">
        <f t="shared" ref="J2134:J2135" si="39">D2134</f>
        <v>18</v>
      </c>
      <c r="K2134" s="48">
        <f t="shared" ref="K2134:K2135" si="40">J2134</f>
        <v>18</v>
      </c>
      <c r="L2134" s="25"/>
      <c r="M2134" s="29"/>
      <c r="N2134" s="25" t="s">
        <v>1286</v>
      </c>
      <c r="O2134" s="207"/>
    </row>
    <row r="2135" spans="1:15" ht="13.7" hidden="1" thickTop="1">
      <c r="A2135" s="45" t="s">
        <v>1835</v>
      </c>
      <c r="B2135" s="46" t="s">
        <v>680</v>
      </c>
      <c r="C2135" s="46" t="s">
        <v>681</v>
      </c>
      <c r="D2135" s="60">
        <v>18</v>
      </c>
      <c r="E2135" s="168" t="str">
        <f t="shared" si="38"/>
        <v>18/18</v>
      </c>
      <c r="F2135" s="21">
        <f>F2134</f>
        <v>42227</v>
      </c>
      <c r="G2135" s="37" t="s">
        <v>29</v>
      </c>
      <c r="H2135" s="38">
        <f t="shared" si="37"/>
        <v>42228</v>
      </c>
      <c r="I2135" s="37" t="s">
        <v>32</v>
      </c>
      <c r="J2135" s="48">
        <f t="shared" si="39"/>
        <v>18</v>
      </c>
      <c r="K2135" s="48">
        <f t="shared" si="40"/>
        <v>18</v>
      </c>
      <c r="L2135" s="25"/>
      <c r="M2135" s="29"/>
      <c r="N2135" s="25" t="s">
        <v>1286</v>
      </c>
      <c r="O2135" s="207"/>
    </row>
    <row r="2136" spans="1:15" ht="14.4" hidden="1" thickTop="1" thickBot="1">
      <c r="A2136" s="39"/>
      <c r="B2136" s="40"/>
      <c r="C2136" s="40"/>
      <c r="D2136" s="160"/>
      <c r="E2136" s="41"/>
      <c r="F2136" s="21">
        <f>F2135</f>
        <v>42227</v>
      </c>
      <c r="G2136" s="40" t="s">
        <v>37</v>
      </c>
      <c r="H2136" s="38">
        <f t="shared" si="37"/>
        <v>42228</v>
      </c>
      <c r="I2136" s="41" t="s">
        <v>32</v>
      </c>
      <c r="J2136" s="42"/>
      <c r="K2136" s="42"/>
      <c r="L2136" s="42"/>
      <c r="M2136" s="42"/>
      <c r="N2136" s="42"/>
      <c r="O2136" s="206"/>
    </row>
    <row r="2137" spans="1:15" ht="13.7" hidden="1" thickTop="1">
      <c r="A2137" s="24" t="s">
        <v>31</v>
      </c>
      <c r="B2137" s="25"/>
      <c r="C2137" s="25"/>
      <c r="D2137" s="25"/>
      <c r="E2137" s="25"/>
      <c r="F2137" s="25"/>
      <c r="G2137" s="25"/>
      <c r="H2137" s="25"/>
      <c r="I2137" s="25"/>
      <c r="J2137" s="25"/>
      <c r="K2137" s="25"/>
      <c r="L2137" s="25"/>
      <c r="M2137" s="23"/>
      <c r="N2137" s="29"/>
      <c r="O2137" s="204"/>
    </row>
    <row r="2138" spans="1:15" ht="13.7" hidden="1" thickTop="1">
      <c r="A2138" s="45" t="s">
        <v>1836</v>
      </c>
      <c r="B2138" s="46">
        <v>330098951</v>
      </c>
      <c r="C2138" s="46" t="s">
        <v>661</v>
      </c>
      <c r="D2138" s="60">
        <v>54</v>
      </c>
      <c r="E2138" s="168" t="str">
        <f>J2138&amp;N2138&amp;K2138</f>
        <v>54/54</v>
      </c>
      <c r="F2138" s="21">
        <v>42228</v>
      </c>
      <c r="G2138" s="37" t="s">
        <v>29</v>
      </c>
      <c r="H2138" s="38">
        <f t="shared" ref="H2138:H2141" si="41">F2138+1</f>
        <v>42229</v>
      </c>
      <c r="I2138" s="37" t="s">
        <v>32</v>
      </c>
      <c r="J2138" s="48">
        <f>D2138</f>
        <v>54</v>
      </c>
      <c r="K2138" s="48">
        <f>J2138</f>
        <v>54</v>
      </c>
      <c r="L2138" s="25"/>
      <c r="M2138" s="29"/>
      <c r="N2138" s="25" t="s">
        <v>1286</v>
      </c>
      <c r="O2138" s="205"/>
    </row>
    <row r="2139" spans="1:15" ht="14.4" hidden="1" customHeight="1">
      <c r="A2139" s="45"/>
      <c r="B2139" s="46"/>
      <c r="C2139" s="36"/>
      <c r="D2139" s="60"/>
      <c r="E2139" s="168" t="str">
        <f t="shared" ref="E2139:E2140" si="42">J2139&amp;N2139&amp;K2139</f>
        <v>0/0</v>
      </c>
      <c r="F2139" s="21">
        <f>F2138</f>
        <v>42228</v>
      </c>
      <c r="G2139" s="37" t="s">
        <v>29</v>
      </c>
      <c r="H2139" s="38">
        <f t="shared" si="41"/>
        <v>42229</v>
      </c>
      <c r="I2139" s="37" t="s">
        <v>32</v>
      </c>
      <c r="J2139" s="48">
        <f t="shared" ref="J2139:J2140" si="43">D2139</f>
        <v>0</v>
      </c>
      <c r="K2139" s="48">
        <f t="shared" ref="K2139:K2140" si="44">J2139</f>
        <v>0</v>
      </c>
      <c r="L2139" s="25"/>
      <c r="M2139" s="29"/>
      <c r="N2139" s="25" t="s">
        <v>1286</v>
      </c>
      <c r="O2139" s="207"/>
    </row>
    <row r="2140" spans="1:15" ht="13.7" hidden="1" thickTop="1">
      <c r="A2140" s="45"/>
      <c r="B2140" s="46"/>
      <c r="C2140" s="46"/>
      <c r="D2140" s="60"/>
      <c r="E2140" s="168" t="str">
        <f t="shared" si="42"/>
        <v>0/0</v>
      </c>
      <c r="F2140" s="21">
        <f>F2139</f>
        <v>42228</v>
      </c>
      <c r="G2140" s="37" t="s">
        <v>29</v>
      </c>
      <c r="H2140" s="38">
        <f t="shared" si="41"/>
        <v>42229</v>
      </c>
      <c r="I2140" s="37" t="s">
        <v>32</v>
      </c>
      <c r="J2140" s="48">
        <f t="shared" si="43"/>
        <v>0</v>
      </c>
      <c r="K2140" s="48">
        <f t="shared" si="44"/>
        <v>0</v>
      </c>
      <c r="L2140" s="25"/>
      <c r="M2140" s="29"/>
      <c r="N2140" s="25" t="s">
        <v>1286</v>
      </c>
      <c r="O2140" s="207"/>
    </row>
    <row r="2141" spans="1:15" ht="14.4" hidden="1" thickTop="1" thickBot="1">
      <c r="A2141" s="39" t="s">
        <v>1844</v>
      </c>
      <c r="B2141" s="40"/>
      <c r="C2141" s="40"/>
      <c r="D2141" s="160">
        <v>44</v>
      </c>
      <c r="E2141" s="41"/>
      <c r="F2141" s="21">
        <f>F2140</f>
        <v>42228</v>
      </c>
      <c r="G2141" s="40" t="s">
        <v>37</v>
      </c>
      <c r="H2141" s="38">
        <f t="shared" si="41"/>
        <v>42229</v>
      </c>
      <c r="I2141" s="41" t="s">
        <v>32</v>
      </c>
      <c r="J2141" s="42"/>
      <c r="K2141" s="42"/>
      <c r="L2141" s="42"/>
      <c r="M2141" s="42"/>
      <c r="N2141" s="42"/>
      <c r="O2141" s="206"/>
    </row>
    <row r="2142" spans="1:15" ht="13.7" hidden="1" thickTop="1">
      <c r="A2142" s="24" t="s">
        <v>31</v>
      </c>
      <c r="B2142" s="25"/>
      <c r="C2142" s="25"/>
      <c r="D2142" s="25"/>
      <c r="E2142" s="25"/>
      <c r="F2142" s="25"/>
      <c r="G2142" s="25"/>
      <c r="H2142" s="25"/>
      <c r="I2142" s="25"/>
      <c r="J2142" s="25"/>
      <c r="K2142" s="25"/>
      <c r="L2142" s="25"/>
      <c r="M2142" s="23"/>
      <c r="N2142" s="29"/>
      <c r="O2142" s="204"/>
    </row>
    <row r="2143" spans="1:15" ht="13.7" hidden="1" thickTop="1">
      <c r="A2143" s="45" t="s">
        <v>1853</v>
      </c>
      <c r="B2143" s="46" t="s">
        <v>680</v>
      </c>
      <c r="C2143" s="46" t="s">
        <v>681</v>
      </c>
      <c r="D2143" s="60">
        <v>36</v>
      </c>
      <c r="E2143" s="168" t="str">
        <f>J2143&amp;N2143&amp;K2143</f>
        <v>36/36</v>
      </c>
      <c r="F2143" s="21">
        <v>42229</v>
      </c>
      <c r="G2143" s="37" t="s">
        <v>29</v>
      </c>
      <c r="H2143" s="38">
        <f t="shared" ref="H2143:H2146" si="45">F2143+1</f>
        <v>42230</v>
      </c>
      <c r="I2143" s="37" t="s">
        <v>32</v>
      </c>
      <c r="J2143" s="48">
        <f>D2143</f>
        <v>36</v>
      </c>
      <c r="K2143" s="48">
        <f>J2143</f>
        <v>36</v>
      </c>
      <c r="L2143" s="25"/>
      <c r="M2143" s="29"/>
      <c r="N2143" s="25" t="s">
        <v>1286</v>
      </c>
      <c r="O2143" s="205"/>
    </row>
    <row r="2144" spans="1:15" ht="14.4" hidden="1" customHeight="1">
      <c r="A2144" s="45" t="s">
        <v>1854</v>
      </c>
      <c r="B2144" s="46">
        <v>330098951</v>
      </c>
      <c r="C2144" s="46" t="s">
        <v>661</v>
      </c>
      <c r="D2144" s="60">
        <v>18</v>
      </c>
      <c r="E2144" s="168" t="str">
        <f t="shared" ref="E2144:E2145" si="46">J2144&amp;N2144&amp;K2144</f>
        <v>18/18</v>
      </c>
      <c r="F2144" s="21">
        <f>F2143</f>
        <v>42229</v>
      </c>
      <c r="G2144" s="37" t="s">
        <v>29</v>
      </c>
      <c r="H2144" s="38">
        <f t="shared" si="45"/>
        <v>42230</v>
      </c>
      <c r="I2144" s="37" t="s">
        <v>32</v>
      </c>
      <c r="J2144" s="48">
        <f t="shared" ref="J2144:J2145" si="47">D2144</f>
        <v>18</v>
      </c>
      <c r="K2144" s="48">
        <f t="shared" ref="K2144:K2145" si="48">J2144</f>
        <v>18</v>
      </c>
      <c r="L2144" s="25"/>
      <c r="M2144" s="29"/>
      <c r="N2144" s="25" t="s">
        <v>1286</v>
      </c>
      <c r="O2144" s="207"/>
    </row>
    <row r="2145" spans="1:15" ht="13.7" hidden="1" thickTop="1">
      <c r="A2145" s="45"/>
      <c r="B2145" s="46"/>
      <c r="C2145" s="46"/>
      <c r="D2145" s="60"/>
      <c r="E2145" s="168" t="str">
        <f t="shared" si="46"/>
        <v>0/0</v>
      </c>
      <c r="F2145" s="21">
        <f>F2144</f>
        <v>42229</v>
      </c>
      <c r="G2145" s="37" t="s">
        <v>29</v>
      </c>
      <c r="H2145" s="38">
        <f t="shared" si="45"/>
        <v>42230</v>
      </c>
      <c r="I2145" s="37" t="s">
        <v>32</v>
      </c>
      <c r="J2145" s="48">
        <f t="shared" si="47"/>
        <v>0</v>
      </c>
      <c r="K2145" s="48">
        <f t="shared" si="48"/>
        <v>0</v>
      </c>
      <c r="L2145" s="25"/>
      <c r="M2145" s="29"/>
      <c r="N2145" s="25" t="s">
        <v>1286</v>
      </c>
      <c r="O2145" s="207"/>
    </row>
    <row r="2146" spans="1:15" ht="14.4" hidden="1" thickTop="1" thickBot="1">
      <c r="A2146" s="39" t="s">
        <v>1863</v>
      </c>
      <c r="B2146" s="40"/>
      <c r="C2146" s="40"/>
      <c r="D2146" s="160">
        <v>44</v>
      </c>
      <c r="E2146" s="41"/>
      <c r="F2146" s="21">
        <f>F2145</f>
        <v>42229</v>
      </c>
      <c r="G2146" s="40" t="s">
        <v>37</v>
      </c>
      <c r="H2146" s="38">
        <f t="shared" si="45"/>
        <v>42230</v>
      </c>
      <c r="I2146" s="41" t="s">
        <v>32</v>
      </c>
      <c r="J2146" s="42"/>
      <c r="K2146" s="42"/>
      <c r="L2146" s="42"/>
      <c r="M2146" s="42"/>
      <c r="N2146" s="42"/>
      <c r="O2146" s="206"/>
    </row>
    <row r="2147" spans="1:15" ht="13.7" hidden="1" thickTop="1">
      <c r="A2147" s="24" t="s">
        <v>31</v>
      </c>
      <c r="B2147" s="25"/>
      <c r="C2147" s="25"/>
      <c r="D2147" s="25"/>
      <c r="E2147" s="25"/>
      <c r="F2147" s="25"/>
      <c r="G2147" s="25"/>
      <c r="H2147" s="25"/>
      <c r="I2147" s="25"/>
      <c r="J2147" s="25"/>
      <c r="K2147" s="25"/>
      <c r="L2147" s="25"/>
      <c r="M2147" s="23"/>
      <c r="N2147" s="29"/>
      <c r="O2147" s="204"/>
    </row>
    <row r="2148" spans="1:15" ht="13.7" hidden="1" thickTop="1">
      <c r="A2148" s="45" t="s">
        <v>1861</v>
      </c>
      <c r="B2148" s="46">
        <v>330080404</v>
      </c>
      <c r="C2148" s="36" t="s">
        <v>791</v>
      </c>
      <c r="D2148" s="60">
        <v>36</v>
      </c>
      <c r="E2148" s="168" t="str">
        <f>J2148&amp;N2148&amp;K2148</f>
        <v>36/36</v>
      </c>
      <c r="F2148" s="21">
        <v>42230</v>
      </c>
      <c r="G2148" s="37" t="s">
        <v>29</v>
      </c>
      <c r="H2148" s="38">
        <f t="shared" ref="H2148:H2151" si="49">F2148+1</f>
        <v>42231</v>
      </c>
      <c r="I2148" s="37" t="s">
        <v>32</v>
      </c>
      <c r="J2148" s="48">
        <f>D2148</f>
        <v>36</v>
      </c>
      <c r="K2148" s="48">
        <f>J2148</f>
        <v>36</v>
      </c>
      <c r="L2148" s="25"/>
      <c r="M2148" s="29"/>
      <c r="N2148" s="25" t="s">
        <v>1286</v>
      </c>
      <c r="O2148" s="205"/>
    </row>
    <row r="2149" spans="1:15" ht="14.4" hidden="1" customHeight="1">
      <c r="A2149" s="45" t="s">
        <v>1862</v>
      </c>
      <c r="B2149" s="46">
        <v>330098951</v>
      </c>
      <c r="C2149" s="46" t="s">
        <v>661</v>
      </c>
      <c r="D2149" s="60">
        <v>18</v>
      </c>
      <c r="E2149" s="168" t="str">
        <f t="shared" ref="E2149:E2150" si="50">J2149&amp;N2149&amp;K2149</f>
        <v>18/18</v>
      </c>
      <c r="F2149" s="21">
        <f>F2148</f>
        <v>42230</v>
      </c>
      <c r="G2149" s="37" t="s">
        <v>29</v>
      </c>
      <c r="H2149" s="38">
        <f t="shared" si="49"/>
        <v>42231</v>
      </c>
      <c r="I2149" s="37" t="s">
        <v>32</v>
      </c>
      <c r="J2149" s="48">
        <f t="shared" ref="J2149:J2150" si="51">D2149</f>
        <v>18</v>
      </c>
      <c r="K2149" s="48">
        <f t="shared" ref="K2149:K2150" si="52">J2149</f>
        <v>18</v>
      </c>
      <c r="L2149" s="25"/>
      <c r="M2149" s="29"/>
      <c r="N2149" s="25" t="s">
        <v>1286</v>
      </c>
      <c r="O2149" s="207"/>
    </row>
    <row r="2150" spans="1:15" ht="13.7" hidden="1" thickTop="1">
      <c r="A2150" s="45"/>
      <c r="B2150" s="46"/>
      <c r="C2150" s="46"/>
      <c r="D2150" s="60"/>
      <c r="E2150" s="168" t="str">
        <f t="shared" si="50"/>
        <v>0/0</v>
      </c>
      <c r="F2150" s="21">
        <f>F2149</f>
        <v>42230</v>
      </c>
      <c r="G2150" s="37" t="s">
        <v>29</v>
      </c>
      <c r="H2150" s="38">
        <f t="shared" si="49"/>
        <v>42231</v>
      </c>
      <c r="I2150" s="37" t="s">
        <v>32</v>
      </c>
      <c r="J2150" s="48">
        <f t="shared" si="51"/>
        <v>0</v>
      </c>
      <c r="K2150" s="48">
        <f t="shared" si="52"/>
        <v>0</v>
      </c>
      <c r="L2150" s="25"/>
      <c r="M2150" s="29"/>
      <c r="N2150" s="25" t="s">
        <v>1286</v>
      </c>
      <c r="O2150" s="207"/>
    </row>
    <row r="2151" spans="1:15" ht="14.4" hidden="1" thickTop="1" thickBot="1">
      <c r="A2151" s="39" t="s">
        <v>1864</v>
      </c>
      <c r="B2151" s="40"/>
      <c r="C2151" s="40"/>
      <c r="D2151" s="160">
        <v>39</v>
      </c>
      <c r="E2151" s="41"/>
      <c r="F2151" s="21">
        <f>F2150</f>
        <v>42230</v>
      </c>
      <c r="G2151" s="40" t="s">
        <v>37</v>
      </c>
      <c r="H2151" s="38">
        <f t="shared" si="49"/>
        <v>42231</v>
      </c>
      <c r="I2151" s="41" t="s">
        <v>32</v>
      </c>
      <c r="J2151" s="42"/>
      <c r="K2151" s="42"/>
      <c r="L2151" s="42"/>
      <c r="M2151" s="42"/>
      <c r="N2151" s="42"/>
      <c r="O2151" s="206"/>
    </row>
    <row r="2152" spans="1:15" ht="13.7" hidden="1" thickTop="1">
      <c r="A2152" s="24" t="s">
        <v>31</v>
      </c>
      <c r="B2152" s="25"/>
      <c r="C2152" s="25"/>
      <c r="D2152" s="25"/>
      <c r="E2152" s="25"/>
      <c r="F2152" s="25"/>
      <c r="G2152" s="25"/>
      <c r="H2152" s="25"/>
      <c r="I2152" s="25"/>
      <c r="J2152" s="25"/>
      <c r="K2152" s="25"/>
      <c r="L2152" s="25"/>
      <c r="M2152" s="23"/>
      <c r="N2152" s="29"/>
      <c r="O2152" s="204"/>
    </row>
    <row r="2153" spans="1:15" ht="13.7" hidden="1" thickTop="1">
      <c r="A2153" s="45" t="s">
        <v>1865</v>
      </c>
      <c r="B2153" s="46">
        <v>330080404</v>
      </c>
      <c r="C2153" s="36" t="s">
        <v>791</v>
      </c>
      <c r="D2153" s="60">
        <v>36</v>
      </c>
      <c r="E2153" s="168" t="str">
        <f>J2153&amp;N2153&amp;K2153</f>
        <v>36/36</v>
      </c>
      <c r="F2153" s="21">
        <v>42233</v>
      </c>
      <c r="G2153" s="37" t="s">
        <v>29</v>
      </c>
      <c r="H2153" s="38">
        <f t="shared" ref="H2153:H2156" si="53">F2153+1</f>
        <v>42234</v>
      </c>
      <c r="I2153" s="37" t="s">
        <v>32</v>
      </c>
      <c r="J2153" s="48">
        <f>D2153</f>
        <v>36</v>
      </c>
      <c r="K2153" s="48">
        <f>J2153</f>
        <v>36</v>
      </c>
      <c r="L2153" s="25"/>
      <c r="M2153" s="29"/>
      <c r="N2153" s="25" t="s">
        <v>1286</v>
      </c>
      <c r="O2153" s="205"/>
    </row>
    <row r="2154" spans="1:15" ht="14.4" hidden="1" customHeight="1">
      <c r="A2154" s="45" t="s">
        <v>1866</v>
      </c>
      <c r="B2154" s="46" t="s">
        <v>680</v>
      </c>
      <c r="C2154" s="46" t="s">
        <v>681</v>
      </c>
      <c r="D2154" s="60">
        <v>18</v>
      </c>
      <c r="E2154" s="168" t="str">
        <f t="shared" ref="E2154:E2155" si="54">J2154&amp;N2154&amp;K2154</f>
        <v>18/18</v>
      </c>
      <c r="F2154" s="21">
        <f>F2153</f>
        <v>42233</v>
      </c>
      <c r="G2154" s="37" t="s">
        <v>29</v>
      </c>
      <c r="H2154" s="38">
        <f t="shared" si="53"/>
        <v>42234</v>
      </c>
      <c r="I2154" s="37" t="s">
        <v>32</v>
      </c>
      <c r="J2154" s="48">
        <f t="shared" ref="J2154:J2155" si="55">D2154</f>
        <v>18</v>
      </c>
      <c r="K2154" s="48">
        <f t="shared" ref="K2154:K2155" si="56">J2154</f>
        <v>18</v>
      </c>
      <c r="L2154" s="25"/>
      <c r="M2154" s="29"/>
      <c r="N2154" s="25" t="s">
        <v>1286</v>
      </c>
      <c r="O2154" s="207"/>
    </row>
    <row r="2155" spans="1:15" ht="13.7" hidden="1" thickTop="1">
      <c r="A2155" s="45"/>
      <c r="B2155" s="46"/>
      <c r="C2155" s="46"/>
      <c r="D2155" s="60"/>
      <c r="E2155" s="168" t="str">
        <f t="shared" si="54"/>
        <v>0/0</v>
      </c>
      <c r="F2155" s="21">
        <f>F2154</f>
        <v>42233</v>
      </c>
      <c r="G2155" s="37" t="s">
        <v>29</v>
      </c>
      <c r="H2155" s="38">
        <f t="shared" si="53"/>
        <v>42234</v>
      </c>
      <c r="I2155" s="37" t="s">
        <v>32</v>
      </c>
      <c r="J2155" s="48">
        <f t="shared" si="55"/>
        <v>0</v>
      </c>
      <c r="K2155" s="48">
        <f t="shared" si="56"/>
        <v>0</v>
      </c>
      <c r="L2155" s="25"/>
      <c r="M2155" s="29"/>
      <c r="N2155" s="25" t="s">
        <v>1286</v>
      </c>
      <c r="O2155" s="207"/>
    </row>
    <row r="2156" spans="1:15" ht="14.4" hidden="1" thickTop="1" thickBot="1">
      <c r="A2156" s="39" t="s">
        <v>1867</v>
      </c>
      <c r="B2156" s="40"/>
      <c r="C2156" s="40"/>
      <c r="D2156" s="160">
        <v>34</v>
      </c>
      <c r="E2156" s="41"/>
      <c r="F2156" s="21">
        <f>F2155</f>
        <v>42233</v>
      </c>
      <c r="G2156" s="40" t="s">
        <v>37</v>
      </c>
      <c r="H2156" s="38">
        <f t="shared" si="53"/>
        <v>42234</v>
      </c>
      <c r="I2156" s="41" t="s">
        <v>32</v>
      </c>
      <c r="J2156" s="42"/>
      <c r="K2156" s="42"/>
      <c r="L2156" s="42"/>
      <c r="M2156" s="42"/>
      <c r="N2156" s="42"/>
      <c r="O2156" s="206"/>
    </row>
    <row r="2157" spans="1:15" ht="13.7" hidden="1" thickTop="1">
      <c r="A2157" s="24" t="s">
        <v>31</v>
      </c>
      <c r="B2157" s="25"/>
      <c r="C2157" s="25"/>
      <c r="D2157" s="25"/>
      <c r="E2157" s="25"/>
      <c r="F2157" s="25"/>
      <c r="G2157" s="25"/>
      <c r="H2157" s="25"/>
      <c r="I2157" s="25"/>
      <c r="J2157" s="25"/>
      <c r="K2157" s="25"/>
      <c r="L2157" s="25"/>
      <c r="M2157" s="23"/>
      <c r="N2157" s="29"/>
      <c r="O2157" s="204"/>
    </row>
    <row r="2158" spans="1:15" ht="13.7" hidden="1" thickTop="1">
      <c r="A2158" s="45" t="s">
        <v>1880</v>
      </c>
      <c r="B2158" s="46">
        <v>330080404</v>
      </c>
      <c r="C2158" s="36" t="s">
        <v>791</v>
      </c>
      <c r="D2158" s="60">
        <v>36</v>
      </c>
      <c r="E2158" s="168" t="str">
        <f>J2158&amp;N2158&amp;K2158</f>
        <v>36/36</v>
      </c>
      <c r="F2158" s="21">
        <v>42234</v>
      </c>
      <c r="G2158" s="37" t="s">
        <v>29</v>
      </c>
      <c r="H2158" s="38">
        <f t="shared" ref="H2158:H2161" si="57">F2158+1</f>
        <v>42235</v>
      </c>
      <c r="I2158" s="37" t="s">
        <v>32</v>
      </c>
      <c r="J2158" s="48">
        <f>D2158</f>
        <v>36</v>
      </c>
      <c r="K2158" s="48">
        <f>J2158</f>
        <v>36</v>
      </c>
      <c r="L2158" s="25"/>
      <c r="M2158" s="29"/>
      <c r="N2158" s="25" t="s">
        <v>1286</v>
      </c>
      <c r="O2158" s="205"/>
    </row>
    <row r="2159" spans="1:15" ht="14.4" hidden="1" customHeight="1">
      <c r="A2159" s="45" t="s">
        <v>1881</v>
      </c>
      <c r="B2159" s="46">
        <v>330098951</v>
      </c>
      <c r="C2159" s="46" t="s">
        <v>661</v>
      </c>
      <c r="D2159" s="60">
        <v>18</v>
      </c>
      <c r="E2159" s="168" t="str">
        <f t="shared" ref="E2159:E2160" si="58">J2159&amp;N2159&amp;K2159</f>
        <v>18/18</v>
      </c>
      <c r="F2159" s="21">
        <f>F2158</f>
        <v>42234</v>
      </c>
      <c r="G2159" s="37" t="s">
        <v>29</v>
      </c>
      <c r="H2159" s="38">
        <f t="shared" si="57"/>
        <v>42235</v>
      </c>
      <c r="I2159" s="37" t="s">
        <v>32</v>
      </c>
      <c r="J2159" s="48">
        <f t="shared" ref="J2159:J2160" si="59">D2159</f>
        <v>18</v>
      </c>
      <c r="K2159" s="48">
        <f t="shared" ref="K2159:K2160" si="60">J2159</f>
        <v>18</v>
      </c>
      <c r="L2159" s="25"/>
      <c r="M2159" s="29"/>
      <c r="N2159" s="25" t="s">
        <v>1286</v>
      </c>
      <c r="O2159" s="207"/>
    </row>
    <row r="2160" spans="1:15" ht="13.7" hidden="1" thickTop="1">
      <c r="A2160" s="45"/>
      <c r="B2160" s="46"/>
      <c r="C2160" s="46"/>
      <c r="D2160" s="60"/>
      <c r="E2160" s="168" t="str">
        <f t="shared" si="58"/>
        <v>0/0</v>
      </c>
      <c r="F2160" s="21">
        <f>F2159</f>
        <v>42234</v>
      </c>
      <c r="G2160" s="37" t="s">
        <v>29</v>
      </c>
      <c r="H2160" s="38">
        <f t="shared" si="57"/>
        <v>42235</v>
      </c>
      <c r="I2160" s="37" t="s">
        <v>32</v>
      </c>
      <c r="J2160" s="48">
        <f t="shared" si="59"/>
        <v>0</v>
      </c>
      <c r="K2160" s="48">
        <f t="shared" si="60"/>
        <v>0</v>
      </c>
      <c r="L2160" s="25"/>
      <c r="M2160" s="29"/>
      <c r="N2160" s="25" t="s">
        <v>1286</v>
      </c>
      <c r="O2160" s="207"/>
    </row>
    <row r="2161" spans="1:15" ht="14.4" hidden="1" thickTop="1" thickBot="1">
      <c r="A2161" s="39" t="s">
        <v>1882</v>
      </c>
      <c r="B2161" s="40"/>
      <c r="C2161" s="40"/>
      <c r="D2161" s="160">
        <v>31</v>
      </c>
      <c r="E2161" s="41"/>
      <c r="F2161" s="21">
        <f>F2160</f>
        <v>42234</v>
      </c>
      <c r="G2161" s="40" t="s">
        <v>37</v>
      </c>
      <c r="H2161" s="38">
        <f t="shared" si="57"/>
        <v>42235</v>
      </c>
      <c r="I2161" s="41" t="s">
        <v>32</v>
      </c>
      <c r="J2161" s="42"/>
      <c r="K2161" s="42"/>
      <c r="L2161" s="42"/>
      <c r="M2161" s="42"/>
      <c r="N2161" s="42"/>
      <c r="O2161" s="206"/>
    </row>
    <row r="2162" spans="1:15" ht="13.7" hidden="1" thickTop="1">
      <c r="A2162" s="24" t="s">
        <v>31</v>
      </c>
      <c r="B2162" s="25"/>
      <c r="C2162" s="25"/>
      <c r="D2162" s="25"/>
      <c r="E2162" s="25"/>
      <c r="F2162" s="25"/>
      <c r="G2162" s="25"/>
      <c r="H2162" s="25"/>
      <c r="I2162" s="25"/>
      <c r="J2162" s="25"/>
      <c r="K2162" s="25"/>
      <c r="L2162" s="25"/>
      <c r="M2162" s="23"/>
      <c r="N2162" s="29"/>
      <c r="O2162" s="204"/>
    </row>
    <row r="2163" spans="1:15" ht="13.7" hidden="1" thickTop="1">
      <c r="A2163" s="45" t="s">
        <v>1890</v>
      </c>
      <c r="B2163" s="46">
        <v>330098951</v>
      </c>
      <c r="C2163" s="46" t="s">
        <v>661</v>
      </c>
      <c r="D2163" s="60">
        <v>36</v>
      </c>
      <c r="E2163" s="168" t="str">
        <f>J2163&amp;N2163&amp;K2163</f>
        <v>36/36</v>
      </c>
      <c r="F2163" s="21">
        <v>42235</v>
      </c>
      <c r="G2163" s="37" t="s">
        <v>29</v>
      </c>
      <c r="H2163" s="38">
        <f t="shared" ref="H2163:H2166" si="61">F2163+1</f>
        <v>42236</v>
      </c>
      <c r="I2163" s="37" t="s">
        <v>32</v>
      </c>
      <c r="J2163" s="48">
        <f>D2163</f>
        <v>36</v>
      </c>
      <c r="K2163" s="48">
        <f>J2163</f>
        <v>36</v>
      </c>
      <c r="L2163" s="25"/>
      <c r="M2163" s="29"/>
      <c r="N2163" s="25" t="s">
        <v>1286</v>
      </c>
      <c r="O2163" s="205"/>
    </row>
    <row r="2164" spans="1:15" ht="14.4" hidden="1" customHeight="1">
      <c r="A2164" s="45" t="s">
        <v>1891</v>
      </c>
      <c r="B2164" s="46" t="s">
        <v>680</v>
      </c>
      <c r="C2164" s="46" t="s">
        <v>681</v>
      </c>
      <c r="D2164" s="60">
        <v>18</v>
      </c>
      <c r="E2164" s="168" t="str">
        <f t="shared" ref="E2164:E2165" si="62">J2164&amp;N2164&amp;K2164</f>
        <v>18/18</v>
      </c>
      <c r="F2164" s="21">
        <f>F2163</f>
        <v>42235</v>
      </c>
      <c r="G2164" s="37" t="s">
        <v>29</v>
      </c>
      <c r="H2164" s="38">
        <f t="shared" si="61"/>
        <v>42236</v>
      </c>
      <c r="I2164" s="37" t="s">
        <v>32</v>
      </c>
      <c r="J2164" s="48">
        <f t="shared" ref="J2164:J2165" si="63">D2164</f>
        <v>18</v>
      </c>
      <c r="K2164" s="48">
        <f t="shared" ref="K2164:K2165" si="64">J2164</f>
        <v>18</v>
      </c>
      <c r="L2164" s="25"/>
      <c r="M2164" s="29"/>
      <c r="N2164" s="25" t="s">
        <v>1286</v>
      </c>
      <c r="O2164" s="207"/>
    </row>
    <row r="2165" spans="1:15" ht="13.7" hidden="1" thickTop="1">
      <c r="A2165" s="45"/>
      <c r="B2165" s="46"/>
      <c r="C2165" s="46"/>
      <c r="D2165" s="60"/>
      <c r="E2165" s="168" t="str">
        <f t="shared" si="62"/>
        <v>0/0</v>
      </c>
      <c r="F2165" s="21">
        <f>F2164</f>
        <v>42235</v>
      </c>
      <c r="G2165" s="37" t="s">
        <v>29</v>
      </c>
      <c r="H2165" s="38">
        <f t="shared" si="61"/>
        <v>42236</v>
      </c>
      <c r="I2165" s="37" t="s">
        <v>32</v>
      </c>
      <c r="J2165" s="48">
        <f t="shared" si="63"/>
        <v>0</v>
      </c>
      <c r="K2165" s="48">
        <f t="shared" si="64"/>
        <v>0</v>
      </c>
      <c r="L2165" s="25"/>
      <c r="M2165" s="29"/>
      <c r="N2165" s="25" t="s">
        <v>1286</v>
      </c>
      <c r="O2165" s="207"/>
    </row>
    <row r="2166" spans="1:15" ht="14.4" hidden="1" thickTop="1" thickBot="1">
      <c r="A2166" s="39" t="s">
        <v>1892</v>
      </c>
      <c r="B2166" s="40"/>
      <c r="C2166" s="40"/>
      <c r="D2166" s="160">
        <v>12</v>
      </c>
      <c r="E2166" s="41"/>
      <c r="F2166" s="21">
        <f>F2165</f>
        <v>42235</v>
      </c>
      <c r="G2166" s="40" t="s">
        <v>37</v>
      </c>
      <c r="H2166" s="38">
        <f t="shared" si="61"/>
        <v>42236</v>
      </c>
      <c r="I2166" s="41" t="s">
        <v>32</v>
      </c>
      <c r="J2166" s="42"/>
      <c r="K2166" s="42"/>
      <c r="L2166" s="42"/>
      <c r="M2166" s="42"/>
      <c r="N2166" s="42"/>
      <c r="O2166" s="206"/>
    </row>
    <row r="2167" spans="1:15" ht="13.7" hidden="1" thickTop="1">
      <c r="A2167" s="24" t="s">
        <v>31</v>
      </c>
      <c r="B2167" s="25"/>
      <c r="C2167" s="25"/>
      <c r="D2167" s="25"/>
      <c r="E2167" s="25"/>
      <c r="F2167" s="25"/>
      <c r="G2167" s="25"/>
      <c r="H2167" s="25"/>
      <c r="I2167" s="25"/>
      <c r="J2167" s="25"/>
      <c r="K2167" s="25"/>
      <c r="L2167" s="25"/>
      <c r="M2167" s="23"/>
      <c r="N2167" s="29"/>
      <c r="O2167" s="204"/>
    </row>
    <row r="2168" spans="1:15" ht="13.7" hidden="1" thickTop="1">
      <c r="A2168" s="45" t="s">
        <v>1898</v>
      </c>
      <c r="B2168" s="46">
        <v>330080404</v>
      </c>
      <c r="C2168" s="36" t="s">
        <v>791</v>
      </c>
      <c r="D2168" s="60">
        <v>54</v>
      </c>
      <c r="E2168" s="168" t="str">
        <f>J2168&amp;N2168&amp;K2168</f>
        <v>54/54</v>
      </c>
      <c r="F2168" s="21">
        <v>42236</v>
      </c>
      <c r="G2168" s="37" t="s">
        <v>29</v>
      </c>
      <c r="H2168" s="38">
        <f t="shared" ref="H2168:H2171" si="65">F2168+1</f>
        <v>42237</v>
      </c>
      <c r="I2168" s="37" t="s">
        <v>32</v>
      </c>
      <c r="J2168" s="48">
        <f>D2168</f>
        <v>54</v>
      </c>
      <c r="K2168" s="48">
        <f>J2168</f>
        <v>54</v>
      </c>
      <c r="L2168" s="25"/>
      <c r="M2168" s="29"/>
      <c r="N2168" s="25" t="s">
        <v>1286</v>
      </c>
      <c r="O2168" s="205"/>
    </row>
    <row r="2169" spans="1:15" ht="14.4" hidden="1" customHeight="1">
      <c r="A2169" s="45"/>
      <c r="B2169" s="46"/>
      <c r="C2169" s="46"/>
      <c r="D2169" s="60"/>
      <c r="E2169" s="168" t="str">
        <f t="shared" ref="E2169:E2170" si="66">J2169&amp;N2169&amp;K2169</f>
        <v>0/0</v>
      </c>
      <c r="F2169" s="21">
        <f>F2168</f>
        <v>42236</v>
      </c>
      <c r="G2169" s="37" t="s">
        <v>29</v>
      </c>
      <c r="H2169" s="38">
        <f t="shared" si="65"/>
        <v>42237</v>
      </c>
      <c r="I2169" s="37" t="s">
        <v>32</v>
      </c>
      <c r="J2169" s="48">
        <f t="shared" ref="J2169:J2170" si="67">D2169</f>
        <v>0</v>
      </c>
      <c r="K2169" s="48">
        <f t="shared" ref="K2169:K2170" si="68">J2169</f>
        <v>0</v>
      </c>
      <c r="L2169" s="25"/>
      <c r="M2169" s="29"/>
      <c r="N2169" s="25" t="s">
        <v>1286</v>
      </c>
      <c r="O2169" s="207"/>
    </row>
    <row r="2170" spans="1:15" ht="13.7" hidden="1" thickTop="1">
      <c r="A2170" s="45"/>
      <c r="B2170" s="46"/>
      <c r="C2170" s="46"/>
      <c r="D2170" s="60"/>
      <c r="E2170" s="168" t="str">
        <f t="shared" si="66"/>
        <v>0/0</v>
      </c>
      <c r="F2170" s="21">
        <f>F2169</f>
        <v>42236</v>
      </c>
      <c r="G2170" s="37" t="s">
        <v>29</v>
      </c>
      <c r="H2170" s="38">
        <f t="shared" si="65"/>
        <v>42237</v>
      </c>
      <c r="I2170" s="37" t="s">
        <v>32</v>
      </c>
      <c r="J2170" s="48">
        <f t="shared" si="67"/>
        <v>0</v>
      </c>
      <c r="K2170" s="48">
        <f t="shared" si="68"/>
        <v>0</v>
      </c>
      <c r="L2170" s="25"/>
      <c r="M2170" s="29"/>
      <c r="N2170" s="25" t="s">
        <v>1286</v>
      </c>
      <c r="O2170" s="207"/>
    </row>
    <row r="2171" spans="1:15" ht="14.4" hidden="1" thickTop="1" thickBot="1">
      <c r="A2171" s="39" t="s">
        <v>1899</v>
      </c>
      <c r="B2171" s="40"/>
      <c r="C2171" s="40"/>
      <c r="D2171" s="160">
        <v>42</v>
      </c>
      <c r="E2171" s="41"/>
      <c r="F2171" s="21">
        <f>F2170</f>
        <v>42236</v>
      </c>
      <c r="G2171" s="40" t="s">
        <v>37</v>
      </c>
      <c r="H2171" s="38">
        <f t="shared" si="65"/>
        <v>42237</v>
      </c>
      <c r="I2171" s="41" t="s">
        <v>32</v>
      </c>
      <c r="J2171" s="42"/>
      <c r="K2171" s="42"/>
      <c r="L2171" s="42"/>
      <c r="M2171" s="42"/>
      <c r="N2171" s="179" t="s">
        <v>1918</v>
      </c>
      <c r="O2171" s="209">
        <v>11541748</v>
      </c>
    </row>
    <row r="2172" spans="1:15" ht="13.7" hidden="1" thickTop="1">
      <c r="A2172" s="24" t="s">
        <v>31</v>
      </c>
      <c r="B2172" s="25"/>
      <c r="C2172" s="25"/>
      <c r="D2172" s="25"/>
      <c r="E2172" s="25"/>
      <c r="F2172" s="25"/>
      <c r="G2172" s="25"/>
      <c r="H2172" s="25"/>
      <c r="I2172" s="25"/>
      <c r="J2172" s="25"/>
      <c r="K2172" s="25"/>
      <c r="L2172" s="25"/>
      <c r="M2172" s="23"/>
      <c r="N2172" s="29"/>
      <c r="O2172" s="204"/>
    </row>
    <row r="2173" spans="1:15" ht="13.7" hidden="1" thickTop="1">
      <c r="A2173" s="45" t="s">
        <v>1909</v>
      </c>
      <c r="B2173" s="46">
        <v>330080404</v>
      </c>
      <c r="C2173" s="36" t="s">
        <v>791</v>
      </c>
      <c r="D2173" s="60">
        <v>36</v>
      </c>
      <c r="E2173" s="168" t="str">
        <f>J2173&amp;N2173&amp;K2173</f>
        <v>36/36</v>
      </c>
      <c r="F2173" s="21">
        <v>42237</v>
      </c>
      <c r="G2173" s="37" t="s">
        <v>29</v>
      </c>
      <c r="H2173" s="38">
        <f t="shared" ref="H2173:H2176" si="69">F2173+1</f>
        <v>42238</v>
      </c>
      <c r="I2173" s="37" t="s">
        <v>32</v>
      </c>
      <c r="J2173" s="48">
        <f>D2173</f>
        <v>36</v>
      </c>
      <c r="K2173" s="48">
        <f>J2173</f>
        <v>36</v>
      </c>
      <c r="L2173" s="25"/>
      <c r="M2173" s="29"/>
      <c r="N2173" s="25" t="s">
        <v>1286</v>
      </c>
      <c r="O2173" s="205"/>
    </row>
    <row r="2174" spans="1:15" ht="14.4" hidden="1" customHeight="1">
      <c r="A2174" s="45" t="s">
        <v>1910</v>
      </c>
      <c r="B2174" s="46">
        <v>330098951</v>
      </c>
      <c r="C2174" s="46" t="s">
        <v>661</v>
      </c>
      <c r="D2174" s="60">
        <v>18</v>
      </c>
      <c r="E2174" s="168" t="str">
        <f t="shared" ref="E2174:E2175" si="70">J2174&amp;N2174&amp;K2174</f>
        <v>18/18</v>
      </c>
      <c r="F2174" s="21">
        <f>F2173</f>
        <v>42237</v>
      </c>
      <c r="G2174" s="37" t="s">
        <v>29</v>
      </c>
      <c r="H2174" s="38">
        <f t="shared" si="69"/>
        <v>42238</v>
      </c>
      <c r="I2174" s="37" t="s">
        <v>32</v>
      </c>
      <c r="J2174" s="48">
        <f t="shared" ref="J2174:J2175" si="71">D2174</f>
        <v>18</v>
      </c>
      <c r="K2174" s="48">
        <f t="shared" ref="K2174:K2175" si="72">J2174</f>
        <v>18</v>
      </c>
      <c r="L2174" s="25"/>
      <c r="M2174" s="29"/>
      <c r="N2174" s="25" t="s">
        <v>1286</v>
      </c>
      <c r="O2174" s="207"/>
    </row>
    <row r="2175" spans="1:15" ht="13.7" hidden="1" thickTop="1">
      <c r="A2175" s="45"/>
      <c r="B2175" s="46"/>
      <c r="C2175" s="46"/>
      <c r="D2175" s="60"/>
      <c r="E2175" s="168" t="str">
        <f t="shared" si="70"/>
        <v>0/0</v>
      </c>
      <c r="F2175" s="21">
        <f>F2174</f>
        <v>42237</v>
      </c>
      <c r="G2175" s="37" t="s">
        <v>29</v>
      </c>
      <c r="H2175" s="38">
        <f t="shared" si="69"/>
        <v>42238</v>
      </c>
      <c r="I2175" s="37" t="s">
        <v>32</v>
      </c>
      <c r="J2175" s="48">
        <f t="shared" si="71"/>
        <v>0</v>
      </c>
      <c r="K2175" s="48">
        <f t="shared" si="72"/>
        <v>0</v>
      </c>
      <c r="L2175" s="25"/>
      <c r="M2175" s="29"/>
      <c r="N2175" s="25" t="s">
        <v>1286</v>
      </c>
      <c r="O2175" s="207"/>
    </row>
    <row r="2176" spans="1:15" ht="14.4" hidden="1" thickTop="1" thickBot="1">
      <c r="A2176" s="39" t="s">
        <v>1911</v>
      </c>
      <c r="B2176" s="40"/>
      <c r="C2176" s="40"/>
      <c r="D2176" s="160">
        <v>27</v>
      </c>
      <c r="E2176" s="41"/>
      <c r="F2176" s="21">
        <f>F2175</f>
        <v>42237</v>
      </c>
      <c r="G2176" s="40" t="s">
        <v>37</v>
      </c>
      <c r="H2176" s="38">
        <f t="shared" si="69"/>
        <v>42238</v>
      </c>
      <c r="I2176" s="41" t="s">
        <v>32</v>
      </c>
      <c r="J2176" s="42"/>
      <c r="K2176" s="42"/>
      <c r="L2176" s="42"/>
      <c r="M2176" s="42"/>
      <c r="N2176" s="42"/>
      <c r="O2176" s="207"/>
    </row>
    <row r="2177" spans="1:15" ht="13.7" hidden="1" thickTop="1">
      <c r="A2177" s="24" t="s">
        <v>31</v>
      </c>
      <c r="B2177" s="25"/>
      <c r="C2177" s="25"/>
      <c r="D2177" s="25"/>
      <c r="E2177" s="25"/>
      <c r="F2177" s="25"/>
      <c r="G2177" s="25"/>
      <c r="H2177" s="25"/>
      <c r="I2177" s="25"/>
      <c r="J2177" s="25"/>
      <c r="K2177" s="25"/>
      <c r="L2177" s="25"/>
      <c r="M2177" s="23"/>
      <c r="N2177" s="29"/>
      <c r="O2177" s="204"/>
    </row>
    <row r="2178" spans="1:15" ht="13.7" hidden="1" thickTop="1">
      <c r="A2178" s="45" t="s">
        <v>1914</v>
      </c>
      <c r="B2178" s="46">
        <v>330080404</v>
      </c>
      <c r="C2178" s="36" t="s">
        <v>791</v>
      </c>
      <c r="D2178" s="60">
        <v>18</v>
      </c>
      <c r="E2178" s="168" t="str">
        <f>J2178&amp;N2178&amp;K2178</f>
        <v>18/18</v>
      </c>
      <c r="F2178" s="21">
        <v>42238</v>
      </c>
      <c r="G2178" s="37" t="s">
        <v>29</v>
      </c>
      <c r="H2178" s="38">
        <f t="shared" ref="H2178:H2181" si="73">F2178+1</f>
        <v>42239</v>
      </c>
      <c r="I2178" s="37" t="s">
        <v>32</v>
      </c>
      <c r="J2178" s="48">
        <f>D2178</f>
        <v>18</v>
      </c>
      <c r="K2178" s="48">
        <f>J2178</f>
        <v>18</v>
      </c>
      <c r="L2178" s="25"/>
      <c r="M2178" s="29"/>
      <c r="N2178" s="25" t="s">
        <v>1286</v>
      </c>
      <c r="O2178" s="205"/>
    </row>
    <row r="2179" spans="1:15" ht="14.4" hidden="1" customHeight="1">
      <c r="A2179" s="45" t="s">
        <v>1915</v>
      </c>
      <c r="B2179" s="46" t="s">
        <v>680</v>
      </c>
      <c r="C2179" s="46" t="s">
        <v>681</v>
      </c>
      <c r="D2179" s="60">
        <v>18</v>
      </c>
      <c r="E2179" s="168" t="str">
        <f t="shared" ref="E2179:E2180" si="74">J2179&amp;N2179&amp;K2179</f>
        <v>18/18</v>
      </c>
      <c r="F2179" s="21">
        <f>F2178</f>
        <v>42238</v>
      </c>
      <c r="G2179" s="37" t="s">
        <v>29</v>
      </c>
      <c r="H2179" s="38">
        <f t="shared" si="73"/>
        <v>42239</v>
      </c>
      <c r="I2179" s="37" t="s">
        <v>32</v>
      </c>
      <c r="J2179" s="48">
        <f t="shared" ref="J2179:J2180" si="75">D2179</f>
        <v>18</v>
      </c>
      <c r="K2179" s="48">
        <f t="shared" ref="K2179:K2180" si="76">J2179</f>
        <v>18</v>
      </c>
      <c r="L2179" s="25"/>
      <c r="M2179" s="29"/>
      <c r="N2179" s="25" t="s">
        <v>1286</v>
      </c>
      <c r="O2179" s="207"/>
    </row>
    <row r="2180" spans="1:15" ht="13.7" hidden="1" thickTop="1">
      <c r="A2180" s="45" t="s">
        <v>1916</v>
      </c>
      <c r="B2180" s="46">
        <v>330098951</v>
      </c>
      <c r="C2180" s="46" t="s">
        <v>661</v>
      </c>
      <c r="D2180" s="60">
        <v>18</v>
      </c>
      <c r="E2180" s="168" t="str">
        <f t="shared" si="74"/>
        <v>18/18</v>
      </c>
      <c r="F2180" s="21">
        <f>F2179</f>
        <v>42238</v>
      </c>
      <c r="G2180" s="37" t="s">
        <v>29</v>
      </c>
      <c r="H2180" s="38">
        <f t="shared" si="73"/>
        <v>42239</v>
      </c>
      <c r="I2180" s="37" t="s">
        <v>32</v>
      </c>
      <c r="J2180" s="48">
        <f t="shared" si="75"/>
        <v>18</v>
      </c>
      <c r="K2180" s="48">
        <f t="shared" si="76"/>
        <v>18</v>
      </c>
      <c r="L2180" s="25"/>
      <c r="M2180" s="29"/>
      <c r="N2180" s="25" t="s">
        <v>1286</v>
      </c>
      <c r="O2180" s="207"/>
    </row>
    <row r="2181" spans="1:15" ht="14.4" hidden="1" thickTop="1" thickBot="1">
      <c r="A2181" s="39"/>
      <c r="B2181" s="40"/>
      <c r="C2181" s="40"/>
      <c r="D2181" s="160"/>
      <c r="E2181" s="41"/>
      <c r="F2181" s="21">
        <f>F2180</f>
        <v>42238</v>
      </c>
      <c r="G2181" s="40" t="s">
        <v>37</v>
      </c>
      <c r="H2181" s="38">
        <f t="shared" si="73"/>
        <v>42239</v>
      </c>
      <c r="I2181" s="41" t="s">
        <v>32</v>
      </c>
      <c r="J2181" s="42"/>
      <c r="K2181" s="42"/>
      <c r="L2181" s="42"/>
      <c r="M2181" s="42"/>
      <c r="N2181" s="42"/>
      <c r="O2181" s="206"/>
    </row>
    <row r="2182" spans="1:15" ht="13.7" hidden="1" thickTop="1">
      <c r="A2182" s="24" t="s">
        <v>31</v>
      </c>
      <c r="B2182" s="25"/>
      <c r="C2182" s="25"/>
      <c r="D2182" s="25"/>
      <c r="E2182" s="25"/>
      <c r="F2182" s="25"/>
      <c r="G2182" s="25"/>
      <c r="H2182" s="25"/>
      <c r="I2182" s="25"/>
      <c r="J2182" s="25"/>
      <c r="K2182" s="25"/>
      <c r="L2182" s="25"/>
      <c r="M2182" s="23"/>
      <c r="N2182" s="29"/>
      <c r="O2182" s="204"/>
    </row>
    <row r="2183" spans="1:15" ht="13.7" hidden="1" thickTop="1">
      <c r="A2183" s="45" t="s">
        <v>1921</v>
      </c>
      <c r="B2183" s="46">
        <v>330080404</v>
      </c>
      <c r="C2183" s="36" t="s">
        <v>791</v>
      </c>
      <c r="D2183" s="60">
        <v>36</v>
      </c>
      <c r="E2183" s="168" t="str">
        <f>J2183&amp;N2183&amp;K2183</f>
        <v>36/36</v>
      </c>
      <c r="F2183" s="21">
        <v>42241</v>
      </c>
      <c r="G2183" s="37" t="s">
        <v>29</v>
      </c>
      <c r="H2183" s="38">
        <f t="shared" ref="H2183:H2186" si="77">F2183+1</f>
        <v>42242</v>
      </c>
      <c r="I2183" s="37" t="s">
        <v>32</v>
      </c>
      <c r="J2183" s="48">
        <f>D2183</f>
        <v>36</v>
      </c>
      <c r="K2183" s="48">
        <f>J2183</f>
        <v>36</v>
      </c>
      <c r="L2183" s="25"/>
      <c r="M2183" s="29"/>
      <c r="N2183" s="25" t="s">
        <v>1286</v>
      </c>
      <c r="O2183" s="205"/>
    </row>
    <row r="2184" spans="1:15" ht="14.4" hidden="1" customHeight="1">
      <c r="A2184" s="45" t="s">
        <v>1922</v>
      </c>
      <c r="B2184" s="46">
        <v>330098951</v>
      </c>
      <c r="C2184" s="46" t="s">
        <v>661</v>
      </c>
      <c r="D2184" s="60">
        <v>18</v>
      </c>
      <c r="E2184" s="168" t="str">
        <f t="shared" ref="E2184:E2185" si="78">J2184&amp;N2184&amp;K2184</f>
        <v>18/18</v>
      </c>
      <c r="F2184" s="21">
        <f>F2183</f>
        <v>42241</v>
      </c>
      <c r="G2184" s="37" t="s">
        <v>29</v>
      </c>
      <c r="H2184" s="38">
        <f t="shared" si="77"/>
        <v>42242</v>
      </c>
      <c r="I2184" s="37" t="s">
        <v>32</v>
      </c>
      <c r="J2184" s="48">
        <f t="shared" ref="J2184:J2185" si="79">D2184</f>
        <v>18</v>
      </c>
      <c r="K2184" s="48">
        <f t="shared" ref="K2184:K2185" si="80">J2184</f>
        <v>18</v>
      </c>
      <c r="L2184" s="25"/>
      <c r="M2184" s="29"/>
      <c r="N2184" s="25" t="s">
        <v>1286</v>
      </c>
      <c r="O2184" s="207"/>
    </row>
    <row r="2185" spans="1:15" ht="13.7" hidden="1" thickTop="1">
      <c r="A2185" s="45"/>
      <c r="B2185" s="46"/>
      <c r="C2185" s="46"/>
      <c r="D2185" s="60"/>
      <c r="E2185" s="168" t="str">
        <f t="shared" si="78"/>
        <v>0/0</v>
      </c>
      <c r="F2185" s="21">
        <f>F2184</f>
        <v>42241</v>
      </c>
      <c r="G2185" s="37" t="s">
        <v>29</v>
      </c>
      <c r="H2185" s="38">
        <f t="shared" si="77"/>
        <v>42242</v>
      </c>
      <c r="I2185" s="37" t="s">
        <v>32</v>
      </c>
      <c r="J2185" s="48">
        <f t="shared" si="79"/>
        <v>0</v>
      </c>
      <c r="K2185" s="48">
        <f t="shared" si="80"/>
        <v>0</v>
      </c>
      <c r="L2185" s="25"/>
      <c r="M2185" s="29"/>
      <c r="N2185" s="25" t="s">
        <v>1286</v>
      </c>
      <c r="O2185" s="207"/>
    </row>
    <row r="2186" spans="1:15" ht="14.4" hidden="1" thickTop="1" thickBot="1">
      <c r="A2186" s="39" t="s">
        <v>1923</v>
      </c>
      <c r="B2186" s="40"/>
      <c r="C2186" s="40"/>
      <c r="D2186" s="160">
        <v>19</v>
      </c>
      <c r="E2186" s="41"/>
      <c r="F2186" s="21">
        <f>F2185</f>
        <v>42241</v>
      </c>
      <c r="G2186" s="40" t="s">
        <v>37</v>
      </c>
      <c r="H2186" s="38">
        <f t="shared" si="77"/>
        <v>42242</v>
      </c>
      <c r="I2186" s="41" t="s">
        <v>32</v>
      </c>
      <c r="J2186" s="42"/>
      <c r="K2186" s="42"/>
      <c r="L2186" s="42"/>
      <c r="M2186" s="42"/>
      <c r="N2186" s="42"/>
      <c r="O2186" s="206"/>
    </row>
    <row r="2187" spans="1:15" ht="13.7" hidden="1" thickTop="1">
      <c r="A2187" s="24" t="s">
        <v>31</v>
      </c>
      <c r="B2187" s="25"/>
      <c r="C2187" s="25"/>
      <c r="D2187" s="25"/>
      <c r="E2187" s="25"/>
      <c r="F2187" s="25"/>
      <c r="G2187" s="25"/>
      <c r="H2187" s="25"/>
      <c r="I2187" s="25"/>
      <c r="J2187" s="25"/>
      <c r="K2187" s="25"/>
      <c r="L2187" s="25"/>
      <c r="M2187" s="23"/>
      <c r="N2187" s="29"/>
      <c r="O2187" s="204"/>
    </row>
    <row r="2188" spans="1:15" ht="13.7" hidden="1" thickTop="1">
      <c r="A2188" s="45" t="s">
        <v>1928</v>
      </c>
      <c r="B2188" s="46">
        <v>330080404</v>
      </c>
      <c r="C2188" s="36" t="s">
        <v>791</v>
      </c>
      <c r="D2188" s="60">
        <v>18</v>
      </c>
      <c r="E2188" s="168" t="str">
        <f>J2188&amp;N2188&amp;K2188</f>
        <v>18/18</v>
      </c>
      <c r="F2188" s="21">
        <v>42242</v>
      </c>
      <c r="G2188" s="37" t="s">
        <v>29</v>
      </c>
      <c r="H2188" s="38">
        <f t="shared" ref="H2188:H2191" si="81">F2188+1</f>
        <v>42243</v>
      </c>
      <c r="I2188" s="37" t="s">
        <v>32</v>
      </c>
      <c r="J2188" s="48">
        <f>D2188</f>
        <v>18</v>
      </c>
      <c r="K2188" s="48">
        <f>J2188</f>
        <v>18</v>
      </c>
      <c r="L2188" s="25"/>
      <c r="M2188" s="29"/>
      <c r="N2188" s="25" t="s">
        <v>1286</v>
      </c>
      <c r="O2188" s="205"/>
    </row>
    <row r="2189" spans="1:15" ht="14.4" hidden="1" customHeight="1">
      <c r="A2189" s="45" t="s">
        <v>1929</v>
      </c>
      <c r="B2189" s="46" t="s">
        <v>680</v>
      </c>
      <c r="C2189" s="46" t="s">
        <v>681</v>
      </c>
      <c r="D2189" s="60">
        <v>18</v>
      </c>
      <c r="E2189" s="168" t="str">
        <f t="shared" ref="E2189:E2190" si="82">J2189&amp;N2189&amp;K2189</f>
        <v>18/18</v>
      </c>
      <c r="F2189" s="21">
        <f>F2188</f>
        <v>42242</v>
      </c>
      <c r="G2189" s="37" t="s">
        <v>29</v>
      </c>
      <c r="H2189" s="38">
        <f t="shared" si="81"/>
        <v>42243</v>
      </c>
      <c r="I2189" s="37" t="s">
        <v>32</v>
      </c>
      <c r="J2189" s="48">
        <f t="shared" ref="J2189:J2190" si="83">D2189</f>
        <v>18</v>
      </c>
      <c r="K2189" s="48">
        <f t="shared" ref="K2189:K2190" si="84">J2189</f>
        <v>18</v>
      </c>
      <c r="L2189" s="25"/>
      <c r="M2189" s="29"/>
      <c r="N2189" s="25" t="s">
        <v>1286</v>
      </c>
      <c r="O2189" s="207"/>
    </row>
    <row r="2190" spans="1:15" ht="13.7" hidden="1" thickTop="1">
      <c r="A2190" s="45" t="s">
        <v>1930</v>
      </c>
      <c r="B2190" s="46">
        <v>330098951</v>
      </c>
      <c r="C2190" s="46" t="s">
        <v>661</v>
      </c>
      <c r="D2190" s="60">
        <v>18</v>
      </c>
      <c r="E2190" s="168" t="str">
        <f t="shared" si="82"/>
        <v>18/18</v>
      </c>
      <c r="F2190" s="21">
        <f>F2189</f>
        <v>42242</v>
      </c>
      <c r="G2190" s="37" t="s">
        <v>29</v>
      </c>
      <c r="H2190" s="38">
        <f t="shared" si="81"/>
        <v>42243</v>
      </c>
      <c r="I2190" s="37" t="s">
        <v>32</v>
      </c>
      <c r="J2190" s="48">
        <f t="shared" si="83"/>
        <v>18</v>
      </c>
      <c r="K2190" s="48">
        <f t="shared" si="84"/>
        <v>18</v>
      </c>
      <c r="L2190" s="25"/>
      <c r="M2190" s="29"/>
      <c r="N2190" s="25" t="s">
        <v>1286</v>
      </c>
      <c r="O2190" s="207"/>
    </row>
    <row r="2191" spans="1:15" ht="14.4" hidden="1" thickTop="1" thickBot="1">
      <c r="A2191" s="39" t="s">
        <v>1931</v>
      </c>
      <c r="B2191" s="40"/>
      <c r="C2191" s="40"/>
      <c r="D2191" s="160">
        <v>31</v>
      </c>
      <c r="E2191" s="41"/>
      <c r="F2191" s="21">
        <f>F2190</f>
        <v>42242</v>
      </c>
      <c r="G2191" s="40" t="s">
        <v>37</v>
      </c>
      <c r="H2191" s="38">
        <f t="shared" si="81"/>
        <v>42243</v>
      </c>
      <c r="I2191" s="41" t="s">
        <v>32</v>
      </c>
      <c r="J2191" s="42"/>
      <c r="K2191" s="42"/>
      <c r="L2191" s="42"/>
      <c r="M2191" s="42"/>
      <c r="N2191" s="42"/>
      <c r="O2191" s="206"/>
    </row>
    <row r="2192" spans="1:15" ht="13.7" hidden="1" thickTop="1">
      <c r="A2192" s="24" t="s">
        <v>31</v>
      </c>
      <c r="B2192" s="25"/>
      <c r="C2192" s="25"/>
      <c r="D2192" s="25"/>
      <c r="E2192" s="25"/>
      <c r="F2192" s="25"/>
      <c r="G2192" s="25"/>
      <c r="H2192" s="25"/>
      <c r="I2192" s="25"/>
      <c r="J2192" s="25"/>
      <c r="K2192" s="25"/>
      <c r="L2192" s="25"/>
      <c r="M2192" s="23"/>
      <c r="N2192" s="29"/>
      <c r="O2192" s="204"/>
    </row>
    <row r="2193" spans="1:15" ht="13.7" hidden="1" thickTop="1">
      <c r="A2193" s="45" t="s">
        <v>1934</v>
      </c>
      <c r="B2193" s="46">
        <v>330080404</v>
      </c>
      <c r="C2193" s="36" t="s">
        <v>791</v>
      </c>
      <c r="D2193" s="60">
        <v>18</v>
      </c>
      <c r="E2193" s="168" t="str">
        <f>J2193&amp;N2193&amp;K2193</f>
        <v>18/18</v>
      </c>
      <c r="F2193" s="21">
        <v>42243</v>
      </c>
      <c r="G2193" s="37" t="s">
        <v>29</v>
      </c>
      <c r="H2193" s="38">
        <f t="shared" ref="H2193:H2196" si="85">F2193+1</f>
        <v>42244</v>
      </c>
      <c r="I2193" s="37" t="s">
        <v>32</v>
      </c>
      <c r="J2193" s="48">
        <f>D2193</f>
        <v>18</v>
      </c>
      <c r="K2193" s="48">
        <f>J2193</f>
        <v>18</v>
      </c>
      <c r="L2193" s="25"/>
      <c r="M2193" s="29"/>
      <c r="N2193" s="25" t="s">
        <v>1286</v>
      </c>
      <c r="O2193" s="205"/>
    </row>
    <row r="2194" spans="1:15" ht="14.4" hidden="1" customHeight="1">
      <c r="A2194" s="45" t="s">
        <v>1935</v>
      </c>
      <c r="B2194" s="46" t="s">
        <v>680</v>
      </c>
      <c r="C2194" s="46" t="s">
        <v>681</v>
      </c>
      <c r="D2194" s="60">
        <v>18</v>
      </c>
      <c r="E2194" s="168" t="str">
        <f t="shared" ref="E2194:E2195" si="86">J2194&amp;N2194&amp;K2194</f>
        <v>18/18</v>
      </c>
      <c r="F2194" s="21">
        <f>F2193</f>
        <v>42243</v>
      </c>
      <c r="G2194" s="37" t="s">
        <v>29</v>
      </c>
      <c r="H2194" s="38">
        <f t="shared" si="85"/>
        <v>42244</v>
      </c>
      <c r="I2194" s="37" t="s">
        <v>32</v>
      </c>
      <c r="J2194" s="48">
        <f t="shared" ref="J2194:J2195" si="87">D2194</f>
        <v>18</v>
      </c>
      <c r="K2194" s="48">
        <f t="shared" ref="K2194:K2195" si="88">J2194</f>
        <v>18</v>
      </c>
      <c r="L2194" s="25"/>
      <c r="M2194" s="29"/>
      <c r="N2194" s="25" t="s">
        <v>1286</v>
      </c>
      <c r="O2194" s="207"/>
    </row>
    <row r="2195" spans="1:15" ht="13.7" hidden="1" thickTop="1">
      <c r="A2195" s="45" t="s">
        <v>1936</v>
      </c>
      <c r="B2195" s="46">
        <v>330098951</v>
      </c>
      <c r="C2195" s="46" t="s">
        <v>661</v>
      </c>
      <c r="D2195" s="60">
        <v>18</v>
      </c>
      <c r="E2195" s="168" t="str">
        <f t="shared" si="86"/>
        <v>18/18</v>
      </c>
      <c r="F2195" s="21">
        <f>F2194</f>
        <v>42243</v>
      </c>
      <c r="G2195" s="37" t="s">
        <v>29</v>
      </c>
      <c r="H2195" s="38">
        <f t="shared" si="85"/>
        <v>42244</v>
      </c>
      <c r="I2195" s="37" t="s">
        <v>32</v>
      </c>
      <c r="J2195" s="48">
        <f t="shared" si="87"/>
        <v>18</v>
      </c>
      <c r="K2195" s="48">
        <f t="shared" si="88"/>
        <v>18</v>
      </c>
      <c r="L2195" s="25"/>
      <c r="M2195" s="29"/>
      <c r="N2195" s="25" t="s">
        <v>1286</v>
      </c>
      <c r="O2195" s="207"/>
    </row>
    <row r="2196" spans="1:15" ht="14.4" hidden="1" thickTop="1" thickBot="1">
      <c r="A2196" s="39" t="s">
        <v>1933</v>
      </c>
      <c r="B2196" s="40"/>
      <c r="C2196" s="40"/>
      <c r="D2196" s="160">
        <v>39</v>
      </c>
      <c r="E2196" s="41"/>
      <c r="F2196" s="21">
        <f>F2195</f>
        <v>42243</v>
      </c>
      <c r="G2196" s="40" t="s">
        <v>37</v>
      </c>
      <c r="H2196" s="38">
        <f t="shared" si="85"/>
        <v>42244</v>
      </c>
      <c r="I2196" s="41" t="s">
        <v>32</v>
      </c>
      <c r="J2196" s="42"/>
      <c r="K2196" s="42"/>
      <c r="L2196" s="42"/>
      <c r="M2196" s="42"/>
      <c r="N2196" s="42"/>
      <c r="O2196" s="206"/>
    </row>
    <row r="2197" spans="1:15" ht="13.7" hidden="1" thickTop="1">
      <c r="A2197" s="24" t="s">
        <v>31</v>
      </c>
      <c r="B2197" s="25"/>
      <c r="C2197" s="25"/>
      <c r="D2197" s="25"/>
      <c r="E2197" s="25"/>
      <c r="F2197" s="25"/>
      <c r="G2197" s="25"/>
      <c r="H2197" s="25"/>
      <c r="I2197" s="25"/>
      <c r="J2197" s="25"/>
      <c r="K2197" s="25"/>
      <c r="L2197" s="25"/>
      <c r="M2197" s="23"/>
      <c r="N2197" s="29"/>
      <c r="O2197" s="204"/>
    </row>
    <row r="2198" spans="1:15" ht="13.7" hidden="1" thickTop="1">
      <c r="A2198" s="45" t="s">
        <v>1939</v>
      </c>
      <c r="B2198" s="46">
        <v>330098951</v>
      </c>
      <c r="C2198" s="46" t="s">
        <v>661</v>
      </c>
      <c r="D2198" s="60">
        <v>36</v>
      </c>
      <c r="E2198" s="168" t="str">
        <f>J2198&amp;N2198&amp;K2198</f>
        <v>36/36</v>
      </c>
      <c r="F2198" s="21">
        <v>42244</v>
      </c>
      <c r="G2198" s="37" t="s">
        <v>29</v>
      </c>
      <c r="H2198" s="38">
        <f t="shared" ref="H2198:H2201" si="89">F2198+1</f>
        <v>42245</v>
      </c>
      <c r="I2198" s="37" t="s">
        <v>32</v>
      </c>
      <c r="J2198" s="48">
        <f>D2198</f>
        <v>36</v>
      </c>
      <c r="K2198" s="48">
        <f>J2198</f>
        <v>36</v>
      </c>
      <c r="L2198" s="25"/>
      <c r="M2198" s="29"/>
      <c r="N2198" s="25" t="s">
        <v>1286</v>
      </c>
      <c r="O2198" s="205"/>
    </row>
    <row r="2199" spans="1:15" ht="14.4" hidden="1" customHeight="1">
      <c r="A2199" s="45" t="s">
        <v>1940</v>
      </c>
      <c r="B2199" s="46">
        <v>330080404</v>
      </c>
      <c r="C2199" s="36" t="s">
        <v>791</v>
      </c>
      <c r="D2199" s="60">
        <v>18</v>
      </c>
      <c r="E2199" s="168" t="str">
        <f t="shared" ref="E2199:E2200" si="90">J2199&amp;N2199&amp;K2199</f>
        <v>18/18</v>
      </c>
      <c r="F2199" s="21">
        <f>F2198</f>
        <v>42244</v>
      </c>
      <c r="G2199" s="37" t="s">
        <v>29</v>
      </c>
      <c r="H2199" s="38">
        <f t="shared" si="89"/>
        <v>42245</v>
      </c>
      <c r="I2199" s="37" t="s">
        <v>32</v>
      </c>
      <c r="J2199" s="48">
        <f t="shared" ref="J2199:J2200" si="91">D2199</f>
        <v>18</v>
      </c>
      <c r="K2199" s="48">
        <f t="shared" ref="K2199:K2200" si="92">J2199</f>
        <v>18</v>
      </c>
      <c r="L2199" s="25"/>
      <c r="M2199" s="29"/>
      <c r="N2199" s="25" t="s">
        <v>1286</v>
      </c>
      <c r="O2199" s="207"/>
    </row>
    <row r="2200" spans="1:15" ht="13.7" hidden="1" thickTop="1">
      <c r="A2200" s="45"/>
      <c r="B2200" s="46"/>
      <c r="C2200" s="46"/>
      <c r="D2200" s="60"/>
      <c r="E2200" s="168" t="str">
        <f t="shared" si="90"/>
        <v>0/0</v>
      </c>
      <c r="F2200" s="21">
        <f>F2199</f>
        <v>42244</v>
      </c>
      <c r="G2200" s="37" t="s">
        <v>29</v>
      </c>
      <c r="H2200" s="38">
        <f t="shared" si="89"/>
        <v>42245</v>
      </c>
      <c r="I2200" s="37" t="s">
        <v>32</v>
      </c>
      <c r="J2200" s="48">
        <f t="shared" si="91"/>
        <v>0</v>
      </c>
      <c r="K2200" s="48">
        <f t="shared" si="92"/>
        <v>0</v>
      </c>
      <c r="L2200" s="25"/>
      <c r="M2200" s="29"/>
      <c r="N2200" s="25" t="s">
        <v>1286</v>
      </c>
      <c r="O2200" s="207"/>
    </row>
    <row r="2201" spans="1:15" ht="14.4" hidden="1" thickTop="1" thickBot="1">
      <c r="A2201" s="39" t="s">
        <v>1938</v>
      </c>
      <c r="B2201" s="40"/>
      <c r="C2201" s="40"/>
      <c r="D2201" s="160">
        <v>30</v>
      </c>
      <c r="E2201" s="41"/>
      <c r="F2201" s="21">
        <f>F2200</f>
        <v>42244</v>
      </c>
      <c r="G2201" s="40" t="s">
        <v>37</v>
      </c>
      <c r="H2201" s="38">
        <f t="shared" si="89"/>
        <v>42245</v>
      </c>
      <c r="I2201" s="41" t="s">
        <v>32</v>
      </c>
      <c r="J2201" s="42"/>
      <c r="K2201" s="42"/>
      <c r="L2201" s="42"/>
      <c r="M2201" s="42"/>
      <c r="N2201" s="42"/>
      <c r="O2201" s="206"/>
    </row>
    <row r="2202" spans="1:15" ht="13.7" hidden="1" thickTop="1">
      <c r="A2202" s="24" t="s">
        <v>31</v>
      </c>
      <c r="B2202" s="25"/>
      <c r="C2202" s="25"/>
      <c r="D2202" s="25"/>
      <c r="E2202" s="25"/>
      <c r="F2202" s="25"/>
      <c r="G2202" s="25"/>
      <c r="H2202" s="25"/>
      <c r="I2202" s="25"/>
      <c r="J2202" s="25"/>
      <c r="K2202" s="25"/>
      <c r="L2202" s="25"/>
      <c r="M2202" s="23"/>
      <c r="N2202" s="29"/>
      <c r="O2202" s="204"/>
    </row>
    <row r="2203" spans="1:15" ht="13.7" hidden="1" thickTop="1">
      <c r="A2203" s="45" t="s">
        <v>1941</v>
      </c>
      <c r="B2203" s="46">
        <v>330098951</v>
      </c>
      <c r="C2203" s="46" t="s">
        <v>661</v>
      </c>
      <c r="D2203" s="60">
        <v>36</v>
      </c>
      <c r="E2203" s="168" t="str">
        <f>J2203&amp;N2203&amp;K2203</f>
        <v>36/36</v>
      </c>
      <c r="F2203" s="21">
        <v>42247</v>
      </c>
      <c r="G2203" s="37" t="s">
        <v>29</v>
      </c>
      <c r="H2203" s="38">
        <f t="shared" ref="H2203:H2206" si="93">F2203+1</f>
        <v>42248</v>
      </c>
      <c r="I2203" s="37" t="s">
        <v>32</v>
      </c>
      <c r="J2203" s="48">
        <f>D2203</f>
        <v>36</v>
      </c>
      <c r="K2203" s="48">
        <f>J2203</f>
        <v>36</v>
      </c>
      <c r="L2203" s="25"/>
      <c r="M2203" s="29"/>
      <c r="N2203" s="25" t="s">
        <v>1286</v>
      </c>
      <c r="O2203" s="205"/>
    </row>
    <row r="2204" spans="1:15" ht="14.4" hidden="1" customHeight="1">
      <c r="A2204" s="45" t="s">
        <v>1942</v>
      </c>
      <c r="B2204" s="46">
        <v>330080404</v>
      </c>
      <c r="C2204" s="36" t="s">
        <v>791</v>
      </c>
      <c r="D2204" s="60">
        <v>18</v>
      </c>
      <c r="E2204" s="168" t="str">
        <f t="shared" ref="E2204:E2205" si="94">J2204&amp;N2204&amp;K2204</f>
        <v>18/18</v>
      </c>
      <c r="F2204" s="21">
        <f>F2203</f>
        <v>42247</v>
      </c>
      <c r="G2204" s="37" t="s">
        <v>29</v>
      </c>
      <c r="H2204" s="38">
        <f t="shared" si="93"/>
        <v>42248</v>
      </c>
      <c r="I2204" s="37" t="s">
        <v>32</v>
      </c>
      <c r="J2204" s="48">
        <f t="shared" ref="J2204:J2205" si="95">D2204</f>
        <v>18</v>
      </c>
      <c r="K2204" s="48">
        <f t="shared" ref="K2204:K2205" si="96">J2204</f>
        <v>18</v>
      </c>
      <c r="L2204" s="25"/>
      <c r="M2204" s="29"/>
      <c r="N2204" s="25" t="s">
        <v>1286</v>
      </c>
      <c r="O2204" s="207"/>
    </row>
    <row r="2205" spans="1:15" ht="13.7" hidden="1" thickTop="1">
      <c r="A2205" s="45"/>
      <c r="B2205" s="46"/>
      <c r="C2205" s="46"/>
      <c r="D2205" s="60"/>
      <c r="E2205" s="168" t="str">
        <f t="shared" si="94"/>
        <v>0/0</v>
      </c>
      <c r="F2205" s="21">
        <f>F2204</f>
        <v>42247</v>
      </c>
      <c r="G2205" s="37" t="s">
        <v>29</v>
      </c>
      <c r="H2205" s="38">
        <f t="shared" si="93"/>
        <v>42248</v>
      </c>
      <c r="I2205" s="37" t="s">
        <v>32</v>
      </c>
      <c r="J2205" s="48">
        <f t="shared" si="95"/>
        <v>0</v>
      </c>
      <c r="K2205" s="48">
        <f t="shared" si="96"/>
        <v>0</v>
      </c>
      <c r="L2205" s="25"/>
      <c r="M2205" s="29"/>
      <c r="N2205" s="25" t="s">
        <v>1286</v>
      </c>
      <c r="O2205" s="207"/>
    </row>
    <row r="2206" spans="1:15" ht="14.4" hidden="1" thickTop="1" thickBot="1">
      <c r="A2206" s="39" t="s">
        <v>1943</v>
      </c>
      <c r="B2206" s="40"/>
      <c r="C2206" s="40"/>
      <c r="D2206" s="160">
        <v>33</v>
      </c>
      <c r="E2206" s="41"/>
      <c r="F2206" s="21">
        <f>F2205</f>
        <v>42247</v>
      </c>
      <c r="G2206" s="40" t="s">
        <v>37</v>
      </c>
      <c r="H2206" s="38">
        <f t="shared" si="93"/>
        <v>42248</v>
      </c>
      <c r="I2206" s="41" t="s">
        <v>32</v>
      </c>
      <c r="J2206" s="42"/>
      <c r="K2206" s="42"/>
      <c r="L2206" s="42"/>
      <c r="M2206" s="42"/>
      <c r="N2206" s="42"/>
      <c r="O2206" s="206"/>
    </row>
    <row r="2207" spans="1:15" ht="13.7" hidden="1" thickTop="1">
      <c r="A2207" s="24" t="s">
        <v>31</v>
      </c>
      <c r="B2207" s="25"/>
      <c r="C2207" s="25"/>
      <c r="D2207" s="25"/>
      <c r="E2207" s="25"/>
      <c r="F2207" s="25"/>
      <c r="G2207" s="25"/>
      <c r="H2207" s="25"/>
      <c r="I2207" s="25"/>
      <c r="J2207" s="25"/>
      <c r="K2207" s="25"/>
      <c r="L2207" s="25"/>
      <c r="M2207" s="23"/>
      <c r="N2207" s="29"/>
      <c r="O2207" s="204"/>
    </row>
    <row r="2208" spans="1:15" ht="13.7" hidden="1" thickTop="1">
      <c r="A2208" s="45" t="s">
        <v>1947</v>
      </c>
      <c r="B2208" s="46">
        <v>330098951</v>
      </c>
      <c r="C2208" s="46" t="s">
        <v>661</v>
      </c>
      <c r="D2208" s="60">
        <v>36</v>
      </c>
      <c r="E2208" s="168" t="str">
        <f>J2208&amp;N2208&amp;K2208</f>
        <v>36/36</v>
      </c>
      <c r="F2208" s="21">
        <v>42248</v>
      </c>
      <c r="G2208" s="37" t="s">
        <v>29</v>
      </c>
      <c r="H2208" s="38">
        <f t="shared" ref="H2208:H2211" si="97">F2208+1</f>
        <v>42249</v>
      </c>
      <c r="I2208" s="37" t="s">
        <v>32</v>
      </c>
      <c r="J2208" s="48">
        <f>D2208</f>
        <v>36</v>
      </c>
      <c r="K2208" s="48">
        <f>J2208</f>
        <v>36</v>
      </c>
      <c r="L2208" s="25"/>
      <c r="M2208" s="29"/>
      <c r="N2208" s="25" t="s">
        <v>1286</v>
      </c>
      <c r="O2208" s="205"/>
    </row>
    <row r="2209" spans="1:15" ht="14.4" hidden="1" customHeight="1">
      <c r="A2209" s="45" t="s">
        <v>1948</v>
      </c>
      <c r="B2209" s="46">
        <v>330080404</v>
      </c>
      <c r="C2209" s="36" t="s">
        <v>791</v>
      </c>
      <c r="D2209" s="60">
        <v>18</v>
      </c>
      <c r="E2209" s="168" t="str">
        <f t="shared" ref="E2209:E2210" si="98">J2209&amp;N2209&amp;K2209</f>
        <v>18/18</v>
      </c>
      <c r="F2209" s="21">
        <f>F2208</f>
        <v>42248</v>
      </c>
      <c r="G2209" s="37" t="s">
        <v>29</v>
      </c>
      <c r="H2209" s="38">
        <f t="shared" si="97"/>
        <v>42249</v>
      </c>
      <c r="I2209" s="37" t="s">
        <v>32</v>
      </c>
      <c r="J2209" s="48">
        <f t="shared" ref="J2209:J2210" si="99">D2209</f>
        <v>18</v>
      </c>
      <c r="K2209" s="48">
        <f t="shared" ref="K2209:K2210" si="100">J2209</f>
        <v>18</v>
      </c>
      <c r="L2209" s="25"/>
      <c r="M2209" s="29"/>
      <c r="N2209" s="25" t="s">
        <v>1286</v>
      </c>
      <c r="O2209" s="207"/>
    </row>
    <row r="2210" spans="1:15" ht="13.7" hidden="1" thickTop="1">
      <c r="A2210" s="45"/>
      <c r="B2210" s="46"/>
      <c r="C2210" s="46"/>
      <c r="D2210" s="60"/>
      <c r="E2210" s="168" t="str">
        <f t="shared" si="98"/>
        <v>0/0</v>
      </c>
      <c r="F2210" s="21">
        <f>F2209</f>
        <v>42248</v>
      </c>
      <c r="G2210" s="37" t="s">
        <v>29</v>
      </c>
      <c r="H2210" s="38">
        <f t="shared" si="97"/>
        <v>42249</v>
      </c>
      <c r="I2210" s="37" t="s">
        <v>32</v>
      </c>
      <c r="J2210" s="48">
        <f t="shared" si="99"/>
        <v>0</v>
      </c>
      <c r="K2210" s="48">
        <f t="shared" si="100"/>
        <v>0</v>
      </c>
      <c r="L2210" s="25"/>
      <c r="M2210" s="29"/>
      <c r="N2210" s="25" t="s">
        <v>1286</v>
      </c>
      <c r="O2210" s="207"/>
    </row>
    <row r="2211" spans="1:15" ht="14.4" hidden="1" thickTop="1" thickBot="1">
      <c r="A2211" s="39" t="s">
        <v>1949</v>
      </c>
      <c r="B2211" s="40"/>
      <c r="C2211" s="40"/>
      <c r="D2211" s="160">
        <v>48</v>
      </c>
      <c r="E2211" s="41"/>
      <c r="F2211" s="21">
        <f>F2210</f>
        <v>42248</v>
      </c>
      <c r="G2211" s="40" t="s">
        <v>37</v>
      </c>
      <c r="H2211" s="38">
        <f t="shared" si="97"/>
        <v>42249</v>
      </c>
      <c r="I2211" s="41" t="s">
        <v>32</v>
      </c>
      <c r="J2211" s="42"/>
      <c r="K2211" s="42"/>
      <c r="L2211" s="42"/>
      <c r="M2211" s="42"/>
      <c r="N2211" s="42"/>
      <c r="O2211" s="206"/>
    </row>
    <row r="2212" spans="1:15" ht="13.7" hidden="1" thickTop="1">
      <c r="A2212" s="24" t="s">
        <v>31</v>
      </c>
      <c r="B2212" s="25"/>
      <c r="C2212" s="25"/>
      <c r="D2212" s="25"/>
      <c r="E2212" s="25"/>
      <c r="F2212" s="25"/>
      <c r="G2212" s="25"/>
      <c r="H2212" s="25"/>
      <c r="I2212" s="25"/>
      <c r="J2212" s="25"/>
      <c r="K2212" s="25"/>
      <c r="L2212" s="25"/>
      <c r="M2212" s="23"/>
      <c r="N2212" s="29"/>
      <c r="O2212" s="204"/>
    </row>
    <row r="2213" spans="1:15" ht="13.7" hidden="1" thickTop="1">
      <c r="A2213" s="45" t="s">
        <v>1960</v>
      </c>
      <c r="B2213" s="46">
        <v>330080404</v>
      </c>
      <c r="C2213" s="36" t="s">
        <v>791</v>
      </c>
      <c r="D2213" s="60">
        <v>54</v>
      </c>
      <c r="E2213" s="168" t="str">
        <f>J2213&amp;N2213&amp;K2213</f>
        <v>54/54</v>
      </c>
      <c r="F2213" s="21">
        <v>42249</v>
      </c>
      <c r="G2213" s="37" t="s">
        <v>29</v>
      </c>
      <c r="H2213" s="38">
        <f t="shared" ref="H2213:H2216" si="101">F2213+1</f>
        <v>42250</v>
      </c>
      <c r="I2213" s="37" t="s">
        <v>32</v>
      </c>
      <c r="J2213" s="48">
        <f>D2213</f>
        <v>54</v>
      </c>
      <c r="K2213" s="48">
        <f>J2213</f>
        <v>54</v>
      </c>
      <c r="L2213" s="25"/>
      <c r="M2213" s="29"/>
      <c r="N2213" s="25" t="s">
        <v>1286</v>
      </c>
      <c r="O2213" s="205"/>
    </row>
    <row r="2214" spans="1:15" ht="14.4" hidden="1" customHeight="1">
      <c r="A2214" s="45"/>
      <c r="B2214" s="46"/>
      <c r="C2214" s="36"/>
      <c r="D2214" s="60"/>
      <c r="E2214" s="168" t="str">
        <f t="shared" ref="E2214:E2215" si="102">J2214&amp;N2214&amp;K2214</f>
        <v>0/0</v>
      </c>
      <c r="F2214" s="21">
        <f>F2213</f>
        <v>42249</v>
      </c>
      <c r="G2214" s="37" t="s">
        <v>29</v>
      </c>
      <c r="H2214" s="38">
        <f t="shared" si="101"/>
        <v>42250</v>
      </c>
      <c r="I2214" s="37" t="s">
        <v>32</v>
      </c>
      <c r="J2214" s="48">
        <f t="shared" ref="J2214:J2215" si="103">D2214</f>
        <v>0</v>
      </c>
      <c r="K2214" s="48">
        <f t="shared" ref="K2214:K2215" si="104">J2214</f>
        <v>0</v>
      </c>
      <c r="L2214" s="25"/>
      <c r="M2214" s="29"/>
      <c r="N2214" s="25" t="s">
        <v>1286</v>
      </c>
      <c r="O2214" s="207"/>
    </row>
    <row r="2215" spans="1:15" ht="13.7" hidden="1" thickTop="1">
      <c r="A2215" s="45"/>
      <c r="B2215" s="46"/>
      <c r="C2215" s="46"/>
      <c r="D2215" s="60"/>
      <c r="E2215" s="168" t="str">
        <f t="shared" si="102"/>
        <v>0/0</v>
      </c>
      <c r="F2215" s="21">
        <f>F2214</f>
        <v>42249</v>
      </c>
      <c r="G2215" s="37" t="s">
        <v>29</v>
      </c>
      <c r="H2215" s="38">
        <f t="shared" si="101"/>
        <v>42250</v>
      </c>
      <c r="I2215" s="37" t="s">
        <v>32</v>
      </c>
      <c r="J2215" s="48">
        <f t="shared" si="103"/>
        <v>0</v>
      </c>
      <c r="K2215" s="48">
        <f t="shared" si="104"/>
        <v>0</v>
      </c>
      <c r="L2215" s="25"/>
      <c r="M2215" s="29"/>
      <c r="N2215" s="25" t="s">
        <v>1286</v>
      </c>
      <c r="O2215" s="207"/>
    </row>
    <row r="2216" spans="1:15" ht="14.4" hidden="1" thickTop="1" thickBot="1">
      <c r="A2216" s="39" t="s">
        <v>1961</v>
      </c>
      <c r="B2216" s="40"/>
      <c r="C2216" s="40"/>
      <c r="D2216" s="160">
        <v>24</v>
      </c>
      <c r="E2216" s="41"/>
      <c r="F2216" s="21">
        <f>F2215</f>
        <v>42249</v>
      </c>
      <c r="G2216" s="40" t="s">
        <v>37</v>
      </c>
      <c r="H2216" s="38">
        <f t="shared" si="101"/>
        <v>42250</v>
      </c>
      <c r="I2216" s="41" t="s">
        <v>32</v>
      </c>
      <c r="J2216" s="42"/>
      <c r="K2216" s="42"/>
      <c r="L2216" s="42"/>
      <c r="M2216" s="42"/>
      <c r="N2216" s="42"/>
      <c r="O2216" s="206"/>
    </row>
    <row r="2217" spans="1:15" ht="13.7" hidden="1" thickTop="1">
      <c r="A2217" s="24" t="s">
        <v>31</v>
      </c>
      <c r="B2217" s="25"/>
      <c r="C2217" s="25"/>
      <c r="D2217" s="25"/>
      <c r="E2217" s="25"/>
      <c r="F2217" s="25"/>
      <c r="G2217" s="25"/>
      <c r="H2217" s="25"/>
      <c r="I2217" s="25"/>
      <c r="J2217" s="25"/>
      <c r="K2217" s="25"/>
      <c r="L2217" s="25"/>
      <c r="M2217" s="23"/>
      <c r="N2217" s="29"/>
      <c r="O2217" s="204"/>
    </row>
    <row r="2218" spans="1:15" ht="13.7" hidden="1" thickTop="1">
      <c r="A2218" s="45" t="s">
        <v>1969</v>
      </c>
      <c r="B2218" s="46">
        <v>330080404</v>
      </c>
      <c r="C2218" s="36" t="s">
        <v>791</v>
      </c>
      <c r="D2218" s="60">
        <v>54</v>
      </c>
      <c r="E2218" s="168" t="str">
        <f>J2218&amp;N2218&amp;K2218</f>
        <v>54/54</v>
      </c>
      <c r="F2218" s="21">
        <v>42252</v>
      </c>
      <c r="G2218" s="37" t="s">
        <v>29</v>
      </c>
      <c r="H2218" s="38">
        <f t="shared" ref="H2218:H2221" si="105">F2218+1</f>
        <v>42253</v>
      </c>
      <c r="I2218" s="37" t="s">
        <v>32</v>
      </c>
      <c r="J2218" s="48">
        <f>D2218</f>
        <v>54</v>
      </c>
      <c r="K2218" s="48">
        <f>J2218</f>
        <v>54</v>
      </c>
      <c r="L2218" s="25"/>
      <c r="M2218" s="29"/>
      <c r="N2218" s="25" t="s">
        <v>1286</v>
      </c>
      <c r="O2218" s="205"/>
    </row>
    <row r="2219" spans="1:15" ht="14.4" hidden="1" customHeight="1">
      <c r="A2219" s="45"/>
      <c r="B2219" s="46"/>
      <c r="C2219" s="36"/>
      <c r="D2219" s="60"/>
      <c r="E2219" s="168" t="str">
        <f t="shared" ref="E2219:E2220" si="106">J2219&amp;N2219&amp;K2219</f>
        <v>0/0</v>
      </c>
      <c r="F2219" s="21">
        <f>F2218</f>
        <v>42252</v>
      </c>
      <c r="G2219" s="37" t="s">
        <v>29</v>
      </c>
      <c r="H2219" s="38">
        <f t="shared" si="105"/>
        <v>42253</v>
      </c>
      <c r="I2219" s="37" t="s">
        <v>32</v>
      </c>
      <c r="J2219" s="48">
        <f t="shared" ref="J2219:J2220" si="107">D2219</f>
        <v>0</v>
      </c>
      <c r="K2219" s="48">
        <f t="shared" ref="K2219:K2220" si="108">J2219</f>
        <v>0</v>
      </c>
      <c r="L2219" s="25"/>
      <c r="M2219" s="29"/>
      <c r="N2219" s="25" t="s">
        <v>1286</v>
      </c>
      <c r="O2219" s="207"/>
    </row>
    <row r="2220" spans="1:15" ht="13.7" hidden="1" thickTop="1">
      <c r="A2220" s="45"/>
      <c r="B2220" s="46"/>
      <c r="C2220" s="46"/>
      <c r="D2220" s="60"/>
      <c r="E2220" s="168" t="str">
        <f t="shared" si="106"/>
        <v>0/0</v>
      </c>
      <c r="F2220" s="21">
        <f>F2219</f>
        <v>42252</v>
      </c>
      <c r="G2220" s="37" t="s">
        <v>29</v>
      </c>
      <c r="H2220" s="38">
        <f t="shared" si="105"/>
        <v>42253</v>
      </c>
      <c r="I2220" s="37" t="s">
        <v>32</v>
      </c>
      <c r="J2220" s="48">
        <f t="shared" si="107"/>
        <v>0</v>
      </c>
      <c r="K2220" s="48">
        <f t="shared" si="108"/>
        <v>0</v>
      </c>
      <c r="L2220" s="25"/>
      <c r="M2220" s="29"/>
      <c r="N2220" s="25" t="s">
        <v>1286</v>
      </c>
      <c r="O2220" s="207"/>
    </row>
    <row r="2221" spans="1:15" ht="14.4" hidden="1" thickTop="1" thickBot="1">
      <c r="A2221" s="39"/>
      <c r="B2221" s="40"/>
      <c r="C2221" s="40"/>
      <c r="D2221" s="160"/>
      <c r="E2221" s="41"/>
      <c r="F2221" s="21">
        <f>F2220</f>
        <v>42252</v>
      </c>
      <c r="G2221" s="40" t="s">
        <v>37</v>
      </c>
      <c r="H2221" s="38">
        <f t="shared" si="105"/>
        <v>42253</v>
      </c>
      <c r="I2221" s="41" t="s">
        <v>32</v>
      </c>
      <c r="J2221" s="42"/>
      <c r="K2221" s="42"/>
      <c r="L2221" s="42"/>
      <c r="M2221" s="42"/>
      <c r="N2221" s="42"/>
      <c r="O2221" s="206"/>
    </row>
    <row r="2222" spans="1:15" ht="13.7" hidden="1" thickTop="1">
      <c r="A2222" s="24" t="s">
        <v>31</v>
      </c>
      <c r="B2222" s="25"/>
      <c r="C2222" s="25"/>
      <c r="D2222" s="25"/>
      <c r="E2222" s="25"/>
      <c r="F2222" s="25"/>
      <c r="G2222" s="25"/>
      <c r="H2222" s="25"/>
      <c r="I2222" s="25"/>
      <c r="J2222" s="25"/>
      <c r="K2222" s="25"/>
      <c r="L2222" s="25"/>
      <c r="M2222" s="23"/>
      <c r="N2222" s="29"/>
      <c r="O2222" s="204"/>
    </row>
    <row r="2223" spans="1:15" ht="13.7" hidden="1" thickTop="1">
      <c r="A2223" s="45" t="s">
        <v>1970</v>
      </c>
      <c r="B2223" s="46">
        <v>330080404</v>
      </c>
      <c r="C2223" s="36" t="s">
        <v>791</v>
      </c>
      <c r="D2223" s="60">
        <v>18</v>
      </c>
      <c r="E2223" s="168" t="str">
        <f>J2223&amp;N2223&amp;K2223</f>
        <v>18/18</v>
      </c>
      <c r="F2223" s="21">
        <v>42253</v>
      </c>
      <c r="G2223" s="37" t="s">
        <v>29</v>
      </c>
      <c r="H2223" s="38">
        <f t="shared" ref="H2223:H2226" si="109">F2223+1</f>
        <v>42254</v>
      </c>
      <c r="I2223" s="37" t="s">
        <v>32</v>
      </c>
      <c r="J2223" s="48">
        <f>D2223</f>
        <v>18</v>
      </c>
      <c r="K2223" s="48">
        <f>J2223</f>
        <v>18</v>
      </c>
      <c r="L2223" s="25"/>
      <c r="M2223" s="29"/>
      <c r="N2223" s="25" t="s">
        <v>1286</v>
      </c>
      <c r="O2223" s="205"/>
    </row>
    <row r="2224" spans="1:15" ht="14.4" hidden="1" customHeight="1">
      <c r="A2224" s="45" t="s">
        <v>1971</v>
      </c>
      <c r="B2224" s="46">
        <v>330098951</v>
      </c>
      <c r="C2224" s="46" t="s">
        <v>661</v>
      </c>
      <c r="D2224" s="60">
        <v>18</v>
      </c>
      <c r="E2224" s="168" t="str">
        <f t="shared" ref="E2224:E2225" si="110">J2224&amp;N2224&amp;K2224</f>
        <v>18/18</v>
      </c>
      <c r="F2224" s="21">
        <f>F2223</f>
        <v>42253</v>
      </c>
      <c r="G2224" s="37" t="s">
        <v>29</v>
      </c>
      <c r="H2224" s="38">
        <f t="shared" si="109"/>
        <v>42254</v>
      </c>
      <c r="I2224" s="37" t="s">
        <v>32</v>
      </c>
      <c r="J2224" s="48">
        <f t="shared" ref="J2224:J2225" si="111">D2224</f>
        <v>18</v>
      </c>
      <c r="K2224" s="48">
        <f t="shared" ref="K2224:K2225" si="112">J2224</f>
        <v>18</v>
      </c>
      <c r="L2224" s="25"/>
      <c r="M2224" s="29"/>
      <c r="N2224" s="25" t="s">
        <v>1286</v>
      </c>
      <c r="O2224" s="207"/>
    </row>
    <row r="2225" spans="1:15" ht="13.7" hidden="1" thickTop="1">
      <c r="A2225" s="45" t="s">
        <v>1972</v>
      </c>
      <c r="B2225" s="46" t="s">
        <v>680</v>
      </c>
      <c r="C2225" s="46" t="s">
        <v>681</v>
      </c>
      <c r="D2225" s="60">
        <v>18</v>
      </c>
      <c r="E2225" s="168" t="str">
        <f t="shared" si="110"/>
        <v>18/18</v>
      </c>
      <c r="F2225" s="21">
        <f>F2224</f>
        <v>42253</v>
      </c>
      <c r="G2225" s="37" t="s">
        <v>29</v>
      </c>
      <c r="H2225" s="38">
        <f t="shared" si="109"/>
        <v>42254</v>
      </c>
      <c r="I2225" s="37" t="s">
        <v>32</v>
      </c>
      <c r="J2225" s="48">
        <f t="shared" si="111"/>
        <v>18</v>
      </c>
      <c r="K2225" s="48">
        <f t="shared" si="112"/>
        <v>18</v>
      </c>
      <c r="L2225" s="25"/>
      <c r="M2225" s="29"/>
      <c r="N2225" s="25" t="s">
        <v>1286</v>
      </c>
      <c r="O2225" s="207"/>
    </row>
    <row r="2226" spans="1:15" ht="14.4" hidden="1" thickTop="1" thickBot="1">
      <c r="A2226" s="39" t="s">
        <v>1973</v>
      </c>
      <c r="B2226" s="40"/>
      <c r="C2226" s="40"/>
      <c r="D2226" s="160">
        <v>31</v>
      </c>
      <c r="E2226" s="41"/>
      <c r="F2226" s="21">
        <f>F2225</f>
        <v>42253</v>
      </c>
      <c r="G2226" s="40" t="s">
        <v>37</v>
      </c>
      <c r="H2226" s="38">
        <f t="shared" si="109"/>
        <v>42254</v>
      </c>
      <c r="I2226" s="41" t="s">
        <v>32</v>
      </c>
      <c r="J2226" s="42"/>
      <c r="K2226" s="42"/>
      <c r="L2226" s="42"/>
      <c r="M2226" s="42"/>
      <c r="N2226" s="179" t="s">
        <v>1918</v>
      </c>
      <c r="O2226" s="209">
        <v>11565139</v>
      </c>
    </row>
    <row r="2227" spans="1:15" ht="13.7" hidden="1" thickTop="1">
      <c r="A2227" s="24" t="s">
        <v>31</v>
      </c>
      <c r="B2227" s="25"/>
      <c r="C2227" s="25"/>
      <c r="D2227" s="25"/>
      <c r="E2227" s="25"/>
      <c r="F2227" s="25"/>
      <c r="G2227" s="25"/>
      <c r="H2227" s="25"/>
      <c r="I2227" s="25"/>
      <c r="J2227" s="25"/>
      <c r="K2227" s="25"/>
      <c r="L2227" s="25"/>
      <c r="M2227" s="23"/>
      <c r="N2227" s="29"/>
      <c r="O2227" s="204"/>
    </row>
    <row r="2228" spans="1:15" ht="13.7" hidden="1" thickTop="1">
      <c r="A2228" s="45" t="s">
        <v>1977</v>
      </c>
      <c r="B2228" s="46">
        <v>330080404</v>
      </c>
      <c r="C2228" s="36" t="s">
        <v>791</v>
      </c>
      <c r="D2228" s="60">
        <v>36</v>
      </c>
      <c r="E2228" s="168" t="str">
        <f>J2228&amp;N2228&amp;K2228</f>
        <v>36/36</v>
      </c>
      <c r="F2228" s="21">
        <v>42254</v>
      </c>
      <c r="G2228" s="37" t="s">
        <v>29</v>
      </c>
      <c r="H2228" s="38">
        <f t="shared" ref="H2228:H2231" si="113">F2228+1</f>
        <v>42255</v>
      </c>
      <c r="I2228" s="37" t="s">
        <v>32</v>
      </c>
      <c r="J2228" s="48">
        <f>D2228</f>
        <v>36</v>
      </c>
      <c r="K2228" s="48">
        <f>J2228</f>
        <v>36</v>
      </c>
      <c r="L2228" s="25"/>
      <c r="M2228" s="29"/>
      <c r="N2228" s="25" t="s">
        <v>1286</v>
      </c>
      <c r="O2228" s="205"/>
    </row>
    <row r="2229" spans="1:15" ht="14.4" hidden="1" customHeight="1">
      <c r="A2229" s="45" t="s">
        <v>1978</v>
      </c>
      <c r="B2229" s="46" t="s">
        <v>680</v>
      </c>
      <c r="C2229" s="46" t="s">
        <v>681</v>
      </c>
      <c r="D2229" s="60">
        <v>18</v>
      </c>
      <c r="E2229" s="168" t="str">
        <f t="shared" ref="E2229:E2230" si="114">J2229&amp;N2229&amp;K2229</f>
        <v>18/18</v>
      </c>
      <c r="F2229" s="21">
        <f>F2228</f>
        <v>42254</v>
      </c>
      <c r="G2229" s="37" t="s">
        <v>29</v>
      </c>
      <c r="H2229" s="38">
        <f t="shared" si="113"/>
        <v>42255</v>
      </c>
      <c r="I2229" s="37" t="s">
        <v>32</v>
      </c>
      <c r="J2229" s="48">
        <f t="shared" ref="J2229:J2230" si="115">D2229</f>
        <v>18</v>
      </c>
      <c r="K2229" s="48">
        <f t="shared" ref="K2229:K2230" si="116">J2229</f>
        <v>18</v>
      </c>
      <c r="L2229" s="25"/>
      <c r="M2229" s="29"/>
      <c r="N2229" s="25" t="s">
        <v>1286</v>
      </c>
      <c r="O2229" s="207"/>
    </row>
    <row r="2230" spans="1:15" ht="13.7" hidden="1" thickTop="1">
      <c r="A2230" s="45"/>
      <c r="B2230" s="46"/>
      <c r="C2230" s="46"/>
      <c r="D2230" s="60"/>
      <c r="E2230" s="168" t="str">
        <f t="shared" si="114"/>
        <v>0/0</v>
      </c>
      <c r="F2230" s="21">
        <f>F2229</f>
        <v>42254</v>
      </c>
      <c r="G2230" s="37" t="s">
        <v>29</v>
      </c>
      <c r="H2230" s="38">
        <f t="shared" si="113"/>
        <v>42255</v>
      </c>
      <c r="I2230" s="37" t="s">
        <v>32</v>
      </c>
      <c r="J2230" s="48">
        <f t="shared" si="115"/>
        <v>0</v>
      </c>
      <c r="K2230" s="48">
        <f t="shared" si="116"/>
        <v>0</v>
      </c>
      <c r="L2230" s="25"/>
      <c r="M2230" s="29"/>
      <c r="N2230" s="25" t="s">
        <v>1286</v>
      </c>
      <c r="O2230" s="207"/>
    </row>
    <row r="2231" spans="1:15" ht="14.4" hidden="1" thickTop="1" thickBot="1">
      <c r="A2231" s="39" t="s">
        <v>1976</v>
      </c>
      <c r="B2231" s="40"/>
      <c r="C2231" s="40"/>
      <c r="D2231" s="160">
        <v>30</v>
      </c>
      <c r="E2231" s="41"/>
      <c r="F2231" s="21">
        <f>F2230</f>
        <v>42254</v>
      </c>
      <c r="G2231" s="40" t="s">
        <v>37</v>
      </c>
      <c r="H2231" s="38">
        <f t="shared" si="113"/>
        <v>42255</v>
      </c>
      <c r="I2231" s="41" t="s">
        <v>32</v>
      </c>
      <c r="J2231" s="42"/>
      <c r="K2231" s="42"/>
      <c r="L2231" s="42"/>
      <c r="M2231" s="42"/>
      <c r="N2231" s="42"/>
      <c r="O2231" s="206"/>
    </row>
    <row r="2232" spans="1:15" ht="13.7" hidden="1" thickTop="1">
      <c r="A2232" s="24" t="s">
        <v>31</v>
      </c>
      <c r="B2232" s="25"/>
      <c r="C2232" s="25"/>
      <c r="D2232" s="25"/>
      <c r="E2232" s="25"/>
      <c r="F2232" s="25"/>
      <c r="G2232" s="25"/>
      <c r="H2232" s="25"/>
      <c r="I2232" s="25"/>
      <c r="J2232" s="25"/>
      <c r="K2232" s="25"/>
      <c r="L2232" s="25"/>
      <c r="M2232" s="23"/>
      <c r="N2232" s="29"/>
      <c r="O2232" s="204"/>
    </row>
    <row r="2233" spans="1:15" ht="13.7" hidden="1" thickTop="1">
      <c r="A2233" s="45" t="s">
        <v>1982</v>
      </c>
      <c r="B2233" s="46">
        <v>330098951</v>
      </c>
      <c r="C2233" s="46" t="s">
        <v>661</v>
      </c>
      <c r="D2233" s="60">
        <v>54</v>
      </c>
      <c r="E2233" s="168" t="str">
        <f>J2233&amp;N2233&amp;K2233</f>
        <v>54/54</v>
      </c>
      <c r="F2233" s="21">
        <v>42255</v>
      </c>
      <c r="G2233" s="37" t="s">
        <v>29</v>
      </c>
      <c r="H2233" s="38">
        <f t="shared" ref="H2233:H2236" si="117">F2233+1</f>
        <v>42256</v>
      </c>
      <c r="I2233" s="37" t="s">
        <v>32</v>
      </c>
      <c r="J2233" s="48">
        <f>D2233</f>
        <v>54</v>
      </c>
      <c r="K2233" s="48">
        <f>J2233</f>
        <v>54</v>
      </c>
      <c r="L2233" s="25"/>
      <c r="M2233" s="29"/>
      <c r="N2233" s="25" t="s">
        <v>1286</v>
      </c>
      <c r="O2233" s="205"/>
    </row>
    <row r="2234" spans="1:15" ht="14.4" hidden="1" customHeight="1">
      <c r="A2234" s="45"/>
      <c r="B2234" s="46"/>
      <c r="C2234" s="46"/>
      <c r="D2234" s="60"/>
      <c r="E2234" s="168" t="str">
        <f t="shared" ref="E2234:E2235" si="118">J2234&amp;N2234&amp;K2234</f>
        <v>0/0</v>
      </c>
      <c r="F2234" s="21">
        <f>F2233</f>
        <v>42255</v>
      </c>
      <c r="G2234" s="37" t="s">
        <v>29</v>
      </c>
      <c r="H2234" s="38">
        <f t="shared" si="117"/>
        <v>42256</v>
      </c>
      <c r="I2234" s="37" t="s">
        <v>32</v>
      </c>
      <c r="J2234" s="48">
        <f t="shared" ref="J2234:J2235" si="119">D2234</f>
        <v>0</v>
      </c>
      <c r="K2234" s="48">
        <f t="shared" ref="K2234:K2235" si="120">J2234</f>
        <v>0</v>
      </c>
      <c r="L2234" s="25"/>
      <c r="M2234" s="29"/>
      <c r="N2234" s="25" t="s">
        <v>1286</v>
      </c>
      <c r="O2234" s="207"/>
    </row>
    <row r="2235" spans="1:15" ht="13.7" hidden="1" thickTop="1">
      <c r="A2235" s="45"/>
      <c r="B2235" s="46"/>
      <c r="C2235" s="46"/>
      <c r="D2235" s="60"/>
      <c r="E2235" s="168" t="str">
        <f t="shared" si="118"/>
        <v>0/0</v>
      </c>
      <c r="F2235" s="21">
        <f>F2234</f>
        <v>42255</v>
      </c>
      <c r="G2235" s="37" t="s">
        <v>29</v>
      </c>
      <c r="H2235" s="38">
        <f t="shared" si="117"/>
        <v>42256</v>
      </c>
      <c r="I2235" s="37" t="s">
        <v>32</v>
      </c>
      <c r="J2235" s="48">
        <f t="shared" si="119"/>
        <v>0</v>
      </c>
      <c r="K2235" s="48">
        <f t="shared" si="120"/>
        <v>0</v>
      </c>
      <c r="L2235" s="25"/>
      <c r="M2235" s="29"/>
      <c r="N2235" s="25" t="s">
        <v>1286</v>
      </c>
      <c r="O2235" s="207"/>
    </row>
    <row r="2236" spans="1:15" ht="14.4" hidden="1" thickTop="1" thickBot="1">
      <c r="A2236" s="39" t="s">
        <v>1983</v>
      </c>
      <c r="B2236" s="40"/>
      <c r="C2236" s="40"/>
      <c r="D2236" s="160">
        <v>36</v>
      </c>
      <c r="E2236" s="41"/>
      <c r="F2236" s="21">
        <f>F2235</f>
        <v>42255</v>
      </c>
      <c r="G2236" s="40" t="s">
        <v>37</v>
      </c>
      <c r="H2236" s="38">
        <f t="shared" si="117"/>
        <v>42256</v>
      </c>
      <c r="I2236" s="41" t="s">
        <v>32</v>
      </c>
      <c r="J2236" s="42"/>
      <c r="K2236" s="42"/>
      <c r="L2236" s="42"/>
      <c r="M2236" s="42"/>
      <c r="N2236" s="42"/>
      <c r="O2236" s="206"/>
    </row>
    <row r="2237" spans="1:15" ht="13.7" hidden="1" thickTop="1">
      <c r="A2237" s="24" t="s">
        <v>31</v>
      </c>
      <c r="B2237" s="25"/>
      <c r="C2237" s="25"/>
      <c r="D2237" s="25"/>
      <c r="E2237" s="25"/>
      <c r="F2237" s="25"/>
      <c r="G2237" s="25"/>
      <c r="H2237" s="25"/>
      <c r="I2237" s="25"/>
      <c r="J2237" s="25"/>
      <c r="K2237" s="25"/>
      <c r="L2237" s="25"/>
      <c r="M2237" s="23"/>
      <c r="N2237" s="29"/>
      <c r="O2237" s="204"/>
    </row>
    <row r="2238" spans="1:15" ht="13.7" hidden="1" thickTop="1">
      <c r="A2238" s="45" t="s">
        <v>1986</v>
      </c>
      <c r="B2238" s="46">
        <v>330080404</v>
      </c>
      <c r="C2238" s="36" t="s">
        <v>791</v>
      </c>
      <c r="D2238" s="60">
        <v>36</v>
      </c>
      <c r="E2238" s="168" t="str">
        <f>J2238&amp;N2238&amp;K2238</f>
        <v>36/36</v>
      </c>
      <c r="F2238" s="21">
        <v>42256</v>
      </c>
      <c r="G2238" s="37" t="s">
        <v>29</v>
      </c>
      <c r="H2238" s="38">
        <f t="shared" ref="H2238:H2241" si="121">F2238+1</f>
        <v>42257</v>
      </c>
      <c r="I2238" s="37" t="s">
        <v>32</v>
      </c>
      <c r="J2238" s="48">
        <f>D2238</f>
        <v>36</v>
      </c>
      <c r="K2238" s="48">
        <f>J2238</f>
        <v>36</v>
      </c>
      <c r="L2238" s="25"/>
      <c r="M2238" s="29"/>
      <c r="N2238" s="25" t="s">
        <v>1286</v>
      </c>
      <c r="O2238" s="205"/>
    </row>
    <row r="2239" spans="1:15" ht="14.4" hidden="1" customHeight="1">
      <c r="A2239" s="45" t="s">
        <v>1987</v>
      </c>
      <c r="B2239" s="46" t="s">
        <v>680</v>
      </c>
      <c r="C2239" s="46" t="s">
        <v>681</v>
      </c>
      <c r="D2239" s="60">
        <v>18</v>
      </c>
      <c r="E2239" s="168" t="str">
        <f t="shared" ref="E2239:E2240" si="122">J2239&amp;N2239&amp;K2239</f>
        <v>18/18</v>
      </c>
      <c r="F2239" s="21">
        <f>F2238</f>
        <v>42256</v>
      </c>
      <c r="G2239" s="37" t="s">
        <v>29</v>
      </c>
      <c r="H2239" s="38">
        <f t="shared" si="121"/>
        <v>42257</v>
      </c>
      <c r="I2239" s="37" t="s">
        <v>32</v>
      </c>
      <c r="J2239" s="48">
        <f t="shared" ref="J2239:J2240" si="123">D2239</f>
        <v>18</v>
      </c>
      <c r="K2239" s="48">
        <f t="shared" ref="K2239:K2240" si="124">J2239</f>
        <v>18</v>
      </c>
      <c r="L2239" s="25"/>
      <c r="M2239" s="29"/>
      <c r="N2239" s="25" t="s">
        <v>1286</v>
      </c>
      <c r="O2239" s="207"/>
    </row>
    <row r="2240" spans="1:15" ht="13.7" hidden="1" thickTop="1">
      <c r="A2240" s="45"/>
      <c r="B2240" s="46"/>
      <c r="C2240" s="46"/>
      <c r="D2240" s="60"/>
      <c r="E2240" s="168" t="str">
        <f t="shared" si="122"/>
        <v>0/0</v>
      </c>
      <c r="F2240" s="21">
        <f>F2239</f>
        <v>42256</v>
      </c>
      <c r="G2240" s="37" t="s">
        <v>29</v>
      </c>
      <c r="H2240" s="38">
        <f t="shared" si="121"/>
        <v>42257</v>
      </c>
      <c r="I2240" s="37" t="s">
        <v>32</v>
      </c>
      <c r="J2240" s="48">
        <f t="shared" si="123"/>
        <v>0</v>
      </c>
      <c r="K2240" s="48">
        <f t="shared" si="124"/>
        <v>0</v>
      </c>
      <c r="L2240" s="25"/>
      <c r="M2240" s="29"/>
      <c r="N2240" s="25" t="s">
        <v>1286</v>
      </c>
      <c r="O2240" s="207"/>
    </row>
    <row r="2241" spans="1:15" ht="14.4" hidden="1" thickTop="1" thickBot="1">
      <c r="A2241" s="39" t="s">
        <v>1988</v>
      </c>
      <c r="B2241" s="40"/>
      <c r="C2241" s="40"/>
      <c r="D2241" s="160">
        <v>36</v>
      </c>
      <c r="E2241" s="41"/>
      <c r="F2241" s="21">
        <f>F2240</f>
        <v>42256</v>
      </c>
      <c r="G2241" s="40" t="s">
        <v>37</v>
      </c>
      <c r="H2241" s="38">
        <f t="shared" si="121"/>
        <v>42257</v>
      </c>
      <c r="I2241" s="41" t="s">
        <v>32</v>
      </c>
      <c r="J2241" s="42"/>
      <c r="K2241" s="42"/>
      <c r="L2241" s="42"/>
      <c r="M2241" s="42"/>
      <c r="N2241" s="42"/>
      <c r="O2241" s="206"/>
    </row>
    <row r="2242" spans="1:15" ht="13.7" hidden="1" thickTop="1">
      <c r="A2242" s="24" t="s">
        <v>31</v>
      </c>
      <c r="B2242" s="25"/>
      <c r="C2242" s="25"/>
      <c r="D2242" s="25"/>
      <c r="E2242" s="25"/>
      <c r="F2242" s="25"/>
      <c r="G2242" s="25"/>
      <c r="H2242" s="25"/>
      <c r="I2242" s="25"/>
      <c r="J2242" s="25"/>
      <c r="K2242" s="25"/>
      <c r="L2242" s="25"/>
      <c r="M2242" s="23"/>
      <c r="N2242" s="29"/>
      <c r="O2242" s="204"/>
    </row>
    <row r="2243" spans="1:15" ht="13.7" hidden="1" thickTop="1">
      <c r="A2243" s="45" t="s">
        <v>1992</v>
      </c>
      <c r="B2243" s="46">
        <v>330080404</v>
      </c>
      <c r="C2243" s="36" t="s">
        <v>791</v>
      </c>
      <c r="D2243" s="60">
        <v>18</v>
      </c>
      <c r="E2243" s="168" t="str">
        <f>J2243&amp;N2243&amp;K2243</f>
        <v>18/18</v>
      </c>
      <c r="F2243" s="21">
        <v>42257</v>
      </c>
      <c r="G2243" s="37" t="s">
        <v>29</v>
      </c>
      <c r="H2243" s="38">
        <f t="shared" ref="H2243:H2246" si="125">F2243+1</f>
        <v>42258</v>
      </c>
      <c r="I2243" s="37" t="s">
        <v>32</v>
      </c>
      <c r="J2243" s="48">
        <f>D2243</f>
        <v>18</v>
      </c>
      <c r="K2243" s="48">
        <f>J2243</f>
        <v>18</v>
      </c>
      <c r="L2243" s="25"/>
      <c r="M2243" s="29"/>
      <c r="N2243" s="25" t="s">
        <v>1286</v>
      </c>
      <c r="O2243" s="205"/>
    </row>
    <row r="2244" spans="1:15" ht="14.4" hidden="1" customHeight="1">
      <c r="A2244" s="45" t="s">
        <v>1993</v>
      </c>
      <c r="B2244" s="46">
        <v>330098951</v>
      </c>
      <c r="C2244" s="46" t="s">
        <v>661</v>
      </c>
      <c r="D2244" s="60">
        <v>18</v>
      </c>
      <c r="E2244" s="168" t="str">
        <f t="shared" ref="E2244:E2245" si="126">J2244&amp;N2244&amp;K2244</f>
        <v>18/18</v>
      </c>
      <c r="F2244" s="21">
        <f>F2243</f>
        <v>42257</v>
      </c>
      <c r="G2244" s="37" t="s">
        <v>29</v>
      </c>
      <c r="H2244" s="38">
        <f t="shared" si="125"/>
        <v>42258</v>
      </c>
      <c r="I2244" s="37" t="s">
        <v>32</v>
      </c>
      <c r="J2244" s="48">
        <f t="shared" ref="J2244:J2245" si="127">D2244</f>
        <v>18</v>
      </c>
      <c r="K2244" s="48">
        <f t="shared" ref="K2244:K2245" si="128">J2244</f>
        <v>18</v>
      </c>
      <c r="L2244" s="25"/>
      <c r="M2244" s="29"/>
      <c r="N2244" s="25" t="s">
        <v>1286</v>
      </c>
      <c r="O2244" s="207"/>
    </row>
    <row r="2245" spans="1:15" ht="13.7" hidden="1" thickTop="1">
      <c r="A2245" s="45" t="s">
        <v>1994</v>
      </c>
      <c r="B2245" s="46" t="s">
        <v>680</v>
      </c>
      <c r="C2245" s="46" t="s">
        <v>681</v>
      </c>
      <c r="D2245" s="60">
        <v>18</v>
      </c>
      <c r="E2245" s="168" t="str">
        <f t="shared" si="126"/>
        <v>18/18</v>
      </c>
      <c r="F2245" s="21">
        <f>F2244</f>
        <v>42257</v>
      </c>
      <c r="G2245" s="37" t="s">
        <v>29</v>
      </c>
      <c r="H2245" s="38">
        <f t="shared" si="125"/>
        <v>42258</v>
      </c>
      <c r="I2245" s="37" t="s">
        <v>32</v>
      </c>
      <c r="J2245" s="48">
        <f t="shared" si="127"/>
        <v>18</v>
      </c>
      <c r="K2245" s="48">
        <f t="shared" si="128"/>
        <v>18</v>
      </c>
      <c r="L2245" s="25"/>
      <c r="M2245" s="29"/>
      <c r="N2245" s="25" t="s">
        <v>1286</v>
      </c>
      <c r="O2245" s="207"/>
    </row>
    <row r="2246" spans="1:15" ht="14.4" hidden="1" thickTop="1" thickBot="1">
      <c r="A2246" s="39" t="s">
        <v>1991</v>
      </c>
      <c r="B2246" s="40"/>
      <c r="C2246" s="40"/>
      <c r="D2246" s="160">
        <v>47</v>
      </c>
      <c r="E2246" s="41"/>
      <c r="F2246" s="21">
        <f>F2245</f>
        <v>42257</v>
      </c>
      <c r="G2246" s="40" t="s">
        <v>37</v>
      </c>
      <c r="H2246" s="38">
        <f t="shared" si="125"/>
        <v>42258</v>
      </c>
      <c r="I2246" s="41" t="s">
        <v>32</v>
      </c>
      <c r="J2246" s="42"/>
      <c r="K2246" s="42"/>
      <c r="L2246" s="42"/>
      <c r="M2246" s="42"/>
      <c r="N2246" s="42"/>
      <c r="O2246" s="206"/>
    </row>
    <row r="2247" spans="1:15" ht="13.7" hidden="1" thickTop="1">
      <c r="A2247" s="24" t="s">
        <v>31</v>
      </c>
      <c r="B2247" s="25"/>
      <c r="C2247" s="25"/>
      <c r="D2247" s="25"/>
      <c r="E2247" s="25"/>
      <c r="F2247" s="25"/>
      <c r="G2247" s="25"/>
      <c r="H2247" s="25"/>
      <c r="I2247" s="25"/>
      <c r="J2247" s="25"/>
      <c r="K2247" s="25"/>
      <c r="L2247" s="25"/>
      <c r="M2247" s="23"/>
      <c r="N2247" s="29"/>
      <c r="O2247" s="204"/>
    </row>
    <row r="2248" spans="1:15" ht="13.7" hidden="1" thickTop="1">
      <c r="A2248" s="45" t="s">
        <v>1995</v>
      </c>
      <c r="B2248" s="46">
        <v>330080404</v>
      </c>
      <c r="C2248" s="36" t="s">
        <v>791</v>
      </c>
      <c r="D2248" s="60">
        <v>54</v>
      </c>
      <c r="E2248" s="168" t="str">
        <f>J2248&amp;N2248&amp;K2248</f>
        <v>54/54</v>
      </c>
      <c r="F2248" s="21">
        <v>42258</v>
      </c>
      <c r="G2248" s="37" t="s">
        <v>29</v>
      </c>
      <c r="H2248" s="38">
        <f t="shared" ref="H2248:H2251" si="129">F2248+1</f>
        <v>42259</v>
      </c>
      <c r="I2248" s="37" t="s">
        <v>32</v>
      </c>
      <c r="J2248" s="48">
        <f>D2248</f>
        <v>54</v>
      </c>
      <c r="K2248" s="48">
        <f>J2248</f>
        <v>54</v>
      </c>
      <c r="L2248" s="25"/>
      <c r="M2248" s="29"/>
      <c r="N2248" s="25" t="s">
        <v>1286</v>
      </c>
      <c r="O2248" s="205"/>
    </row>
    <row r="2249" spans="1:15" ht="14.4" hidden="1" customHeight="1">
      <c r="A2249" s="45"/>
      <c r="B2249" s="46"/>
      <c r="C2249" s="46"/>
      <c r="D2249" s="60"/>
      <c r="E2249" s="168" t="str">
        <f t="shared" ref="E2249:E2250" si="130">J2249&amp;N2249&amp;K2249</f>
        <v>0/0</v>
      </c>
      <c r="F2249" s="21">
        <f>F2248</f>
        <v>42258</v>
      </c>
      <c r="G2249" s="37" t="s">
        <v>29</v>
      </c>
      <c r="H2249" s="38">
        <f t="shared" si="129"/>
        <v>42259</v>
      </c>
      <c r="I2249" s="37" t="s">
        <v>32</v>
      </c>
      <c r="J2249" s="48">
        <f t="shared" ref="J2249:J2250" si="131">D2249</f>
        <v>0</v>
      </c>
      <c r="K2249" s="48">
        <f t="shared" ref="K2249:K2250" si="132">J2249</f>
        <v>0</v>
      </c>
      <c r="L2249" s="25"/>
      <c r="M2249" s="29"/>
      <c r="N2249" s="25" t="s">
        <v>1286</v>
      </c>
      <c r="O2249" s="207"/>
    </row>
    <row r="2250" spans="1:15" ht="13.7" hidden="1" thickTop="1">
      <c r="A2250" s="45"/>
      <c r="B2250" s="46"/>
      <c r="C2250" s="46"/>
      <c r="D2250" s="60"/>
      <c r="E2250" s="168" t="str">
        <f t="shared" si="130"/>
        <v>0/0</v>
      </c>
      <c r="F2250" s="21">
        <f>F2249</f>
        <v>42258</v>
      </c>
      <c r="G2250" s="37" t="s">
        <v>29</v>
      </c>
      <c r="H2250" s="38">
        <f t="shared" si="129"/>
        <v>42259</v>
      </c>
      <c r="I2250" s="37" t="s">
        <v>32</v>
      </c>
      <c r="J2250" s="48">
        <f t="shared" si="131"/>
        <v>0</v>
      </c>
      <c r="K2250" s="48">
        <f t="shared" si="132"/>
        <v>0</v>
      </c>
      <c r="L2250" s="25"/>
      <c r="M2250" s="29"/>
      <c r="N2250" s="25" t="s">
        <v>1286</v>
      </c>
      <c r="O2250" s="207"/>
    </row>
    <row r="2251" spans="1:15" ht="14.4" hidden="1" thickTop="1" thickBot="1">
      <c r="A2251" s="39" t="s">
        <v>2000</v>
      </c>
      <c r="B2251" s="40"/>
      <c r="C2251" s="40"/>
      <c r="D2251" s="160">
        <v>45</v>
      </c>
      <c r="E2251" s="41"/>
      <c r="F2251" s="21">
        <f>F2250</f>
        <v>42258</v>
      </c>
      <c r="G2251" s="40" t="s">
        <v>37</v>
      </c>
      <c r="H2251" s="38">
        <f t="shared" si="129"/>
        <v>42259</v>
      </c>
      <c r="I2251" s="41" t="s">
        <v>32</v>
      </c>
      <c r="J2251" s="42"/>
      <c r="K2251" s="42"/>
      <c r="L2251" s="42"/>
      <c r="M2251" s="42"/>
      <c r="N2251" s="42"/>
      <c r="O2251" s="206"/>
    </row>
    <row r="2252" spans="1:15" ht="13.7" hidden="1" thickTop="1">
      <c r="A2252" s="24" t="s">
        <v>31</v>
      </c>
      <c r="B2252" s="25"/>
      <c r="C2252" s="25"/>
      <c r="D2252" s="25"/>
      <c r="E2252" s="25"/>
      <c r="F2252" s="25"/>
      <c r="G2252" s="25"/>
      <c r="H2252" s="25"/>
      <c r="I2252" s="25"/>
      <c r="J2252" s="25"/>
      <c r="K2252" s="25"/>
      <c r="L2252" s="25"/>
      <c r="M2252" s="23"/>
      <c r="N2252" s="29"/>
      <c r="O2252" s="204"/>
    </row>
    <row r="2253" spans="1:15" ht="13.7" hidden="1" thickTop="1">
      <c r="A2253" s="45" t="s">
        <v>2001</v>
      </c>
      <c r="B2253" s="46">
        <v>330080404</v>
      </c>
      <c r="C2253" s="36" t="s">
        <v>791</v>
      </c>
      <c r="D2253" s="60">
        <v>36</v>
      </c>
      <c r="E2253" s="168" t="str">
        <f>J2253&amp;N2253&amp;K2253</f>
        <v>36/36</v>
      </c>
      <c r="F2253" s="21">
        <v>42260</v>
      </c>
      <c r="G2253" s="37" t="s">
        <v>29</v>
      </c>
      <c r="H2253" s="38">
        <f t="shared" ref="H2253:H2256" si="133">F2253+1</f>
        <v>42261</v>
      </c>
      <c r="I2253" s="37" t="s">
        <v>32</v>
      </c>
      <c r="J2253" s="48">
        <f>D2253</f>
        <v>36</v>
      </c>
      <c r="K2253" s="48">
        <f>J2253</f>
        <v>36</v>
      </c>
      <c r="L2253" s="25"/>
      <c r="M2253" s="29"/>
      <c r="N2253" s="25" t="s">
        <v>1286</v>
      </c>
      <c r="O2253" s="205"/>
    </row>
    <row r="2254" spans="1:15" ht="14.4" hidden="1" customHeight="1">
      <c r="A2254" s="45"/>
      <c r="B2254" s="46"/>
      <c r="C2254" s="46"/>
      <c r="D2254" s="60"/>
      <c r="E2254" s="168" t="str">
        <f t="shared" ref="E2254:E2255" si="134">J2254&amp;N2254&amp;K2254</f>
        <v>0/0</v>
      </c>
      <c r="F2254" s="21">
        <f>F2253</f>
        <v>42260</v>
      </c>
      <c r="G2254" s="37" t="s">
        <v>29</v>
      </c>
      <c r="H2254" s="38">
        <f t="shared" si="133"/>
        <v>42261</v>
      </c>
      <c r="I2254" s="37" t="s">
        <v>32</v>
      </c>
      <c r="J2254" s="48">
        <f t="shared" ref="J2254:J2255" si="135">D2254</f>
        <v>0</v>
      </c>
      <c r="K2254" s="48">
        <f t="shared" ref="K2254:K2255" si="136">J2254</f>
        <v>0</v>
      </c>
      <c r="L2254" s="25"/>
      <c r="M2254" s="29"/>
      <c r="N2254" s="25" t="s">
        <v>1286</v>
      </c>
      <c r="O2254" s="207"/>
    </row>
    <row r="2255" spans="1:15" ht="13.7" hidden="1" thickTop="1">
      <c r="A2255" s="45"/>
      <c r="B2255" s="46"/>
      <c r="C2255" s="46"/>
      <c r="D2255" s="60"/>
      <c r="E2255" s="168" t="str">
        <f t="shared" si="134"/>
        <v>0/0</v>
      </c>
      <c r="F2255" s="21">
        <f>F2254</f>
        <v>42260</v>
      </c>
      <c r="G2255" s="37" t="s">
        <v>29</v>
      </c>
      <c r="H2255" s="38">
        <f t="shared" si="133"/>
        <v>42261</v>
      </c>
      <c r="I2255" s="37" t="s">
        <v>32</v>
      </c>
      <c r="J2255" s="48">
        <f t="shared" si="135"/>
        <v>0</v>
      </c>
      <c r="K2255" s="48">
        <f t="shared" si="136"/>
        <v>0</v>
      </c>
      <c r="L2255" s="25"/>
      <c r="M2255" s="29"/>
      <c r="N2255" s="25" t="s">
        <v>1286</v>
      </c>
      <c r="O2255" s="207"/>
    </row>
    <row r="2256" spans="1:15" ht="14.4" hidden="1" thickTop="1" thickBot="1">
      <c r="A2256" s="39"/>
      <c r="B2256" s="40"/>
      <c r="C2256" s="40"/>
      <c r="D2256" s="160"/>
      <c r="E2256" s="41"/>
      <c r="F2256" s="21">
        <f>F2255</f>
        <v>42260</v>
      </c>
      <c r="G2256" s="40" t="s">
        <v>37</v>
      </c>
      <c r="H2256" s="38">
        <f t="shared" si="133"/>
        <v>42261</v>
      </c>
      <c r="I2256" s="41" t="s">
        <v>32</v>
      </c>
      <c r="J2256" s="42"/>
      <c r="K2256" s="42"/>
      <c r="L2256" s="42"/>
      <c r="M2256" s="42"/>
      <c r="N2256" s="42"/>
      <c r="O2256" s="206"/>
    </row>
    <row r="2257" spans="1:15" ht="13.7" hidden="1" thickTop="1">
      <c r="A2257" s="24" t="s">
        <v>31</v>
      </c>
      <c r="B2257" s="25"/>
      <c r="C2257" s="25"/>
      <c r="D2257" s="25"/>
      <c r="E2257" s="25"/>
      <c r="F2257" s="25"/>
      <c r="G2257" s="25"/>
      <c r="H2257" s="25"/>
      <c r="I2257" s="25"/>
      <c r="J2257" s="25"/>
      <c r="K2257" s="25"/>
      <c r="L2257" s="25"/>
      <c r="M2257" s="23"/>
      <c r="N2257" s="29"/>
      <c r="O2257" s="204"/>
    </row>
    <row r="2258" spans="1:15" ht="13.7" hidden="1" thickTop="1">
      <c r="A2258" s="45" t="s">
        <v>2002</v>
      </c>
      <c r="B2258" s="46">
        <v>330080404</v>
      </c>
      <c r="C2258" s="36" t="s">
        <v>791</v>
      </c>
      <c r="D2258" s="60">
        <v>54</v>
      </c>
      <c r="E2258" s="168" t="str">
        <f>J2258&amp;N2258&amp;K2258</f>
        <v>54/54</v>
      </c>
      <c r="F2258" s="21">
        <v>42261</v>
      </c>
      <c r="G2258" s="37" t="s">
        <v>29</v>
      </c>
      <c r="H2258" s="38">
        <f t="shared" ref="H2258:H2261" si="137">F2258+1</f>
        <v>42262</v>
      </c>
      <c r="I2258" s="37" t="s">
        <v>32</v>
      </c>
      <c r="J2258" s="48">
        <f>D2258</f>
        <v>54</v>
      </c>
      <c r="K2258" s="48">
        <f>J2258</f>
        <v>54</v>
      </c>
      <c r="L2258" s="25"/>
      <c r="M2258" s="29"/>
      <c r="N2258" s="25" t="s">
        <v>1286</v>
      </c>
      <c r="O2258" s="205"/>
    </row>
    <row r="2259" spans="1:15" ht="14.4" hidden="1" customHeight="1">
      <c r="A2259" s="45"/>
      <c r="B2259" s="46"/>
      <c r="C2259" s="46"/>
      <c r="D2259" s="60"/>
      <c r="E2259" s="168" t="str">
        <f t="shared" ref="E2259:E2260" si="138">J2259&amp;N2259&amp;K2259</f>
        <v>0/0</v>
      </c>
      <c r="F2259" s="21">
        <f>F2258</f>
        <v>42261</v>
      </c>
      <c r="G2259" s="37" t="s">
        <v>29</v>
      </c>
      <c r="H2259" s="38">
        <f t="shared" si="137"/>
        <v>42262</v>
      </c>
      <c r="I2259" s="37" t="s">
        <v>32</v>
      </c>
      <c r="J2259" s="48">
        <f t="shared" ref="J2259:J2260" si="139">D2259</f>
        <v>0</v>
      </c>
      <c r="K2259" s="48">
        <f t="shared" ref="K2259:K2260" si="140">J2259</f>
        <v>0</v>
      </c>
      <c r="L2259" s="25"/>
      <c r="M2259" s="29"/>
      <c r="N2259" s="25" t="s">
        <v>1286</v>
      </c>
      <c r="O2259" s="207"/>
    </row>
    <row r="2260" spans="1:15" ht="13.7" hidden="1" thickTop="1">
      <c r="A2260" s="45"/>
      <c r="B2260" s="46"/>
      <c r="C2260" s="46"/>
      <c r="D2260" s="60"/>
      <c r="E2260" s="168" t="str">
        <f t="shared" si="138"/>
        <v>0/0</v>
      </c>
      <c r="F2260" s="21">
        <f>F2259</f>
        <v>42261</v>
      </c>
      <c r="G2260" s="37" t="s">
        <v>29</v>
      </c>
      <c r="H2260" s="38">
        <f t="shared" si="137"/>
        <v>42262</v>
      </c>
      <c r="I2260" s="37" t="s">
        <v>32</v>
      </c>
      <c r="J2260" s="48">
        <f t="shared" si="139"/>
        <v>0</v>
      </c>
      <c r="K2260" s="48">
        <f t="shared" si="140"/>
        <v>0</v>
      </c>
      <c r="L2260" s="25"/>
      <c r="M2260" s="29"/>
      <c r="N2260" s="25" t="s">
        <v>1286</v>
      </c>
      <c r="O2260" s="207"/>
    </row>
    <row r="2261" spans="1:15" ht="14.4" hidden="1" thickTop="1" thickBot="1">
      <c r="A2261" s="39" t="s">
        <v>2003</v>
      </c>
      <c r="B2261" s="40"/>
      <c r="C2261" s="40"/>
      <c r="D2261" s="160">
        <v>59</v>
      </c>
      <c r="E2261" s="41"/>
      <c r="F2261" s="21">
        <f>F2260</f>
        <v>42261</v>
      </c>
      <c r="G2261" s="40" t="s">
        <v>37</v>
      </c>
      <c r="H2261" s="38">
        <f t="shared" si="137"/>
        <v>42262</v>
      </c>
      <c r="I2261" s="41" t="s">
        <v>32</v>
      </c>
      <c r="J2261" s="42"/>
      <c r="K2261" s="42"/>
      <c r="L2261" s="42"/>
      <c r="M2261" s="42"/>
      <c r="N2261" s="42"/>
      <c r="O2261" s="206"/>
    </row>
    <row r="2262" spans="1:15" ht="13.7" hidden="1" thickTop="1">
      <c r="A2262" s="24" t="s">
        <v>31</v>
      </c>
      <c r="B2262" s="25"/>
      <c r="C2262" s="25"/>
      <c r="D2262" s="25"/>
      <c r="E2262" s="25"/>
      <c r="F2262" s="25"/>
      <c r="G2262" s="25"/>
      <c r="H2262" s="25"/>
      <c r="I2262" s="25"/>
      <c r="J2262" s="25"/>
      <c r="K2262" s="25"/>
      <c r="L2262" s="25"/>
      <c r="M2262" s="23"/>
      <c r="N2262" s="29"/>
      <c r="O2262" s="204"/>
    </row>
    <row r="2263" spans="1:15" ht="13.7" hidden="1" thickTop="1">
      <c r="A2263" s="45" t="s">
        <v>2005</v>
      </c>
      <c r="B2263" s="46">
        <v>330080404</v>
      </c>
      <c r="C2263" s="36" t="s">
        <v>791</v>
      </c>
      <c r="D2263" s="60">
        <v>18</v>
      </c>
      <c r="E2263" s="168" t="str">
        <f>J2263&amp;N2263&amp;K2263</f>
        <v>18/18</v>
      </c>
      <c r="F2263" s="21">
        <v>42262</v>
      </c>
      <c r="G2263" s="37" t="s">
        <v>29</v>
      </c>
      <c r="H2263" s="38">
        <f t="shared" ref="H2263:H2266" si="141">F2263+1</f>
        <v>42263</v>
      </c>
      <c r="I2263" s="37" t="s">
        <v>32</v>
      </c>
      <c r="J2263" s="48">
        <f>D2263</f>
        <v>18</v>
      </c>
      <c r="K2263" s="48">
        <f>J2263</f>
        <v>18</v>
      </c>
      <c r="L2263" s="25"/>
      <c r="M2263" s="29"/>
      <c r="N2263" s="25" t="s">
        <v>1286</v>
      </c>
      <c r="O2263" s="205"/>
    </row>
    <row r="2264" spans="1:15" ht="14.4" hidden="1" customHeight="1">
      <c r="A2264" s="45" t="s">
        <v>2006</v>
      </c>
      <c r="B2264" s="46">
        <v>330098951</v>
      </c>
      <c r="C2264" s="46" t="s">
        <v>661</v>
      </c>
      <c r="D2264" s="60">
        <v>36</v>
      </c>
      <c r="E2264" s="168" t="str">
        <f t="shared" ref="E2264:E2265" si="142">J2264&amp;N2264&amp;K2264</f>
        <v>36/36</v>
      </c>
      <c r="F2264" s="21">
        <f>F2263</f>
        <v>42262</v>
      </c>
      <c r="G2264" s="37" t="s">
        <v>29</v>
      </c>
      <c r="H2264" s="38">
        <f t="shared" si="141"/>
        <v>42263</v>
      </c>
      <c r="I2264" s="37" t="s">
        <v>32</v>
      </c>
      <c r="J2264" s="48">
        <f t="shared" ref="J2264:J2265" si="143">D2264</f>
        <v>36</v>
      </c>
      <c r="K2264" s="48">
        <f t="shared" ref="K2264:K2265" si="144">J2264</f>
        <v>36</v>
      </c>
      <c r="L2264" s="25"/>
      <c r="M2264" s="29"/>
      <c r="N2264" s="25" t="s">
        <v>1286</v>
      </c>
      <c r="O2264" s="207"/>
    </row>
    <row r="2265" spans="1:15" ht="13.7" hidden="1" thickTop="1">
      <c r="A2265" s="45" t="s">
        <v>2007</v>
      </c>
      <c r="B2265" s="46" t="s">
        <v>680</v>
      </c>
      <c r="C2265" s="46" t="s">
        <v>681</v>
      </c>
      <c r="D2265" s="60">
        <v>18</v>
      </c>
      <c r="E2265" s="168" t="str">
        <f t="shared" si="142"/>
        <v>18/18</v>
      </c>
      <c r="F2265" s="21">
        <f>F2264</f>
        <v>42262</v>
      </c>
      <c r="G2265" s="37" t="s">
        <v>29</v>
      </c>
      <c r="H2265" s="38">
        <f t="shared" si="141"/>
        <v>42263</v>
      </c>
      <c r="I2265" s="37" t="s">
        <v>32</v>
      </c>
      <c r="J2265" s="48">
        <f t="shared" si="143"/>
        <v>18</v>
      </c>
      <c r="K2265" s="48">
        <f t="shared" si="144"/>
        <v>18</v>
      </c>
      <c r="L2265" s="25"/>
      <c r="M2265" s="29"/>
      <c r="N2265" s="25" t="s">
        <v>1286</v>
      </c>
      <c r="O2265" s="207"/>
    </row>
    <row r="2266" spans="1:15" ht="14.4" hidden="1" thickTop="1" thickBot="1">
      <c r="A2266" s="39" t="s">
        <v>2004</v>
      </c>
      <c r="B2266" s="40"/>
      <c r="C2266" s="40"/>
      <c r="D2266" s="160">
        <v>66</v>
      </c>
      <c r="E2266" s="41"/>
      <c r="F2266" s="21">
        <f>F2265</f>
        <v>42262</v>
      </c>
      <c r="G2266" s="40" t="s">
        <v>37</v>
      </c>
      <c r="H2266" s="38">
        <f t="shared" si="141"/>
        <v>42263</v>
      </c>
      <c r="I2266" s="41" t="s">
        <v>32</v>
      </c>
      <c r="J2266" s="42"/>
      <c r="K2266" s="42"/>
      <c r="L2266" s="42"/>
      <c r="M2266" s="42"/>
      <c r="N2266" s="42"/>
      <c r="O2266" s="206"/>
    </row>
    <row r="2267" spans="1:15" ht="13.7" hidden="1" thickTop="1">
      <c r="A2267" s="24" t="s">
        <v>31</v>
      </c>
      <c r="B2267" s="25"/>
      <c r="C2267" s="25"/>
      <c r="D2267" s="25"/>
      <c r="E2267" s="25"/>
      <c r="F2267" s="25"/>
      <c r="G2267" s="25"/>
      <c r="H2267" s="25"/>
      <c r="I2267" s="25"/>
      <c r="J2267" s="25"/>
      <c r="K2267" s="25"/>
      <c r="L2267" s="25"/>
      <c r="M2267" s="23"/>
      <c r="N2267" s="29"/>
      <c r="O2267" s="204"/>
    </row>
    <row r="2268" spans="1:15" ht="13.7" hidden="1" thickTop="1">
      <c r="A2268" s="45" t="s">
        <v>2013</v>
      </c>
      <c r="B2268" s="46">
        <v>330080404</v>
      </c>
      <c r="C2268" s="36" t="s">
        <v>791</v>
      </c>
      <c r="D2268" s="60">
        <v>18</v>
      </c>
      <c r="E2268" s="168" t="str">
        <f>J2268&amp;N2268&amp;K2268</f>
        <v>18/18</v>
      </c>
      <c r="F2268" s="21">
        <v>42263</v>
      </c>
      <c r="G2268" s="37" t="s">
        <v>29</v>
      </c>
      <c r="H2268" s="38">
        <f t="shared" ref="H2268:H2271" si="145">F2268+1</f>
        <v>42264</v>
      </c>
      <c r="I2268" s="37" t="s">
        <v>32</v>
      </c>
      <c r="J2268" s="48">
        <f>D2268</f>
        <v>18</v>
      </c>
      <c r="K2268" s="48">
        <f>J2268</f>
        <v>18</v>
      </c>
      <c r="L2268" s="25"/>
      <c r="M2268" s="29"/>
      <c r="N2268" s="25" t="s">
        <v>1286</v>
      </c>
      <c r="O2268" s="205"/>
    </row>
    <row r="2269" spans="1:15" ht="14.4" hidden="1" customHeight="1">
      <c r="A2269" s="45" t="s">
        <v>2014</v>
      </c>
      <c r="B2269" s="46">
        <v>330098951</v>
      </c>
      <c r="C2269" s="46" t="s">
        <v>661</v>
      </c>
      <c r="D2269" s="60">
        <v>18</v>
      </c>
      <c r="E2269" s="168" t="str">
        <f t="shared" ref="E2269:E2270" si="146">J2269&amp;N2269&amp;K2269</f>
        <v>18/18</v>
      </c>
      <c r="F2269" s="21">
        <f>F2268</f>
        <v>42263</v>
      </c>
      <c r="G2269" s="37" t="s">
        <v>29</v>
      </c>
      <c r="H2269" s="38">
        <f t="shared" si="145"/>
        <v>42264</v>
      </c>
      <c r="I2269" s="37" t="s">
        <v>32</v>
      </c>
      <c r="J2269" s="48">
        <f t="shared" ref="J2269:J2270" si="147">D2269</f>
        <v>18</v>
      </c>
      <c r="K2269" s="48">
        <f t="shared" ref="K2269:K2270" si="148">J2269</f>
        <v>18</v>
      </c>
      <c r="L2269" s="25"/>
      <c r="M2269" s="29"/>
      <c r="N2269" s="25" t="s">
        <v>1286</v>
      </c>
      <c r="O2269" s="207"/>
    </row>
    <row r="2270" spans="1:15" ht="13.7" hidden="1" thickTop="1">
      <c r="A2270" s="45" t="s">
        <v>2015</v>
      </c>
      <c r="B2270" s="46" t="s">
        <v>680</v>
      </c>
      <c r="C2270" s="46" t="s">
        <v>681</v>
      </c>
      <c r="D2270" s="60">
        <v>18</v>
      </c>
      <c r="E2270" s="168" t="str">
        <f t="shared" si="146"/>
        <v>18/18</v>
      </c>
      <c r="F2270" s="21">
        <f>F2269</f>
        <v>42263</v>
      </c>
      <c r="G2270" s="37" t="s">
        <v>29</v>
      </c>
      <c r="H2270" s="38">
        <f t="shared" si="145"/>
        <v>42264</v>
      </c>
      <c r="I2270" s="37" t="s">
        <v>32</v>
      </c>
      <c r="J2270" s="48">
        <f t="shared" si="147"/>
        <v>18</v>
      </c>
      <c r="K2270" s="48">
        <f t="shared" si="148"/>
        <v>18</v>
      </c>
      <c r="L2270" s="25"/>
      <c r="M2270" s="29"/>
      <c r="N2270" s="25" t="s">
        <v>1286</v>
      </c>
      <c r="O2270" s="207"/>
    </row>
    <row r="2271" spans="1:15" ht="14.4" hidden="1" thickTop="1" thickBot="1">
      <c r="A2271" s="39" t="s">
        <v>2016</v>
      </c>
      <c r="B2271" s="40"/>
      <c r="C2271" s="40"/>
      <c r="D2271" s="160">
        <v>48</v>
      </c>
      <c r="E2271" s="41"/>
      <c r="F2271" s="21">
        <f>F2270</f>
        <v>42263</v>
      </c>
      <c r="G2271" s="40" t="s">
        <v>37</v>
      </c>
      <c r="H2271" s="38">
        <f t="shared" si="145"/>
        <v>42264</v>
      </c>
      <c r="I2271" s="41" t="s">
        <v>32</v>
      </c>
      <c r="J2271" s="42"/>
      <c r="K2271" s="42"/>
      <c r="L2271" s="42"/>
      <c r="M2271" s="42"/>
      <c r="N2271" s="42"/>
      <c r="O2271" s="206"/>
    </row>
    <row r="2272" spans="1:15" ht="13.7" hidden="1" thickTop="1">
      <c r="A2272" s="24" t="s">
        <v>31</v>
      </c>
      <c r="B2272" s="25"/>
      <c r="C2272" s="25"/>
      <c r="D2272" s="25"/>
      <c r="E2272" s="25"/>
      <c r="F2272" s="25"/>
      <c r="G2272" s="25"/>
      <c r="H2272" s="25"/>
      <c r="I2272" s="25"/>
      <c r="J2272" s="25"/>
      <c r="K2272" s="25"/>
      <c r="L2272" s="25"/>
      <c r="M2272" s="23"/>
      <c r="N2272" s="29"/>
      <c r="O2272" s="204"/>
    </row>
    <row r="2273" spans="1:15" ht="13.7" hidden="1" thickTop="1">
      <c r="A2273" s="45" t="s">
        <v>2018</v>
      </c>
      <c r="B2273" s="46">
        <v>330080404</v>
      </c>
      <c r="C2273" s="36" t="s">
        <v>791</v>
      </c>
      <c r="D2273" s="60">
        <v>54</v>
      </c>
      <c r="E2273" s="168" t="str">
        <f>J2273&amp;N2273&amp;K2273</f>
        <v>54/54</v>
      </c>
      <c r="F2273" s="21">
        <v>42264</v>
      </c>
      <c r="G2273" s="37" t="s">
        <v>29</v>
      </c>
      <c r="H2273" s="38">
        <f t="shared" ref="H2273:H2276" si="149">F2273+1</f>
        <v>42265</v>
      </c>
      <c r="I2273" s="37" t="s">
        <v>32</v>
      </c>
      <c r="J2273" s="48">
        <f>D2273</f>
        <v>54</v>
      </c>
      <c r="K2273" s="48">
        <f>J2273</f>
        <v>54</v>
      </c>
      <c r="L2273" s="25"/>
      <c r="M2273" s="29"/>
      <c r="N2273" s="25" t="s">
        <v>1286</v>
      </c>
      <c r="O2273" s="205"/>
    </row>
    <row r="2274" spans="1:15" ht="14.4" hidden="1" customHeight="1">
      <c r="A2274" s="45"/>
      <c r="B2274" s="46"/>
      <c r="C2274" s="46"/>
      <c r="D2274" s="60"/>
      <c r="E2274" s="168" t="str">
        <f t="shared" ref="E2274:E2275" si="150">J2274&amp;N2274&amp;K2274</f>
        <v>0/0</v>
      </c>
      <c r="F2274" s="21">
        <f>F2273</f>
        <v>42264</v>
      </c>
      <c r="G2274" s="37" t="s">
        <v>29</v>
      </c>
      <c r="H2274" s="38">
        <f t="shared" si="149"/>
        <v>42265</v>
      </c>
      <c r="I2274" s="37" t="s">
        <v>32</v>
      </c>
      <c r="J2274" s="48">
        <f t="shared" ref="J2274:J2275" si="151">D2274</f>
        <v>0</v>
      </c>
      <c r="K2274" s="48">
        <f t="shared" ref="K2274:K2275" si="152">J2274</f>
        <v>0</v>
      </c>
      <c r="L2274" s="25"/>
      <c r="M2274" s="29"/>
      <c r="N2274" s="25" t="s">
        <v>1286</v>
      </c>
      <c r="O2274" s="207"/>
    </row>
    <row r="2275" spans="1:15" ht="13.7" hidden="1" thickTop="1">
      <c r="A2275" s="45"/>
      <c r="B2275" s="46"/>
      <c r="C2275" s="46"/>
      <c r="D2275" s="60"/>
      <c r="E2275" s="168" t="str">
        <f t="shared" si="150"/>
        <v>0/0</v>
      </c>
      <c r="F2275" s="21">
        <f>F2274</f>
        <v>42264</v>
      </c>
      <c r="G2275" s="37" t="s">
        <v>29</v>
      </c>
      <c r="H2275" s="38">
        <f t="shared" si="149"/>
        <v>42265</v>
      </c>
      <c r="I2275" s="37" t="s">
        <v>32</v>
      </c>
      <c r="J2275" s="48">
        <f t="shared" si="151"/>
        <v>0</v>
      </c>
      <c r="K2275" s="48">
        <f t="shared" si="152"/>
        <v>0</v>
      </c>
      <c r="L2275" s="25"/>
      <c r="M2275" s="29"/>
      <c r="N2275" s="25" t="s">
        <v>1286</v>
      </c>
      <c r="O2275" s="207"/>
    </row>
    <row r="2276" spans="1:15" ht="14.4" hidden="1" thickTop="1" thickBot="1">
      <c r="A2276" s="39" t="s">
        <v>2019</v>
      </c>
      <c r="B2276" s="40"/>
      <c r="C2276" s="40"/>
      <c r="D2276" s="160">
        <v>76</v>
      </c>
      <c r="E2276" s="41"/>
      <c r="F2276" s="21">
        <f>F2275</f>
        <v>42264</v>
      </c>
      <c r="G2276" s="40" t="s">
        <v>37</v>
      </c>
      <c r="H2276" s="38">
        <f t="shared" si="149"/>
        <v>42265</v>
      </c>
      <c r="I2276" s="41" t="s">
        <v>32</v>
      </c>
      <c r="J2276" s="42"/>
      <c r="K2276" s="42"/>
      <c r="L2276" s="42"/>
      <c r="M2276" s="42"/>
      <c r="N2276" s="42"/>
      <c r="O2276" s="206"/>
    </row>
    <row r="2277" spans="1:15" ht="13.7" hidden="1" thickTop="1">
      <c r="A2277" s="24" t="s">
        <v>31</v>
      </c>
      <c r="B2277" s="25"/>
      <c r="C2277" s="25"/>
      <c r="D2277" s="25"/>
      <c r="E2277" s="25"/>
      <c r="F2277" s="25"/>
      <c r="G2277" s="25"/>
      <c r="H2277" s="25"/>
      <c r="I2277" s="25"/>
      <c r="J2277" s="25"/>
      <c r="K2277" s="25"/>
      <c r="L2277" s="25"/>
      <c r="M2277" s="23"/>
      <c r="N2277" s="29"/>
      <c r="O2277" s="204"/>
    </row>
    <row r="2278" spans="1:15" ht="13.7" hidden="1" thickTop="1">
      <c r="A2278" s="45" t="s">
        <v>2020</v>
      </c>
      <c r="B2278" s="46">
        <v>330080404</v>
      </c>
      <c r="C2278" s="36" t="s">
        <v>791</v>
      </c>
      <c r="D2278" s="60">
        <v>36</v>
      </c>
      <c r="E2278" s="168" t="str">
        <f>J2278&amp;N2278&amp;K2278</f>
        <v>36/36</v>
      </c>
      <c r="F2278" s="21">
        <v>42265</v>
      </c>
      <c r="G2278" s="37" t="s">
        <v>29</v>
      </c>
      <c r="H2278" s="38">
        <f t="shared" ref="H2278:H2281" si="153">F2278+1</f>
        <v>42266</v>
      </c>
      <c r="I2278" s="37" t="s">
        <v>32</v>
      </c>
      <c r="J2278" s="48">
        <f>D2278</f>
        <v>36</v>
      </c>
      <c r="K2278" s="48">
        <f>J2278</f>
        <v>36</v>
      </c>
      <c r="L2278" s="25"/>
      <c r="M2278" s="29"/>
      <c r="N2278" s="25" t="s">
        <v>1286</v>
      </c>
      <c r="O2278" s="205"/>
    </row>
    <row r="2279" spans="1:15" ht="14.4" hidden="1" customHeight="1">
      <c r="A2279" s="45" t="s">
        <v>2021</v>
      </c>
      <c r="B2279" s="46" t="s">
        <v>680</v>
      </c>
      <c r="C2279" s="46" t="s">
        <v>681</v>
      </c>
      <c r="D2279" s="60">
        <v>18</v>
      </c>
      <c r="E2279" s="168" t="str">
        <f t="shared" ref="E2279:E2280" si="154">J2279&amp;N2279&amp;K2279</f>
        <v>18/18</v>
      </c>
      <c r="F2279" s="21">
        <f>F2278</f>
        <v>42265</v>
      </c>
      <c r="G2279" s="37" t="s">
        <v>29</v>
      </c>
      <c r="H2279" s="38">
        <f t="shared" si="153"/>
        <v>42266</v>
      </c>
      <c r="I2279" s="37" t="s">
        <v>32</v>
      </c>
      <c r="J2279" s="48">
        <f t="shared" ref="J2279:J2280" si="155">D2279</f>
        <v>18</v>
      </c>
      <c r="K2279" s="48">
        <f t="shared" ref="K2279:K2280" si="156">J2279</f>
        <v>18</v>
      </c>
      <c r="L2279" s="25"/>
      <c r="M2279" s="29"/>
      <c r="N2279" s="25" t="s">
        <v>1286</v>
      </c>
      <c r="O2279" s="207"/>
    </row>
    <row r="2280" spans="1:15" ht="13.7" hidden="1" thickTop="1">
      <c r="A2280" s="45" t="s">
        <v>2032</v>
      </c>
      <c r="B2280" s="46">
        <v>330098951</v>
      </c>
      <c r="C2280" s="46" t="s">
        <v>661</v>
      </c>
      <c r="D2280" s="60">
        <v>18</v>
      </c>
      <c r="E2280" s="168" t="str">
        <f t="shared" si="154"/>
        <v>18/18</v>
      </c>
      <c r="F2280" s="21">
        <f>F2279</f>
        <v>42265</v>
      </c>
      <c r="G2280" s="37" t="s">
        <v>29</v>
      </c>
      <c r="H2280" s="38">
        <f t="shared" si="153"/>
        <v>42266</v>
      </c>
      <c r="I2280" s="37" t="s">
        <v>32</v>
      </c>
      <c r="J2280" s="48">
        <f t="shared" si="155"/>
        <v>18</v>
      </c>
      <c r="K2280" s="48">
        <f t="shared" si="156"/>
        <v>18</v>
      </c>
      <c r="L2280" s="25"/>
      <c r="M2280" s="29"/>
      <c r="N2280" s="25" t="s">
        <v>1286</v>
      </c>
      <c r="O2280" s="207"/>
    </row>
    <row r="2281" spans="1:15" ht="14.4" hidden="1" thickTop="1" thickBot="1">
      <c r="A2281" s="39" t="s">
        <v>2027</v>
      </c>
      <c r="B2281" s="40"/>
      <c r="C2281" s="40"/>
      <c r="D2281" s="160">
        <v>84</v>
      </c>
      <c r="E2281" s="41"/>
      <c r="F2281" s="21">
        <f>F2280</f>
        <v>42265</v>
      </c>
      <c r="G2281" s="40" t="s">
        <v>37</v>
      </c>
      <c r="H2281" s="38">
        <f t="shared" si="153"/>
        <v>42266</v>
      </c>
      <c r="I2281" s="41" t="s">
        <v>32</v>
      </c>
      <c r="J2281" s="42"/>
      <c r="K2281" s="42"/>
      <c r="L2281" s="42"/>
      <c r="M2281" s="42"/>
      <c r="N2281" s="42"/>
      <c r="O2281" s="206"/>
    </row>
    <row r="2282" spans="1:15" ht="13.7" hidden="1" thickTop="1">
      <c r="A2282" s="24" t="s">
        <v>31</v>
      </c>
      <c r="B2282" s="25"/>
      <c r="C2282" s="25"/>
      <c r="D2282" s="25"/>
      <c r="E2282" s="25"/>
      <c r="F2282" s="25"/>
      <c r="G2282" s="25"/>
      <c r="H2282" s="25"/>
      <c r="I2282" s="25"/>
      <c r="J2282" s="25"/>
      <c r="K2282" s="25"/>
      <c r="L2282" s="25"/>
      <c r="M2282" s="23"/>
      <c r="N2282" s="29"/>
      <c r="O2282" s="204"/>
    </row>
    <row r="2283" spans="1:15" ht="13.7" hidden="1" thickTop="1">
      <c r="A2283" s="45" t="s">
        <v>2042</v>
      </c>
      <c r="B2283" s="46">
        <v>330080404</v>
      </c>
      <c r="C2283" s="36" t="s">
        <v>791</v>
      </c>
      <c r="D2283" s="60">
        <v>54</v>
      </c>
      <c r="E2283" s="168" t="str">
        <f>J2283&amp;N2283&amp;K2283</f>
        <v>54/54</v>
      </c>
      <c r="F2283" s="21">
        <v>42266</v>
      </c>
      <c r="G2283" s="37" t="s">
        <v>29</v>
      </c>
      <c r="H2283" s="38">
        <f t="shared" ref="H2283:H2286" si="157">F2283+1</f>
        <v>42267</v>
      </c>
      <c r="I2283" s="37" t="s">
        <v>32</v>
      </c>
      <c r="J2283" s="48">
        <f>D2283</f>
        <v>54</v>
      </c>
      <c r="K2283" s="48">
        <f>J2283</f>
        <v>54</v>
      </c>
      <c r="L2283" s="25"/>
      <c r="M2283" s="29"/>
      <c r="N2283" s="25" t="s">
        <v>1286</v>
      </c>
      <c r="O2283" s="205"/>
    </row>
    <row r="2284" spans="1:15" ht="14.4" hidden="1" customHeight="1">
      <c r="A2284" s="45" t="s">
        <v>2043</v>
      </c>
      <c r="B2284" s="46" t="s">
        <v>680</v>
      </c>
      <c r="C2284" s="46" t="s">
        <v>681</v>
      </c>
      <c r="D2284" s="60">
        <v>18</v>
      </c>
      <c r="E2284" s="168" t="str">
        <f t="shared" ref="E2284:E2285" si="158">J2284&amp;N2284&amp;K2284</f>
        <v>18/18</v>
      </c>
      <c r="F2284" s="21">
        <f>F2283</f>
        <v>42266</v>
      </c>
      <c r="G2284" s="37" t="s">
        <v>29</v>
      </c>
      <c r="H2284" s="38">
        <f t="shared" si="157"/>
        <v>42267</v>
      </c>
      <c r="I2284" s="37" t="s">
        <v>32</v>
      </c>
      <c r="J2284" s="48">
        <f t="shared" ref="J2284:J2285" si="159">D2284</f>
        <v>18</v>
      </c>
      <c r="K2284" s="48">
        <f t="shared" ref="K2284:K2285" si="160">J2284</f>
        <v>18</v>
      </c>
      <c r="L2284" s="25"/>
      <c r="M2284" s="29"/>
      <c r="N2284" s="25" t="s">
        <v>1286</v>
      </c>
      <c r="O2284" s="207"/>
    </row>
    <row r="2285" spans="1:15" ht="13.7" hidden="1" thickTop="1">
      <c r="A2285" s="45"/>
      <c r="B2285" s="46"/>
      <c r="C2285" s="46"/>
      <c r="D2285" s="60"/>
      <c r="E2285" s="168" t="str">
        <f t="shared" si="158"/>
        <v>0/0</v>
      </c>
      <c r="F2285" s="21">
        <f>F2284</f>
        <v>42266</v>
      </c>
      <c r="G2285" s="37" t="s">
        <v>29</v>
      </c>
      <c r="H2285" s="38">
        <f t="shared" si="157"/>
        <v>42267</v>
      </c>
      <c r="I2285" s="37" t="s">
        <v>32</v>
      </c>
      <c r="J2285" s="48">
        <f t="shared" si="159"/>
        <v>0</v>
      </c>
      <c r="K2285" s="48">
        <f t="shared" si="160"/>
        <v>0</v>
      </c>
      <c r="L2285" s="25"/>
      <c r="M2285" s="29"/>
      <c r="N2285" s="25" t="s">
        <v>1286</v>
      </c>
      <c r="O2285" s="207"/>
    </row>
    <row r="2286" spans="1:15" ht="14.4" hidden="1" thickTop="1" thickBot="1">
      <c r="A2286" s="39" t="s">
        <v>2047</v>
      </c>
      <c r="B2286" s="40"/>
      <c r="C2286" s="40"/>
      <c r="D2286" s="160">
        <v>96</v>
      </c>
      <c r="E2286" s="41"/>
      <c r="F2286" s="21">
        <f>F2285</f>
        <v>42266</v>
      </c>
      <c r="G2286" s="40" t="s">
        <v>37</v>
      </c>
      <c r="H2286" s="38">
        <f t="shared" si="157"/>
        <v>42267</v>
      </c>
      <c r="I2286" s="41" t="s">
        <v>32</v>
      </c>
      <c r="J2286" s="42"/>
      <c r="K2286" s="42"/>
      <c r="L2286" s="42"/>
      <c r="M2286" s="42"/>
      <c r="N2286" s="42"/>
      <c r="O2286" s="206"/>
    </row>
    <row r="2287" spans="1:15" ht="13.7" hidden="1" thickTop="1">
      <c r="A2287" s="24" t="s">
        <v>31</v>
      </c>
      <c r="B2287" s="25"/>
      <c r="C2287" s="25"/>
      <c r="D2287" s="25"/>
      <c r="E2287" s="25"/>
      <c r="F2287" s="25"/>
      <c r="G2287" s="25"/>
      <c r="H2287" s="25"/>
      <c r="I2287" s="25"/>
      <c r="J2287" s="25"/>
      <c r="K2287" s="25"/>
      <c r="L2287" s="25"/>
      <c r="M2287" s="23"/>
      <c r="N2287" s="29"/>
      <c r="O2287" s="204"/>
    </row>
    <row r="2288" spans="1:15" ht="13.7" hidden="1" thickTop="1">
      <c r="A2288" s="45"/>
      <c r="B2288" s="46"/>
      <c r="C2288" s="46"/>
      <c r="D2288" s="60"/>
      <c r="E2288" s="168" t="str">
        <f>J2288&amp;N2288&amp;K2288</f>
        <v>0/0</v>
      </c>
      <c r="F2288" s="21">
        <v>42267</v>
      </c>
      <c r="G2288" s="37" t="s">
        <v>29</v>
      </c>
      <c r="H2288" s="38">
        <f t="shared" ref="H2288:H2291" si="161">F2288+1</f>
        <v>42268</v>
      </c>
      <c r="I2288" s="37" t="s">
        <v>32</v>
      </c>
      <c r="J2288" s="48">
        <f>D2288</f>
        <v>0</v>
      </c>
      <c r="K2288" s="48">
        <f>J2288</f>
        <v>0</v>
      </c>
      <c r="L2288" s="25"/>
      <c r="M2288" s="29"/>
      <c r="N2288" s="25" t="s">
        <v>1286</v>
      </c>
      <c r="O2288" s="205"/>
    </row>
    <row r="2289" spans="1:15" ht="14.4" hidden="1" customHeight="1">
      <c r="A2289" s="45"/>
      <c r="B2289" s="46"/>
      <c r="C2289" s="36"/>
      <c r="D2289" s="60"/>
      <c r="E2289" s="168" t="str">
        <f t="shared" ref="E2289:E2290" si="162">J2289&amp;N2289&amp;K2289</f>
        <v>0/0</v>
      </c>
      <c r="F2289" s="21">
        <f>F2288</f>
        <v>42267</v>
      </c>
      <c r="G2289" s="37" t="s">
        <v>29</v>
      </c>
      <c r="H2289" s="38">
        <f t="shared" si="161"/>
        <v>42268</v>
      </c>
      <c r="I2289" s="37" t="s">
        <v>32</v>
      </c>
      <c r="J2289" s="48">
        <f t="shared" ref="J2289:J2290" si="163">D2289</f>
        <v>0</v>
      </c>
      <c r="K2289" s="48">
        <f t="shared" ref="K2289:K2290" si="164">J2289</f>
        <v>0</v>
      </c>
      <c r="L2289" s="25"/>
      <c r="M2289" s="29"/>
      <c r="N2289" s="25" t="s">
        <v>1286</v>
      </c>
      <c r="O2289" s="207"/>
    </row>
    <row r="2290" spans="1:15" ht="13.7" hidden="1" thickTop="1">
      <c r="A2290" s="45"/>
      <c r="B2290" s="46"/>
      <c r="C2290" s="46"/>
      <c r="D2290" s="60"/>
      <c r="E2290" s="168" t="str">
        <f t="shared" si="162"/>
        <v>0/0</v>
      </c>
      <c r="F2290" s="21">
        <f>F2289</f>
        <v>42267</v>
      </c>
      <c r="G2290" s="37" t="s">
        <v>29</v>
      </c>
      <c r="H2290" s="38">
        <f t="shared" si="161"/>
        <v>42268</v>
      </c>
      <c r="I2290" s="37" t="s">
        <v>32</v>
      </c>
      <c r="J2290" s="48">
        <f t="shared" si="163"/>
        <v>0</v>
      </c>
      <c r="K2290" s="48">
        <f t="shared" si="164"/>
        <v>0</v>
      </c>
      <c r="L2290" s="25"/>
      <c r="M2290" s="29"/>
      <c r="N2290" s="25" t="s">
        <v>1286</v>
      </c>
      <c r="O2290" s="207"/>
    </row>
    <row r="2291" spans="1:15" ht="14.4" hidden="1" thickTop="1" thickBot="1">
      <c r="A2291" s="39" t="s">
        <v>2048</v>
      </c>
      <c r="B2291" s="40"/>
      <c r="C2291" s="40"/>
      <c r="D2291" s="160">
        <v>60</v>
      </c>
      <c r="E2291" s="41"/>
      <c r="F2291" s="21">
        <f>F2290</f>
        <v>42267</v>
      </c>
      <c r="G2291" s="40" t="s">
        <v>37</v>
      </c>
      <c r="H2291" s="38">
        <f t="shared" si="161"/>
        <v>42268</v>
      </c>
      <c r="I2291" s="41" t="s">
        <v>32</v>
      </c>
      <c r="J2291" s="42"/>
      <c r="K2291" s="42"/>
      <c r="L2291" s="42"/>
      <c r="M2291" s="42"/>
      <c r="N2291" s="42"/>
      <c r="O2291" s="206"/>
    </row>
    <row r="2292" spans="1:15" ht="13.7" hidden="1" thickTop="1">
      <c r="A2292" s="24" t="s">
        <v>31</v>
      </c>
      <c r="B2292" s="25"/>
      <c r="C2292" s="25"/>
      <c r="D2292" s="25"/>
      <c r="E2292" s="25"/>
      <c r="F2292" s="25"/>
      <c r="G2292" s="25"/>
      <c r="H2292" s="25"/>
      <c r="I2292" s="25"/>
      <c r="J2292" s="25"/>
      <c r="K2292" s="25"/>
      <c r="L2292" s="25"/>
      <c r="M2292" s="23"/>
      <c r="N2292" s="29"/>
      <c r="O2292" s="204"/>
    </row>
    <row r="2293" spans="1:15" ht="13.7" hidden="1" thickTop="1">
      <c r="A2293" s="45" t="s">
        <v>2044</v>
      </c>
      <c r="B2293" s="46">
        <v>330098951</v>
      </c>
      <c r="C2293" s="46" t="s">
        <v>661</v>
      </c>
      <c r="D2293" s="60">
        <v>36</v>
      </c>
      <c r="E2293" s="168" t="str">
        <f>J2293&amp;N2293&amp;K2293</f>
        <v>36/36</v>
      </c>
      <c r="F2293" s="21">
        <v>42268</v>
      </c>
      <c r="G2293" s="37" t="s">
        <v>29</v>
      </c>
      <c r="H2293" s="38">
        <f t="shared" ref="H2293:H2296" si="165">F2293+1</f>
        <v>42269</v>
      </c>
      <c r="I2293" s="37" t="s">
        <v>32</v>
      </c>
      <c r="J2293" s="48">
        <f>D2293</f>
        <v>36</v>
      </c>
      <c r="K2293" s="48">
        <f>J2293</f>
        <v>36</v>
      </c>
      <c r="L2293" s="25"/>
      <c r="M2293" s="29"/>
      <c r="N2293" s="25" t="s">
        <v>1286</v>
      </c>
      <c r="O2293" s="205"/>
    </row>
    <row r="2294" spans="1:15" ht="14.4" hidden="1" customHeight="1">
      <c r="A2294" s="45" t="s">
        <v>2045</v>
      </c>
      <c r="B2294" s="46">
        <v>330080404</v>
      </c>
      <c r="C2294" s="36" t="s">
        <v>791</v>
      </c>
      <c r="D2294" s="60">
        <v>18</v>
      </c>
      <c r="E2294" s="168" t="str">
        <f t="shared" ref="E2294:E2295" si="166">J2294&amp;N2294&amp;K2294</f>
        <v>18/18</v>
      </c>
      <c r="F2294" s="21">
        <f>F2293</f>
        <v>42268</v>
      </c>
      <c r="G2294" s="37" t="s">
        <v>29</v>
      </c>
      <c r="H2294" s="38">
        <f t="shared" si="165"/>
        <v>42269</v>
      </c>
      <c r="I2294" s="37" t="s">
        <v>32</v>
      </c>
      <c r="J2294" s="48">
        <f t="shared" ref="J2294:J2295" si="167">D2294</f>
        <v>18</v>
      </c>
      <c r="K2294" s="48">
        <f t="shared" ref="K2294:K2295" si="168">J2294</f>
        <v>18</v>
      </c>
      <c r="L2294" s="25"/>
      <c r="M2294" s="29"/>
      <c r="N2294" s="25" t="s">
        <v>1286</v>
      </c>
      <c r="O2294" s="207"/>
    </row>
    <row r="2295" spans="1:15" ht="13.7" hidden="1" thickTop="1">
      <c r="A2295" s="45" t="s">
        <v>2046</v>
      </c>
      <c r="B2295" s="46" t="s">
        <v>680</v>
      </c>
      <c r="C2295" s="46" t="s">
        <v>681</v>
      </c>
      <c r="D2295" s="60">
        <v>18</v>
      </c>
      <c r="E2295" s="168" t="str">
        <f t="shared" si="166"/>
        <v>18/18</v>
      </c>
      <c r="F2295" s="21">
        <f>F2294</f>
        <v>42268</v>
      </c>
      <c r="G2295" s="37" t="s">
        <v>29</v>
      </c>
      <c r="H2295" s="38">
        <f t="shared" si="165"/>
        <v>42269</v>
      </c>
      <c r="I2295" s="37" t="s">
        <v>32</v>
      </c>
      <c r="J2295" s="48">
        <f t="shared" si="167"/>
        <v>18</v>
      </c>
      <c r="K2295" s="48">
        <f t="shared" si="168"/>
        <v>18</v>
      </c>
      <c r="L2295" s="25"/>
      <c r="M2295" s="29"/>
      <c r="N2295" s="25" t="s">
        <v>1286</v>
      </c>
      <c r="O2295" s="207"/>
    </row>
    <row r="2296" spans="1:15" ht="14.4" hidden="1" thickTop="1" thickBot="1">
      <c r="A2296" s="39" t="s">
        <v>2050</v>
      </c>
      <c r="B2296" s="40"/>
      <c r="C2296" s="40"/>
      <c r="D2296" s="160">
        <v>54</v>
      </c>
      <c r="E2296" s="41"/>
      <c r="F2296" s="21">
        <f>F2295</f>
        <v>42268</v>
      </c>
      <c r="G2296" s="40" t="s">
        <v>37</v>
      </c>
      <c r="H2296" s="38">
        <f t="shared" si="165"/>
        <v>42269</v>
      </c>
      <c r="I2296" s="41" t="s">
        <v>32</v>
      </c>
      <c r="J2296" s="42"/>
      <c r="K2296" s="42"/>
      <c r="L2296" s="42"/>
      <c r="M2296" s="42"/>
      <c r="N2296" s="42"/>
      <c r="O2296" s="206"/>
    </row>
    <row r="2297" spans="1:15" ht="13.7" hidden="1" thickTop="1">
      <c r="A2297" s="24" t="s">
        <v>31</v>
      </c>
      <c r="B2297" s="25"/>
      <c r="C2297" s="25"/>
      <c r="D2297" s="25"/>
      <c r="E2297" s="25"/>
      <c r="F2297" s="25"/>
      <c r="G2297" s="25"/>
      <c r="H2297" s="25"/>
      <c r="I2297" s="25"/>
      <c r="J2297" s="188" t="s">
        <v>2056</v>
      </c>
      <c r="K2297" s="25" t="s">
        <v>2057</v>
      </c>
      <c r="L2297" s="25"/>
      <c r="M2297" s="23"/>
      <c r="N2297" s="188" t="s">
        <v>2058</v>
      </c>
      <c r="O2297" s="204"/>
    </row>
    <row r="2298" spans="1:15" ht="13.7" hidden="1" thickTop="1">
      <c r="A2298" s="45" t="s">
        <v>2059</v>
      </c>
      <c r="B2298" s="46" t="s">
        <v>680</v>
      </c>
      <c r="C2298" s="46" t="s">
        <v>681</v>
      </c>
      <c r="D2298" s="60">
        <v>36</v>
      </c>
      <c r="E2298" s="168" t="str">
        <f>J2298&amp;N2298&amp;K2298</f>
        <v>36/36</v>
      </c>
      <c r="F2298" s="21">
        <v>42269</v>
      </c>
      <c r="G2298" s="37" t="s">
        <v>29</v>
      </c>
      <c r="H2298" s="38">
        <f t="shared" ref="H2298:H2301" si="169">F2298+1</f>
        <v>42270</v>
      </c>
      <c r="I2298" s="37" t="s">
        <v>32</v>
      </c>
      <c r="J2298" s="48">
        <f>D2298</f>
        <v>36</v>
      </c>
      <c r="K2298" s="48">
        <f>J2298</f>
        <v>36</v>
      </c>
      <c r="L2298" s="25"/>
      <c r="M2298" s="29"/>
      <c r="N2298" s="25" t="s">
        <v>1286</v>
      </c>
      <c r="O2298" s="205"/>
    </row>
    <row r="2299" spans="1:15" ht="14.4" hidden="1" customHeight="1">
      <c r="A2299" s="45" t="s">
        <v>2060</v>
      </c>
      <c r="B2299" s="46">
        <v>330080404</v>
      </c>
      <c r="C2299" s="36" t="s">
        <v>791</v>
      </c>
      <c r="D2299" s="60">
        <v>18</v>
      </c>
      <c r="E2299" s="168" t="str">
        <f t="shared" ref="E2299:E2300" si="170">J2299&amp;N2299&amp;K2299</f>
        <v>18/18</v>
      </c>
      <c r="F2299" s="21">
        <f>F2298</f>
        <v>42269</v>
      </c>
      <c r="G2299" s="37" t="s">
        <v>29</v>
      </c>
      <c r="H2299" s="38">
        <f t="shared" si="169"/>
        <v>42270</v>
      </c>
      <c r="I2299" s="37" t="s">
        <v>32</v>
      </c>
      <c r="J2299" s="48">
        <f t="shared" ref="J2299:J2300" si="171">D2299</f>
        <v>18</v>
      </c>
      <c r="K2299" s="48">
        <f t="shared" ref="K2299:K2300" si="172">J2299</f>
        <v>18</v>
      </c>
      <c r="L2299" s="25"/>
      <c r="M2299" s="29"/>
      <c r="N2299" s="25" t="s">
        <v>1286</v>
      </c>
      <c r="O2299" s="207"/>
    </row>
    <row r="2300" spans="1:15" ht="13.7" hidden="1" thickTop="1">
      <c r="A2300" s="45"/>
      <c r="B2300" s="46"/>
      <c r="C2300" s="46"/>
      <c r="D2300" s="60"/>
      <c r="E2300" s="168" t="str">
        <f t="shared" si="170"/>
        <v>0/0</v>
      </c>
      <c r="F2300" s="21">
        <f>F2299</f>
        <v>42269</v>
      </c>
      <c r="G2300" s="37" t="s">
        <v>29</v>
      </c>
      <c r="H2300" s="38">
        <f t="shared" si="169"/>
        <v>42270</v>
      </c>
      <c r="I2300" s="37" t="s">
        <v>32</v>
      </c>
      <c r="J2300" s="48">
        <f t="shared" si="171"/>
        <v>0</v>
      </c>
      <c r="K2300" s="48">
        <f t="shared" si="172"/>
        <v>0</v>
      </c>
      <c r="L2300" s="25"/>
      <c r="M2300" s="29"/>
      <c r="N2300" s="25" t="s">
        <v>1286</v>
      </c>
      <c r="O2300" s="207"/>
    </row>
    <row r="2301" spans="1:15" ht="16.600000000000001" hidden="1" customHeight="1" thickBot="1">
      <c r="A2301" s="39" t="s">
        <v>2055</v>
      </c>
      <c r="B2301" s="40"/>
      <c r="C2301" s="40"/>
      <c r="D2301" s="160">
        <v>46</v>
      </c>
      <c r="E2301" s="40" t="str">
        <f>J2301&amp;O2301&amp;K2301&amp;O2301&amp;N2301</f>
        <v>46/46/43</v>
      </c>
      <c r="F2301" s="21">
        <f>F2300</f>
        <v>42269</v>
      </c>
      <c r="G2301" s="40" t="s">
        <v>37</v>
      </c>
      <c r="H2301" s="38">
        <f t="shared" si="169"/>
        <v>42270</v>
      </c>
      <c r="I2301" s="41" t="s">
        <v>32</v>
      </c>
      <c r="J2301" s="42">
        <v>46</v>
      </c>
      <c r="K2301" s="42">
        <v>46</v>
      </c>
      <c r="L2301" s="42"/>
      <c r="M2301" s="42"/>
      <c r="N2301" s="42">
        <v>43</v>
      </c>
      <c r="O2301" s="205" t="s">
        <v>1286</v>
      </c>
    </row>
    <row r="2302" spans="1:15" ht="13.7" hidden="1" thickTop="1">
      <c r="A2302" s="24" t="s">
        <v>31</v>
      </c>
      <c r="B2302" s="25"/>
      <c r="C2302" s="25"/>
      <c r="D2302" s="25"/>
      <c r="E2302" s="25"/>
      <c r="F2302" s="25"/>
      <c r="G2302" s="25"/>
      <c r="H2302" s="25"/>
      <c r="I2302" s="25"/>
      <c r="J2302" s="188" t="s">
        <v>1029</v>
      </c>
      <c r="K2302" s="25" t="s">
        <v>2057</v>
      </c>
      <c r="L2302" s="25"/>
      <c r="M2302" s="23"/>
      <c r="N2302" s="188" t="s">
        <v>2049</v>
      </c>
      <c r="O2302" s="204"/>
    </row>
    <row r="2303" spans="1:15" ht="13.7" hidden="1" thickTop="1">
      <c r="A2303" s="45" t="s">
        <v>2067</v>
      </c>
      <c r="B2303" s="46">
        <v>330080404</v>
      </c>
      <c r="C2303" s="36" t="s">
        <v>791</v>
      </c>
      <c r="D2303" s="60">
        <v>18</v>
      </c>
      <c r="E2303" s="168" t="str">
        <f>J2303&amp;N2303&amp;K2303</f>
        <v>18/18</v>
      </c>
      <c r="F2303" s="21">
        <v>42273</v>
      </c>
      <c r="G2303" s="37" t="s">
        <v>29</v>
      </c>
      <c r="H2303" s="38">
        <f t="shared" ref="H2303:H2306" si="173">F2303+1</f>
        <v>42274</v>
      </c>
      <c r="I2303" s="37" t="s">
        <v>32</v>
      </c>
      <c r="J2303" s="48">
        <f>D2303</f>
        <v>18</v>
      </c>
      <c r="K2303" s="48">
        <f>J2303</f>
        <v>18</v>
      </c>
      <c r="L2303" s="25"/>
      <c r="M2303" s="29"/>
      <c r="N2303" s="25" t="s">
        <v>1286</v>
      </c>
      <c r="O2303" s="205"/>
    </row>
    <row r="2304" spans="1:15" ht="14.4" hidden="1" customHeight="1">
      <c r="A2304" s="45" t="s">
        <v>2068</v>
      </c>
      <c r="B2304" s="46">
        <v>330098951</v>
      </c>
      <c r="C2304" s="46" t="s">
        <v>661</v>
      </c>
      <c r="D2304" s="60">
        <v>18</v>
      </c>
      <c r="E2304" s="168" t="str">
        <f t="shared" ref="E2304:E2305" si="174">J2304&amp;N2304&amp;K2304</f>
        <v>18/18</v>
      </c>
      <c r="F2304" s="21">
        <f>F2303</f>
        <v>42273</v>
      </c>
      <c r="G2304" s="37" t="s">
        <v>29</v>
      </c>
      <c r="H2304" s="38">
        <f t="shared" si="173"/>
        <v>42274</v>
      </c>
      <c r="I2304" s="37" t="s">
        <v>32</v>
      </c>
      <c r="J2304" s="48">
        <f t="shared" ref="J2304:J2305" si="175">D2304</f>
        <v>18</v>
      </c>
      <c r="K2304" s="48">
        <f t="shared" ref="K2304:K2305" si="176">J2304</f>
        <v>18</v>
      </c>
      <c r="L2304" s="25"/>
      <c r="M2304" s="29"/>
      <c r="N2304" s="25" t="s">
        <v>1286</v>
      </c>
      <c r="O2304" s="207"/>
    </row>
    <row r="2305" spans="1:15" ht="13.7" hidden="1" thickTop="1">
      <c r="A2305" s="45" t="s">
        <v>2070</v>
      </c>
      <c r="B2305" s="46" t="s">
        <v>680</v>
      </c>
      <c r="C2305" s="46" t="s">
        <v>681</v>
      </c>
      <c r="D2305" s="60">
        <v>18</v>
      </c>
      <c r="E2305" s="168" t="str">
        <f t="shared" si="174"/>
        <v>18/18</v>
      </c>
      <c r="F2305" s="21">
        <f>F2304</f>
        <v>42273</v>
      </c>
      <c r="G2305" s="37" t="s">
        <v>29</v>
      </c>
      <c r="H2305" s="38">
        <f t="shared" si="173"/>
        <v>42274</v>
      </c>
      <c r="I2305" s="37" t="s">
        <v>32</v>
      </c>
      <c r="J2305" s="48">
        <f t="shared" si="175"/>
        <v>18</v>
      </c>
      <c r="K2305" s="48">
        <f t="shared" si="176"/>
        <v>18</v>
      </c>
      <c r="L2305" s="25"/>
      <c r="M2305" s="29"/>
      <c r="N2305" s="25" t="s">
        <v>1286</v>
      </c>
      <c r="O2305" s="207"/>
    </row>
    <row r="2306" spans="1:15" ht="16.600000000000001" hidden="1" customHeight="1" thickBot="1">
      <c r="A2306" s="39" t="s">
        <v>2106</v>
      </c>
      <c r="B2306" s="40"/>
      <c r="C2306" s="40"/>
      <c r="D2306" s="160">
        <v>42</v>
      </c>
      <c r="E2306" s="40" t="str">
        <f>J2306&amp;O2306&amp;K2306&amp;O2306&amp;N2306</f>
        <v>42/43/41</v>
      </c>
      <c r="F2306" s="21">
        <f>F2305</f>
        <v>42273</v>
      </c>
      <c r="G2306" s="40" t="s">
        <v>37</v>
      </c>
      <c r="H2306" s="38">
        <f t="shared" si="173"/>
        <v>42274</v>
      </c>
      <c r="I2306" s="41" t="s">
        <v>32</v>
      </c>
      <c r="J2306" s="42">
        <v>42</v>
      </c>
      <c r="K2306" s="42">
        <v>43</v>
      </c>
      <c r="L2306" s="42"/>
      <c r="M2306" s="42"/>
      <c r="N2306" s="42">
        <v>41</v>
      </c>
      <c r="O2306" s="205" t="s">
        <v>1286</v>
      </c>
    </row>
    <row r="2307" spans="1:15" ht="13.7" hidden="1" thickTop="1">
      <c r="A2307" s="24" t="s">
        <v>31</v>
      </c>
      <c r="B2307" s="25"/>
      <c r="C2307" s="25"/>
      <c r="D2307" s="25"/>
      <c r="E2307" s="25"/>
      <c r="F2307" s="25"/>
      <c r="G2307" s="25"/>
      <c r="H2307" s="25"/>
      <c r="I2307" s="25"/>
      <c r="J2307" s="188" t="s">
        <v>1029</v>
      </c>
      <c r="K2307" s="25" t="s">
        <v>2057</v>
      </c>
      <c r="L2307" s="25"/>
      <c r="M2307" s="23"/>
      <c r="N2307" s="188" t="s">
        <v>2049</v>
      </c>
      <c r="O2307" s="204"/>
    </row>
    <row r="2308" spans="1:15" ht="13.7" hidden="1" thickTop="1">
      <c r="A2308" s="45" t="s">
        <v>2071</v>
      </c>
      <c r="B2308" s="46">
        <v>330080404</v>
      </c>
      <c r="C2308" s="36" t="s">
        <v>791</v>
      </c>
      <c r="D2308" s="60">
        <v>36</v>
      </c>
      <c r="E2308" s="168" t="str">
        <f>J2308&amp;N2308&amp;K2308</f>
        <v>36/36</v>
      </c>
      <c r="F2308" s="21">
        <v>42275</v>
      </c>
      <c r="G2308" s="37" t="s">
        <v>29</v>
      </c>
      <c r="H2308" s="38">
        <f t="shared" ref="H2308:H2311" si="177">F2308+1</f>
        <v>42276</v>
      </c>
      <c r="I2308" s="37" t="s">
        <v>32</v>
      </c>
      <c r="J2308" s="48">
        <f>D2308</f>
        <v>36</v>
      </c>
      <c r="K2308" s="48">
        <f>J2308</f>
        <v>36</v>
      </c>
      <c r="L2308" s="25"/>
      <c r="M2308" s="29"/>
      <c r="N2308" s="25" t="s">
        <v>1286</v>
      </c>
      <c r="O2308" s="205"/>
    </row>
    <row r="2309" spans="1:15" ht="14.4" hidden="1" customHeight="1">
      <c r="A2309" s="45" t="s">
        <v>2072</v>
      </c>
      <c r="B2309" s="46">
        <v>330098951</v>
      </c>
      <c r="C2309" s="46" t="s">
        <v>661</v>
      </c>
      <c r="D2309" s="60">
        <v>18</v>
      </c>
      <c r="E2309" s="168" t="str">
        <f t="shared" ref="E2309:E2310" si="178">J2309&amp;N2309&amp;K2309</f>
        <v>18/18</v>
      </c>
      <c r="F2309" s="21">
        <f>F2308</f>
        <v>42275</v>
      </c>
      <c r="G2309" s="37" t="s">
        <v>29</v>
      </c>
      <c r="H2309" s="38">
        <f t="shared" si="177"/>
        <v>42276</v>
      </c>
      <c r="I2309" s="37" t="s">
        <v>32</v>
      </c>
      <c r="J2309" s="48">
        <f t="shared" ref="J2309:J2310" si="179">D2309</f>
        <v>18</v>
      </c>
      <c r="K2309" s="48">
        <f t="shared" ref="K2309:K2310" si="180">J2309</f>
        <v>18</v>
      </c>
      <c r="L2309" s="25"/>
      <c r="M2309" s="29"/>
      <c r="N2309" s="25" t="s">
        <v>1286</v>
      </c>
      <c r="O2309" s="207"/>
    </row>
    <row r="2310" spans="1:15" ht="13.7" hidden="1" thickTop="1">
      <c r="A2310" s="45"/>
      <c r="B2310" s="46"/>
      <c r="C2310" s="46"/>
      <c r="D2310" s="60"/>
      <c r="E2310" s="168" t="str">
        <f t="shared" si="178"/>
        <v>0/0</v>
      </c>
      <c r="F2310" s="21">
        <f>F2309</f>
        <v>42275</v>
      </c>
      <c r="G2310" s="37" t="s">
        <v>29</v>
      </c>
      <c r="H2310" s="38">
        <f t="shared" si="177"/>
        <v>42276</v>
      </c>
      <c r="I2310" s="37" t="s">
        <v>32</v>
      </c>
      <c r="J2310" s="48">
        <f t="shared" si="179"/>
        <v>0</v>
      </c>
      <c r="K2310" s="48">
        <f t="shared" si="180"/>
        <v>0</v>
      </c>
      <c r="L2310" s="25"/>
      <c r="M2310" s="29"/>
      <c r="N2310" s="25" t="s">
        <v>1286</v>
      </c>
      <c r="O2310" s="207"/>
    </row>
    <row r="2311" spans="1:15" ht="16.600000000000001" hidden="1" customHeight="1" thickBot="1">
      <c r="A2311" s="39" t="s">
        <v>2069</v>
      </c>
      <c r="B2311" s="40"/>
      <c r="C2311" s="40"/>
      <c r="D2311" s="160">
        <v>59</v>
      </c>
      <c r="E2311" s="40" t="str">
        <f>J2311&amp;O2311&amp;K2311&amp;O2311&amp;N2311</f>
        <v>59/59/59</v>
      </c>
      <c r="F2311" s="21">
        <f>F2310</f>
        <v>42275</v>
      </c>
      <c r="G2311" s="40" t="s">
        <v>37</v>
      </c>
      <c r="H2311" s="38">
        <f t="shared" si="177"/>
        <v>42276</v>
      </c>
      <c r="I2311" s="41" t="s">
        <v>32</v>
      </c>
      <c r="J2311" s="42">
        <v>59</v>
      </c>
      <c r="K2311" s="42">
        <v>59</v>
      </c>
      <c r="L2311" s="42"/>
      <c r="M2311" s="42"/>
      <c r="N2311" s="42">
        <v>59</v>
      </c>
      <c r="O2311" s="205" t="s">
        <v>1286</v>
      </c>
    </row>
    <row r="2312" spans="1:15" ht="13.7" hidden="1" thickTop="1">
      <c r="A2312" s="24" t="s">
        <v>31</v>
      </c>
      <c r="B2312" s="25"/>
      <c r="C2312" s="25"/>
      <c r="D2312" s="25"/>
      <c r="E2312" s="25"/>
      <c r="F2312" s="25"/>
      <c r="G2312" s="25"/>
      <c r="H2312" s="25"/>
      <c r="I2312" s="25"/>
      <c r="J2312" s="188" t="s">
        <v>1029</v>
      </c>
      <c r="K2312" s="25" t="s">
        <v>2057</v>
      </c>
      <c r="L2312" s="25"/>
      <c r="M2312" s="23"/>
      <c r="N2312" s="188" t="s">
        <v>2049</v>
      </c>
      <c r="O2312" s="204"/>
    </row>
    <row r="2313" spans="1:15" ht="13.7" hidden="1" thickTop="1">
      <c r="A2313" s="45" t="s">
        <v>2097</v>
      </c>
      <c r="B2313" s="46">
        <v>330080404</v>
      </c>
      <c r="C2313" s="36" t="s">
        <v>791</v>
      </c>
      <c r="D2313" s="60">
        <v>54</v>
      </c>
      <c r="E2313" s="168" t="str">
        <f>J2313&amp;N2313&amp;K2313</f>
        <v>54/54</v>
      </c>
      <c r="F2313" s="21">
        <v>42276</v>
      </c>
      <c r="G2313" s="37" t="s">
        <v>29</v>
      </c>
      <c r="H2313" s="38">
        <f t="shared" ref="H2313:H2316" si="181">F2313+1</f>
        <v>42277</v>
      </c>
      <c r="I2313" s="37" t="s">
        <v>32</v>
      </c>
      <c r="J2313" s="48">
        <f>D2313</f>
        <v>54</v>
      </c>
      <c r="K2313" s="48">
        <f>J2313</f>
        <v>54</v>
      </c>
      <c r="L2313" s="25"/>
      <c r="M2313" s="29"/>
      <c r="N2313" s="25" t="s">
        <v>1286</v>
      </c>
      <c r="O2313" s="205"/>
    </row>
    <row r="2314" spans="1:15" ht="14.4" hidden="1" customHeight="1">
      <c r="A2314" s="45" t="s">
        <v>2098</v>
      </c>
      <c r="B2314" s="46" t="s">
        <v>680</v>
      </c>
      <c r="C2314" s="46" t="s">
        <v>681</v>
      </c>
      <c r="D2314" s="60">
        <v>18</v>
      </c>
      <c r="E2314" s="168" t="str">
        <f t="shared" ref="E2314:E2315" si="182">J2314&amp;N2314&amp;K2314</f>
        <v>18/18</v>
      </c>
      <c r="F2314" s="21">
        <f>F2313</f>
        <v>42276</v>
      </c>
      <c r="G2314" s="37" t="s">
        <v>29</v>
      </c>
      <c r="H2314" s="38">
        <f t="shared" si="181"/>
        <v>42277</v>
      </c>
      <c r="I2314" s="37" t="s">
        <v>32</v>
      </c>
      <c r="J2314" s="48">
        <f t="shared" ref="J2314:J2315" si="183">D2314</f>
        <v>18</v>
      </c>
      <c r="K2314" s="48">
        <f t="shared" ref="K2314:K2315" si="184">J2314</f>
        <v>18</v>
      </c>
      <c r="L2314" s="25"/>
      <c r="M2314" s="29"/>
      <c r="N2314" s="25" t="s">
        <v>1286</v>
      </c>
      <c r="O2314" s="207"/>
    </row>
    <row r="2315" spans="1:15" ht="13.7" hidden="1" thickTop="1">
      <c r="A2315" s="45"/>
      <c r="B2315" s="46"/>
      <c r="C2315" s="46"/>
      <c r="D2315" s="60"/>
      <c r="E2315" s="168" t="str">
        <f t="shared" si="182"/>
        <v>0/0</v>
      </c>
      <c r="F2315" s="21">
        <f>F2314</f>
        <v>42276</v>
      </c>
      <c r="G2315" s="37" t="s">
        <v>29</v>
      </c>
      <c r="H2315" s="38">
        <f t="shared" si="181"/>
        <v>42277</v>
      </c>
      <c r="I2315" s="37" t="s">
        <v>32</v>
      </c>
      <c r="J2315" s="48">
        <f t="shared" si="183"/>
        <v>0</v>
      </c>
      <c r="K2315" s="48">
        <f t="shared" si="184"/>
        <v>0</v>
      </c>
      <c r="L2315" s="25"/>
      <c r="M2315" s="29"/>
      <c r="N2315" s="25" t="s">
        <v>1286</v>
      </c>
      <c r="O2315" s="207"/>
    </row>
    <row r="2316" spans="1:15" ht="16.600000000000001" hidden="1" customHeight="1" thickBot="1">
      <c r="A2316" s="39" t="s">
        <v>2099</v>
      </c>
      <c r="B2316" s="40"/>
      <c r="C2316" s="40"/>
      <c r="D2316" s="160">
        <v>48</v>
      </c>
      <c r="E2316" s="40" t="str">
        <f>J2316&amp;O2316&amp;K2316&amp;O2316&amp;N2316</f>
        <v>48/48/48</v>
      </c>
      <c r="F2316" s="21">
        <f>F2315</f>
        <v>42276</v>
      </c>
      <c r="G2316" s="40" t="s">
        <v>37</v>
      </c>
      <c r="H2316" s="38">
        <f t="shared" si="181"/>
        <v>42277</v>
      </c>
      <c r="I2316" s="41" t="s">
        <v>32</v>
      </c>
      <c r="J2316" s="42">
        <v>48</v>
      </c>
      <c r="K2316" s="42">
        <v>48</v>
      </c>
      <c r="L2316" s="42"/>
      <c r="M2316" s="42"/>
      <c r="N2316" s="42">
        <v>48</v>
      </c>
      <c r="O2316" s="205" t="s">
        <v>1286</v>
      </c>
    </row>
    <row r="2317" spans="1:15" ht="13.7" thickTop="1">
      <c r="A2317" s="24" t="s">
        <v>31</v>
      </c>
      <c r="B2317" s="25"/>
      <c r="C2317" s="25"/>
      <c r="D2317" s="25"/>
      <c r="E2317" s="25"/>
      <c r="F2317" s="25"/>
      <c r="G2317" s="25"/>
      <c r="H2317" s="25"/>
      <c r="I2317" s="25"/>
      <c r="J2317" s="188" t="s">
        <v>1029</v>
      </c>
      <c r="K2317" s="25" t="s">
        <v>2057</v>
      </c>
      <c r="L2317" s="25"/>
      <c r="M2317" s="23"/>
      <c r="N2317" s="188" t="s">
        <v>2049</v>
      </c>
      <c r="O2317" s="204"/>
    </row>
    <row r="2318" spans="1:15">
      <c r="A2318" s="45" t="s">
        <v>2101</v>
      </c>
      <c r="B2318" s="46">
        <v>330080404</v>
      </c>
      <c r="C2318" s="36" t="s">
        <v>791</v>
      </c>
      <c r="D2318" s="60">
        <v>72</v>
      </c>
      <c r="E2318" s="168" t="str">
        <f>J2318&amp;N2318&amp;K2318</f>
        <v>72/72</v>
      </c>
      <c r="F2318" s="21">
        <v>42284</v>
      </c>
      <c r="G2318" s="37" t="s">
        <v>29</v>
      </c>
      <c r="H2318" s="38">
        <f t="shared" ref="H2318:H2321" si="185">F2318+1</f>
        <v>42285</v>
      </c>
      <c r="I2318" s="37" t="s">
        <v>32</v>
      </c>
      <c r="J2318" s="48">
        <f>D2318</f>
        <v>72</v>
      </c>
      <c r="K2318" s="48">
        <f>J2318</f>
        <v>72</v>
      </c>
      <c r="L2318" s="25"/>
      <c r="M2318" s="29"/>
      <c r="N2318" s="25" t="s">
        <v>1286</v>
      </c>
      <c r="O2318" s="205"/>
    </row>
    <row r="2319" spans="1:15" ht="14.4" customHeight="1">
      <c r="A2319" s="45"/>
      <c r="B2319" s="46"/>
      <c r="C2319" s="46"/>
      <c r="D2319" s="60"/>
      <c r="E2319" s="168" t="str">
        <f t="shared" ref="E2319:E2320" si="186">J2319&amp;N2319&amp;K2319</f>
        <v>0/0</v>
      </c>
      <c r="F2319" s="21">
        <f>F2318</f>
        <v>42284</v>
      </c>
      <c r="G2319" s="37" t="s">
        <v>29</v>
      </c>
      <c r="H2319" s="38">
        <f t="shared" si="185"/>
        <v>42285</v>
      </c>
      <c r="I2319" s="37" t="s">
        <v>32</v>
      </c>
      <c r="J2319" s="48">
        <f t="shared" ref="J2319:J2320" si="187">D2319</f>
        <v>0</v>
      </c>
      <c r="K2319" s="48">
        <f t="shared" ref="K2319:K2320" si="188">J2319</f>
        <v>0</v>
      </c>
      <c r="L2319" s="25"/>
      <c r="M2319" s="29"/>
      <c r="N2319" s="25" t="s">
        <v>1286</v>
      </c>
      <c r="O2319" s="207"/>
    </row>
    <row r="2320" spans="1:15">
      <c r="A2320" s="45"/>
      <c r="B2320" s="46"/>
      <c r="C2320" s="46"/>
      <c r="D2320" s="60"/>
      <c r="E2320" s="168" t="str">
        <f t="shared" si="186"/>
        <v>0/0</v>
      </c>
      <c r="F2320" s="21">
        <f>F2319</f>
        <v>42284</v>
      </c>
      <c r="G2320" s="37" t="s">
        <v>29</v>
      </c>
      <c r="H2320" s="38">
        <f t="shared" si="185"/>
        <v>42285</v>
      </c>
      <c r="I2320" s="37" t="s">
        <v>32</v>
      </c>
      <c r="J2320" s="48">
        <f t="shared" si="187"/>
        <v>0</v>
      </c>
      <c r="K2320" s="48">
        <f t="shared" si="188"/>
        <v>0</v>
      </c>
      <c r="L2320" s="25"/>
      <c r="M2320" s="29"/>
      <c r="N2320" s="25" t="s">
        <v>1286</v>
      </c>
      <c r="O2320" s="207"/>
    </row>
    <row r="2321" spans="1:15" ht="16.600000000000001" customHeight="1" thickBot="1">
      <c r="A2321" s="39" t="s">
        <v>2100</v>
      </c>
      <c r="B2321" s="40"/>
      <c r="C2321" s="40"/>
      <c r="D2321" s="160">
        <v>48</v>
      </c>
      <c r="E2321" s="40" t="str">
        <f>J2321&amp;O2321&amp;K2321&amp;O2321&amp;N2321</f>
        <v>48/48/44</v>
      </c>
      <c r="F2321" s="21">
        <f>F2320</f>
        <v>42284</v>
      </c>
      <c r="G2321" s="40" t="s">
        <v>37</v>
      </c>
      <c r="H2321" s="38">
        <f t="shared" si="185"/>
        <v>42285</v>
      </c>
      <c r="I2321" s="41" t="s">
        <v>32</v>
      </c>
      <c r="J2321" s="42">
        <v>48</v>
      </c>
      <c r="K2321" s="42">
        <v>48</v>
      </c>
      <c r="L2321" s="42"/>
      <c r="M2321" s="42"/>
      <c r="N2321" s="42">
        <v>44</v>
      </c>
      <c r="O2321" s="205" t="s">
        <v>1286</v>
      </c>
    </row>
    <row r="2322" spans="1:15" ht="13.7" thickTop="1">
      <c r="A2322" s="24" t="s">
        <v>31</v>
      </c>
      <c r="B2322" s="25"/>
      <c r="C2322" s="25"/>
      <c r="D2322" s="25"/>
      <c r="E2322" s="25"/>
      <c r="F2322" s="25"/>
      <c r="G2322" s="25"/>
      <c r="H2322" s="25"/>
      <c r="I2322" s="25"/>
      <c r="J2322" s="188" t="s">
        <v>1029</v>
      </c>
      <c r="K2322" s="25" t="s">
        <v>2057</v>
      </c>
      <c r="L2322" s="25"/>
      <c r="M2322" s="23"/>
      <c r="N2322" s="188" t="s">
        <v>2049</v>
      </c>
      <c r="O2322" s="204"/>
    </row>
    <row r="2323" spans="1:15">
      <c r="A2323" s="45" t="s">
        <v>2102</v>
      </c>
      <c r="B2323" s="46">
        <v>330080404</v>
      </c>
      <c r="C2323" s="36" t="s">
        <v>791</v>
      </c>
      <c r="D2323" s="60">
        <v>18</v>
      </c>
      <c r="E2323" s="168" t="str">
        <f>J2323&amp;N2323&amp;K2323</f>
        <v>18/18</v>
      </c>
      <c r="F2323" s="21">
        <v>42285</v>
      </c>
      <c r="G2323" s="37" t="s">
        <v>29</v>
      </c>
      <c r="H2323" s="38">
        <f t="shared" ref="H2323:H2326" si="189">F2323+1</f>
        <v>42286</v>
      </c>
      <c r="I2323" s="37" t="s">
        <v>32</v>
      </c>
      <c r="J2323" s="48">
        <f>D2323</f>
        <v>18</v>
      </c>
      <c r="K2323" s="48">
        <f>J2323</f>
        <v>18</v>
      </c>
      <c r="L2323" s="25"/>
      <c r="M2323" s="29"/>
      <c r="N2323" s="25" t="s">
        <v>1286</v>
      </c>
      <c r="O2323" s="205"/>
    </row>
    <row r="2324" spans="1:15" ht="14.4" customHeight="1">
      <c r="A2324" s="45" t="s">
        <v>2103</v>
      </c>
      <c r="B2324" s="46">
        <v>330098951</v>
      </c>
      <c r="C2324" s="46" t="s">
        <v>661</v>
      </c>
      <c r="D2324" s="60">
        <v>18</v>
      </c>
      <c r="E2324" s="168" t="str">
        <f t="shared" ref="E2324:E2325" si="190">J2324&amp;N2324&amp;K2324</f>
        <v>18/18</v>
      </c>
      <c r="F2324" s="21">
        <f>F2323</f>
        <v>42285</v>
      </c>
      <c r="G2324" s="37" t="s">
        <v>29</v>
      </c>
      <c r="H2324" s="38">
        <f t="shared" si="189"/>
        <v>42286</v>
      </c>
      <c r="I2324" s="37" t="s">
        <v>32</v>
      </c>
      <c r="J2324" s="48">
        <f t="shared" ref="J2324:J2325" si="191">D2324</f>
        <v>18</v>
      </c>
      <c r="K2324" s="48">
        <f t="shared" ref="K2324:K2325" si="192">J2324</f>
        <v>18</v>
      </c>
      <c r="L2324" s="25"/>
      <c r="M2324" s="29"/>
      <c r="N2324" s="25" t="s">
        <v>1286</v>
      </c>
      <c r="O2324" s="207"/>
    </row>
    <row r="2325" spans="1:15">
      <c r="A2325" s="45" t="s">
        <v>2104</v>
      </c>
      <c r="B2325" s="46" t="s">
        <v>680</v>
      </c>
      <c r="C2325" s="46" t="s">
        <v>681</v>
      </c>
      <c r="D2325" s="60">
        <v>18</v>
      </c>
      <c r="E2325" s="168" t="str">
        <f t="shared" si="190"/>
        <v>18/18</v>
      </c>
      <c r="F2325" s="21">
        <f>F2324</f>
        <v>42285</v>
      </c>
      <c r="G2325" s="37" t="s">
        <v>29</v>
      </c>
      <c r="H2325" s="38">
        <f t="shared" si="189"/>
        <v>42286</v>
      </c>
      <c r="I2325" s="37" t="s">
        <v>32</v>
      </c>
      <c r="J2325" s="48">
        <f t="shared" si="191"/>
        <v>18</v>
      </c>
      <c r="K2325" s="48">
        <f t="shared" si="192"/>
        <v>18</v>
      </c>
      <c r="L2325" s="25"/>
      <c r="M2325" s="29"/>
      <c r="N2325" s="25" t="s">
        <v>1286</v>
      </c>
      <c r="O2325" s="207"/>
    </row>
    <row r="2326" spans="1:15" ht="16.600000000000001" customHeight="1" thickBot="1">
      <c r="A2326" s="39" t="s">
        <v>2105</v>
      </c>
      <c r="B2326" s="40"/>
      <c r="C2326" s="40"/>
      <c r="D2326" s="160">
        <v>41</v>
      </c>
      <c r="E2326" s="40" t="str">
        <f>J2326&amp;O2326&amp;K2326&amp;O2326&amp;N2326</f>
        <v>41/41/41</v>
      </c>
      <c r="F2326" s="21">
        <f>F2325</f>
        <v>42285</v>
      </c>
      <c r="G2326" s="40" t="s">
        <v>37</v>
      </c>
      <c r="H2326" s="38">
        <f t="shared" si="189"/>
        <v>42286</v>
      </c>
      <c r="I2326" s="41" t="s">
        <v>32</v>
      </c>
      <c r="J2326" s="42">
        <v>41</v>
      </c>
      <c r="K2326" s="42">
        <v>41</v>
      </c>
      <c r="L2326" s="42"/>
      <c r="M2326" s="42"/>
      <c r="N2326" s="42">
        <v>41</v>
      </c>
      <c r="O2326" s="205" t="s">
        <v>1286</v>
      </c>
    </row>
    <row r="2327" spans="1:15" ht="13.7" thickTop="1">
      <c r="A2327" s="24" t="s">
        <v>31</v>
      </c>
      <c r="B2327" s="25"/>
      <c r="C2327" s="25"/>
      <c r="D2327" s="25"/>
      <c r="E2327" s="25"/>
      <c r="F2327" s="25"/>
      <c r="G2327" s="25"/>
      <c r="H2327" s="25"/>
      <c r="I2327" s="25"/>
      <c r="J2327" s="188" t="s">
        <v>1029</v>
      </c>
      <c r="K2327" s="25" t="s">
        <v>2057</v>
      </c>
      <c r="L2327" s="25"/>
      <c r="M2327" s="23"/>
      <c r="N2327" s="188" t="s">
        <v>2049</v>
      </c>
      <c r="O2327" s="204"/>
    </row>
    <row r="2328" spans="1:15">
      <c r="A2328" s="45" t="s">
        <v>2108</v>
      </c>
      <c r="B2328" s="46">
        <v>330080404</v>
      </c>
      <c r="C2328" s="36" t="s">
        <v>791</v>
      </c>
      <c r="D2328" s="60">
        <v>36</v>
      </c>
      <c r="E2328" s="168" t="str">
        <f>J2328&amp;N2328&amp;K2328</f>
        <v>36/36</v>
      </c>
      <c r="F2328" s="21">
        <v>42286</v>
      </c>
      <c r="G2328" s="37" t="s">
        <v>29</v>
      </c>
      <c r="H2328" s="38">
        <f t="shared" ref="H2328:H2331" si="193">F2328+1</f>
        <v>42287</v>
      </c>
      <c r="I2328" s="37" t="s">
        <v>32</v>
      </c>
      <c r="J2328" s="48">
        <f>D2328</f>
        <v>36</v>
      </c>
      <c r="K2328" s="48">
        <f>J2328</f>
        <v>36</v>
      </c>
      <c r="L2328" s="25"/>
      <c r="M2328" s="29"/>
      <c r="N2328" s="25" t="s">
        <v>1286</v>
      </c>
      <c r="O2328" s="205"/>
    </row>
    <row r="2329" spans="1:15" ht="14.4" customHeight="1">
      <c r="A2329" s="45" t="s">
        <v>2109</v>
      </c>
      <c r="B2329" s="46">
        <v>330098951</v>
      </c>
      <c r="C2329" s="46" t="s">
        <v>661</v>
      </c>
      <c r="D2329" s="60">
        <v>18</v>
      </c>
      <c r="E2329" s="168" t="str">
        <f t="shared" ref="E2329:E2330" si="194">J2329&amp;N2329&amp;K2329</f>
        <v>18/18</v>
      </c>
      <c r="F2329" s="21">
        <f>F2328</f>
        <v>42286</v>
      </c>
      <c r="G2329" s="37" t="s">
        <v>29</v>
      </c>
      <c r="H2329" s="38">
        <f t="shared" si="193"/>
        <v>42287</v>
      </c>
      <c r="I2329" s="37" t="s">
        <v>32</v>
      </c>
      <c r="J2329" s="48">
        <f t="shared" ref="J2329:J2330" si="195">D2329</f>
        <v>18</v>
      </c>
      <c r="K2329" s="48">
        <f t="shared" ref="K2329:K2330" si="196">J2329</f>
        <v>18</v>
      </c>
      <c r="L2329" s="25"/>
      <c r="M2329" s="29"/>
      <c r="N2329" s="25" t="s">
        <v>1286</v>
      </c>
      <c r="O2329" s="207"/>
    </row>
    <row r="2330" spans="1:15">
      <c r="A2330" s="45"/>
      <c r="B2330" s="46"/>
      <c r="C2330" s="46"/>
      <c r="D2330" s="60"/>
      <c r="E2330" s="168" t="str">
        <f t="shared" si="194"/>
        <v>0/0</v>
      </c>
      <c r="F2330" s="21">
        <f>F2329</f>
        <v>42286</v>
      </c>
      <c r="G2330" s="37" t="s">
        <v>29</v>
      </c>
      <c r="H2330" s="38">
        <f t="shared" si="193"/>
        <v>42287</v>
      </c>
      <c r="I2330" s="37" t="s">
        <v>32</v>
      </c>
      <c r="J2330" s="48">
        <f t="shared" si="195"/>
        <v>0</v>
      </c>
      <c r="K2330" s="48">
        <f t="shared" si="196"/>
        <v>0</v>
      </c>
      <c r="L2330" s="25"/>
      <c r="M2330" s="29"/>
      <c r="N2330" s="25" t="s">
        <v>1286</v>
      </c>
      <c r="O2330" s="207"/>
    </row>
    <row r="2331" spans="1:15" ht="16.600000000000001" customHeight="1" thickBot="1">
      <c r="A2331" s="39" t="s">
        <v>2110</v>
      </c>
      <c r="B2331" s="40"/>
      <c r="C2331" s="40"/>
      <c r="D2331" s="160">
        <v>45</v>
      </c>
      <c r="E2331" s="40" t="str">
        <f>J2331&amp;O2331&amp;K2331&amp;O2331&amp;N2331</f>
        <v>45/46/37</v>
      </c>
      <c r="F2331" s="21">
        <f>F2330</f>
        <v>42286</v>
      </c>
      <c r="G2331" s="40" t="s">
        <v>37</v>
      </c>
      <c r="H2331" s="38">
        <f t="shared" si="193"/>
        <v>42287</v>
      </c>
      <c r="I2331" s="41" t="s">
        <v>32</v>
      </c>
      <c r="J2331" s="42">
        <v>45</v>
      </c>
      <c r="K2331" s="42">
        <v>46</v>
      </c>
      <c r="L2331" s="42"/>
      <c r="M2331" s="42"/>
      <c r="N2331" s="42">
        <v>37</v>
      </c>
      <c r="O2331" s="205" t="s">
        <v>1286</v>
      </c>
    </row>
    <row r="2332" spans="1:15" ht="13.7" thickTop="1">
      <c r="A2332" s="24" t="s">
        <v>31</v>
      </c>
      <c r="B2332" s="25"/>
      <c r="C2332" s="25"/>
      <c r="D2332" s="25"/>
      <c r="E2332" s="25"/>
      <c r="F2332" s="25"/>
      <c r="G2332" s="25"/>
      <c r="H2332" s="25"/>
      <c r="I2332" s="25"/>
      <c r="J2332" s="188" t="s">
        <v>1029</v>
      </c>
      <c r="K2332" s="25" t="s">
        <v>2057</v>
      </c>
      <c r="L2332" s="25"/>
      <c r="M2332" s="23"/>
      <c r="N2332" s="188" t="s">
        <v>2049</v>
      </c>
      <c r="O2332" s="204"/>
    </row>
    <row r="2333" spans="1:15">
      <c r="A2333" s="45" t="s">
        <v>2112</v>
      </c>
      <c r="B2333" s="46">
        <v>330080404</v>
      </c>
      <c r="C2333" s="36" t="s">
        <v>791</v>
      </c>
      <c r="D2333" s="60">
        <v>54</v>
      </c>
      <c r="E2333" s="168" t="str">
        <f>J2333&amp;N2333&amp;K2333</f>
        <v>54/54</v>
      </c>
      <c r="F2333" s="21">
        <v>42289</v>
      </c>
      <c r="G2333" s="37" t="s">
        <v>29</v>
      </c>
      <c r="H2333" s="38">
        <f t="shared" ref="H2333:H2336" si="197">F2333+1</f>
        <v>42290</v>
      </c>
      <c r="I2333" s="37" t="s">
        <v>32</v>
      </c>
      <c r="J2333" s="48">
        <f>D2333</f>
        <v>54</v>
      </c>
      <c r="K2333" s="48">
        <f>J2333</f>
        <v>54</v>
      </c>
      <c r="L2333" s="25"/>
      <c r="M2333" s="29"/>
      <c r="N2333" s="25" t="s">
        <v>1286</v>
      </c>
      <c r="O2333" s="205"/>
    </row>
    <row r="2334" spans="1:15" ht="14.4" customHeight="1">
      <c r="A2334" s="45" t="s">
        <v>2113</v>
      </c>
      <c r="B2334" s="46">
        <v>330098951</v>
      </c>
      <c r="C2334" s="46" t="s">
        <v>661</v>
      </c>
      <c r="D2334" s="60">
        <v>18</v>
      </c>
      <c r="E2334" s="168" t="str">
        <f t="shared" ref="E2334:E2335" si="198">J2334&amp;N2334&amp;K2334</f>
        <v>18/18</v>
      </c>
      <c r="F2334" s="21">
        <f>F2333</f>
        <v>42289</v>
      </c>
      <c r="G2334" s="37" t="s">
        <v>29</v>
      </c>
      <c r="H2334" s="38">
        <f t="shared" si="197"/>
        <v>42290</v>
      </c>
      <c r="I2334" s="37" t="s">
        <v>32</v>
      </c>
      <c r="J2334" s="48">
        <f t="shared" ref="J2334:J2335" si="199">D2334</f>
        <v>18</v>
      </c>
      <c r="K2334" s="48">
        <f t="shared" ref="K2334:K2335" si="200">J2334</f>
        <v>18</v>
      </c>
      <c r="L2334" s="25"/>
      <c r="M2334" s="29"/>
      <c r="N2334" s="25" t="s">
        <v>1286</v>
      </c>
      <c r="O2334" s="207"/>
    </row>
    <row r="2335" spans="1:15">
      <c r="A2335" s="45"/>
      <c r="B2335" s="46"/>
      <c r="C2335" s="46"/>
      <c r="D2335" s="60"/>
      <c r="E2335" s="168" t="str">
        <f t="shared" si="198"/>
        <v>0/0</v>
      </c>
      <c r="F2335" s="21">
        <f>F2334</f>
        <v>42289</v>
      </c>
      <c r="G2335" s="37" t="s">
        <v>29</v>
      </c>
      <c r="H2335" s="38">
        <f t="shared" si="197"/>
        <v>42290</v>
      </c>
      <c r="I2335" s="37" t="s">
        <v>32</v>
      </c>
      <c r="J2335" s="48">
        <f t="shared" si="199"/>
        <v>0</v>
      </c>
      <c r="K2335" s="48">
        <f t="shared" si="200"/>
        <v>0</v>
      </c>
      <c r="L2335" s="25"/>
      <c r="M2335" s="29"/>
      <c r="N2335" s="25" t="s">
        <v>1286</v>
      </c>
      <c r="O2335" s="207"/>
    </row>
    <row r="2336" spans="1:15" ht="16.600000000000001" customHeight="1" thickBot="1">
      <c r="A2336" s="39" t="s">
        <v>2117</v>
      </c>
      <c r="B2336" s="40"/>
      <c r="C2336" s="40"/>
      <c r="D2336" s="160">
        <v>45</v>
      </c>
      <c r="E2336" s="40" t="str">
        <f>J2336&amp;O2336&amp;K2336&amp;O2336&amp;N2336</f>
        <v>45/45/45</v>
      </c>
      <c r="F2336" s="21">
        <f>F2335</f>
        <v>42289</v>
      </c>
      <c r="G2336" s="40" t="s">
        <v>37</v>
      </c>
      <c r="H2336" s="38">
        <f t="shared" si="197"/>
        <v>42290</v>
      </c>
      <c r="I2336" s="41" t="s">
        <v>32</v>
      </c>
      <c r="J2336" s="42">
        <v>45</v>
      </c>
      <c r="K2336" s="42">
        <v>45</v>
      </c>
      <c r="L2336" s="42"/>
      <c r="M2336" s="42"/>
      <c r="N2336" s="42">
        <v>45</v>
      </c>
      <c r="O2336" s="205" t="s">
        <v>1286</v>
      </c>
    </row>
    <row r="2337" spans="1:15" ht="13.7" thickTop="1">
      <c r="A2337" s="24" t="s">
        <v>31</v>
      </c>
      <c r="B2337" s="25"/>
      <c r="C2337" s="25"/>
      <c r="D2337" s="25"/>
      <c r="E2337" s="25"/>
      <c r="F2337" s="25"/>
      <c r="G2337" s="25"/>
      <c r="H2337" s="25"/>
      <c r="I2337" s="25"/>
      <c r="J2337" s="188" t="s">
        <v>1029</v>
      </c>
      <c r="K2337" s="25" t="s">
        <v>2057</v>
      </c>
      <c r="L2337" s="25"/>
      <c r="M2337" s="23"/>
      <c r="N2337" s="188" t="s">
        <v>2049</v>
      </c>
      <c r="O2337" s="204"/>
    </row>
    <row r="2338" spans="1:15">
      <c r="A2338" s="45" t="s">
        <v>2114</v>
      </c>
      <c r="B2338" s="46">
        <v>330080404</v>
      </c>
      <c r="C2338" s="36" t="s">
        <v>791</v>
      </c>
      <c r="D2338" s="60">
        <v>54</v>
      </c>
      <c r="E2338" s="168" t="str">
        <f>J2338&amp;N2338&amp;K2338</f>
        <v>54/54</v>
      </c>
      <c r="F2338" s="21">
        <v>42290</v>
      </c>
      <c r="G2338" s="37" t="s">
        <v>29</v>
      </c>
      <c r="H2338" s="38">
        <f t="shared" ref="H2338:H2341" si="201">F2338+1</f>
        <v>42291</v>
      </c>
      <c r="I2338" s="37" t="s">
        <v>32</v>
      </c>
      <c r="J2338" s="48">
        <f>D2338</f>
        <v>54</v>
      </c>
      <c r="K2338" s="48">
        <f>J2338</f>
        <v>54</v>
      </c>
      <c r="L2338" s="25"/>
      <c r="M2338" s="29"/>
      <c r="N2338" s="25" t="s">
        <v>1286</v>
      </c>
      <c r="O2338" s="205"/>
    </row>
    <row r="2339" spans="1:15" ht="14.4" customHeight="1">
      <c r="A2339" s="45" t="s">
        <v>2115</v>
      </c>
      <c r="B2339" s="46" t="s">
        <v>680</v>
      </c>
      <c r="C2339" s="46" t="s">
        <v>681</v>
      </c>
      <c r="D2339" s="60">
        <v>18</v>
      </c>
      <c r="E2339" s="168" t="str">
        <f t="shared" ref="E2339:E2340" si="202">J2339&amp;N2339&amp;K2339</f>
        <v>18/18</v>
      </c>
      <c r="F2339" s="21">
        <f>F2338</f>
        <v>42290</v>
      </c>
      <c r="G2339" s="37" t="s">
        <v>29</v>
      </c>
      <c r="H2339" s="38">
        <f t="shared" si="201"/>
        <v>42291</v>
      </c>
      <c r="I2339" s="37" t="s">
        <v>32</v>
      </c>
      <c r="J2339" s="48">
        <f t="shared" ref="J2339:J2340" si="203">D2339</f>
        <v>18</v>
      </c>
      <c r="K2339" s="48">
        <f t="shared" ref="K2339:K2340" si="204">J2339</f>
        <v>18</v>
      </c>
      <c r="L2339" s="25"/>
      <c r="M2339" s="29"/>
      <c r="N2339" s="25" t="s">
        <v>1286</v>
      </c>
      <c r="O2339" s="207"/>
    </row>
    <row r="2340" spans="1:15">
      <c r="A2340" s="45"/>
      <c r="B2340" s="46"/>
      <c r="C2340" s="46"/>
      <c r="D2340" s="60"/>
      <c r="E2340" s="168" t="str">
        <f t="shared" si="202"/>
        <v>0/0</v>
      </c>
      <c r="F2340" s="21">
        <f>F2339</f>
        <v>42290</v>
      </c>
      <c r="G2340" s="37" t="s">
        <v>29</v>
      </c>
      <c r="H2340" s="38">
        <f t="shared" si="201"/>
        <v>42291</v>
      </c>
      <c r="I2340" s="37" t="s">
        <v>32</v>
      </c>
      <c r="J2340" s="48">
        <f t="shared" si="203"/>
        <v>0</v>
      </c>
      <c r="K2340" s="48">
        <f t="shared" si="204"/>
        <v>0</v>
      </c>
      <c r="L2340" s="25"/>
      <c r="M2340" s="29"/>
      <c r="N2340" s="25" t="s">
        <v>1286</v>
      </c>
      <c r="O2340" s="207"/>
    </row>
    <row r="2341" spans="1:15" ht="16.600000000000001" customHeight="1" thickBot="1">
      <c r="A2341" s="39" t="s">
        <v>2116</v>
      </c>
      <c r="B2341" s="40"/>
      <c r="C2341" s="40"/>
      <c r="D2341" s="160">
        <v>18</v>
      </c>
      <c r="E2341" s="40" t="str">
        <f>J2341&amp;O2341&amp;K2341&amp;O2341&amp;N2341</f>
        <v>18/18/18</v>
      </c>
      <c r="F2341" s="21">
        <f>F2340</f>
        <v>42290</v>
      </c>
      <c r="G2341" s="40" t="s">
        <v>37</v>
      </c>
      <c r="H2341" s="38">
        <f t="shared" si="201"/>
        <v>42291</v>
      </c>
      <c r="I2341" s="41" t="s">
        <v>32</v>
      </c>
      <c r="J2341" s="42">
        <v>18</v>
      </c>
      <c r="K2341" s="42">
        <v>18</v>
      </c>
      <c r="L2341" s="42"/>
      <c r="M2341" s="42"/>
      <c r="N2341" s="42">
        <v>18</v>
      </c>
      <c r="O2341" s="205" t="s">
        <v>1286</v>
      </c>
    </row>
    <row r="2342" spans="1:15" ht="13.7" thickTop="1">
      <c r="A2342" s="24" t="s">
        <v>31</v>
      </c>
      <c r="B2342" s="25"/>
      <c r="C2342" s="25"/>
      <c r="D2342" s="25"/>
      <c r="E2342" s="25"/>
      <c r="F2342" s="25"/>
      <c r="G2342" s="25"/>
      <c r="H2342" s="25"/>
      <c r="I2342" s="25"/>
      <c r="J2342" s="188" t="s">
        <v>1029</v>
      </c>
      <c r="K2342" s="25" t="s">
        <v>2057</v>
      </c>
      <c r="L2342" s="25"/>
      <c r="M2342" s="23"/>
      <c r="N2342" s="188" t="s">
        <v>2049</v>
      </c>
      <c r="O2342" s="204"/>
    </row>
    <row r="2343" spans="1:15">
      <c r="A2343" s="45" t="s">
        <v>2118</v>
      </c>
      <c r="B2343" s="46">
        <v>330080404</v>
      </c>
      <c r="C2343" s="36" t="s">
        <v>791</v>
      </c>
      <c r="D2343" s="60">
        <v>72</v>
      </c>
      <c r="E2343" s="168" t="str">
        <f>J2343&amp;N2343&amp;K2343</f>
        <v>72/72</v>
      </c>
      <c r="F2343" s="21">
        <v>42291</v>
      </c>
      <c r="G2343" s="37" t="s">
        <v>29</v>
      </c>
      <c r="H2343" s="38">
        <f t="shared" ref="H2343:H2346" si="205">F2343+1</f>
        <v>42292</v>
      </c>
      <c r="I2343" s="37" t="s">
        <v>32</v>
      </c>
      <c r="J2343" s="48">
        <f>D2343</f>
        <v>72</v>
      </c>
      <c r="K2343" s="48">
        <f>J2343</f>
        <v>72</v>
      </c>
      <c r="L2343" s="25"/>
      <c r="M2343" s="29"/>
      <c r="N2343" s="25" t="s">
        <v>1286</v>
      </c>
      <c r="O2343" s="205"/>
    </row>
    <row r="2344" spans="1:15" ht="14.4" customHeight="1">
      <c r="A2344" s="45"/>
      <c r="B2344" s="46"/>
      <c r="C2344" s="46"/>
      <c r="D2344" s="60"/>
      <c r="E2344" s="168" t="str">
        <f t="shared" ref="E2344:E2345" si="206">J2344&amp;N2344&amp;K2344</f>
        <v>0/0</v>
      </c>
      <c r="F2344" s="21">
        <f>F2343</f>
        <v>42291</v>
      </c>
      <c r="G2344" s="37" t="s">
        <v>29</v>
      </c>
      <c r="H2344" s="38">
        <f t="shared" si="205"/>
        <v>42292</v>
      </c>
      <c r="I2344" s="37" t="s">
        <v>32</v>
      </c>
      <c r="J2344" s="48">
        <f t="shared" ref="J2344:J2345" si="207">D2344</f>
        <v>0</v>
      </c>
      <c r="K2344" s="48">
        <f t="shared" ref="K2344:K2345" si="208">J2344</f>
        <v>0</v>
      </c>
      <c r="L2344" s="25"/>
      <c r="M2344" s="29"/>
      <c r="N2344" s="25" t="s">
        <v>1286</v>
      </c>
      <c r="O2344" s="207"/>
    </row>
    <row r="2345" spans="1:15">
      <c r="A2345" s="45"/>
      <c r="B2345" s="46"/>
      <c r="C2345" s="46"/>
      <c r="D2345" s="60"/>
      <c r="E2345" s="168" t="str">
        <f t="shared" si="206"/>
        <v>0/0</v>
      </c>
      <c r="F2345" s="21">
        <f>F2344</f>
        <v>42291</v>
      </c>
      <c r="G2345" s="37" t="s">
        <v>29</v>
      </c>
      <c r="H2345" s="38">
        <f t="shared" si="205"/>
        <v>42292</v>
      </c>
      <c r="I2345" s="37" t="s">
        <v>32</v>
      </c>
      <c r="J2345" s="48">
        <f t="shared" si="207"/>
        <v>0</v>
      </c>
      <c r="K2345" s="48">
        <f t="shared" si="208"/>
        <v>0</v>
      </c>
      <c r="L2345" s="25"/>
      <c r="M2345" s="29"/>
      <c r="N2345" s="25" t="s">
        <v>1286</v>
      </c>
      <c r="O2345" s="207"/>
    </row>
    <row r="2346" spans="1:15" ht="16.600000000000001" customHeight="1" thickBot="1">
      <c r="A2346" s="39" t="s">
        <v>2119</v>
      </c>
      <c r="B2346" s="40"/>
      <c r="C2346" s="40"/>
      <c r="D2346" s="160">
        <v>45</v>
      </c>
      <c r="E2346" s="40" t="str">
        <f>J2346&amp;O2346&amp;K2346&amp;O2346&amp;N2346</f>
        <v>45/45/44</v>
      </c>
      <c r="F2346" s="21">
        <f>F2345</f>
        <v>42291</v>
      </c>
      <c r="G2346" s="40" t="s">
        <v>37</v>
      </c>
      <c r="H2346" s="38">
        <f t="shared" si="205"/>
        <v>42292</v>
      </c>
      <c r="I2346" s="41" t="s">
        <v>32</v>
      </c>
      <c r="J2346" s="42">
        <v>45</v>
      </c>
      <c r="K2346" s="42">
        <v>45</v>
      </c>
      <c r="L2346" s="42"/>
      <c r="M2346" s="42"/>
      <c r="N2346" s="42">
        <v>44</v>
      </c>
      <c r="O2346" s="205" t="s">
        <v>1286</v>
      </c>
    </row>
    <row r="2347" spans="1:15" ht="13.7" thickTop="1">
      <c r="A2347" s="24" t="s">
        <v>31</v>
      </c>
      <c r="B2347" s="25"/>
      <c r="C2347" s="25"/>
      <c r="D2347" s="25"/>
      <c r="E2347" s="25"/>
      <c r="F2347" s="25"/>
      <c r="G2347" s="25"/>
      <c r="H2347" s="25"/>
      <c r="I2347" s="25"/>
      <c r="J2347" s="188" t="s">
        <v>1029</v>
      </c>
      <c r="K2347" s="25" t="s">
        <v>2057</v>
      </c>
      <c r="L2347" s="25"/>
      <c r="M2347" s="23"/>
      <c r="N2347" s="188" t="s">
        <v>2049</v>
      </c>
      <c r="O2347" s="204"/>
    </row>
    <row r="2348" spans="1:15">
      <c r="A2348" s="45" t="s">
        <v>2123</v>
      </c>
      <c r="B2348" s="46">
        <v>330080404</v>
      </c>
      <c r="C2348" s="36" t="s">
        <v>791</v>
      </c>
      <c r="D2348" s="60">
        <v>36</v>
      </c>
      <c r="E2348" s="168" t="str">
        <f>J2348&amp;N2348&amp;K2348</f>
        <v>36/36</v>
      </c>
      <c r="F2348" s="21">
        <v>42292</v>
      </c>
      <c r="G2348" s="37" t="s">
        <v>29</v>
      </c>
      <c r="H2348" s="38">
        <f t="shared" ref="H2348:H2351" si="209">F2348+1</f>
        <v>42293</v>
      </c>
      <c r="I2348" s="37" t="s">
        <v>32</v>
      </c>
      <c r="J2348" s="48">
        <f>D2348</f>
        <v>36</v>
      </c>
      <c r="K2348" s="48">
        <f>J2348</f>
        <v>36</v>
      </c>
      <c r="L2348" s="25"/>
      <c r="M2348" s="29"/>
      <c r="N2348" s="25" t="s">
        <v>1286</v>
      </c>
      <c r="O2348" s="205"/>
    </row>
    <row r="2349" spans="1:15" ht="14.4" customHeight="1">
      <c r="A2349" s="45" t="s">
        <v>2124</v>
      </c>
      <c r="B2349" s="46">
        <v>330098951</v>
      </c>
      <c r="C2349" s="46" t="s">
        <v>661</v>
      </c>
      <c r="D2349" s="60">
        <v>18</v>
      </c>
      <c r="E2349" s="168" t="str">
        <f t="shared" ref="E2349:E2350" si="210">J2349&amp;N2349&amp;K2349</f>
        <v>18/18</v>
      </c>
      <c r="F2349" s="21">
        <f>F2348</f>
        <v>42292</v>
      </c>
      <c r="G2349" s="37" t="s">
        <v>29</v>
      </c>
      <c r="H2349" s="38">
        <f t="shared" si="209"/>
        <v>42293</v>
      </c>
      <c r="I2349" s="37" t="s">
        <v>32</v>
      </c>
      <c r="J2349" s="48">
        <f t="shared" ref="J2349:J2350" si="211">D2349</f>
        <v>18</v>
      </c>
      <c r="K2349" s="48">
        <f t="shared" ref="K2349:K2350" si="212">J2349</f>
        <v>18</v>
      </c>
      <c r="L2349" s="25"/>
      <c r="M2349" s="29"/>
      <c r="N2349" s="25" t="s">
        <v>1286</v>
      </c>
      <c r="O2349" s="207"/>
    </row>
    <row r="2350" spans="1:15">
      <c r="A2350" s="45"/>
      <c r="B2350" s="46"/>
      <c r="C2350" s="46"/>
      <c r="D2350" s="60"/>
      <c r="E2350" s="168" t="str">
        <f t="shared" si="210"/>
        <v>0/0</v>
      </c>
      <c r="F2350" s="21">
        <f>F2349</f>
        <v>42292</v>
      </c>
      <c r="G2350" s="37" t="s">
        <v>29</v>
      </c>
      <c r="H2350" s="38">
        <f t="shared" si="209"/>
        <v>42293</v>
      </c>
      <c r="I2350" s="37" t="s">
        <v>32</v>
      </c>
      <c r="J2350" s="48">
        <f t="shared" si="211"/>
        <v>0</v>
      </c>
      <c r="K2350" s="48">
        <f t="shared" si="212"/>
        <v>0</v>
      </c>
      <c r="L2350" s="25"/>
      <c r="M2350" s="29"/>
      <c r="N2350" s="25" t="s">
        <v>1286</v>
      </c>
      <c r="O2350" s="207"/>
    </row>
    <row r="2351" spans="1:15" ht="16.600000000000001" customHeight="1" thickBot="1">
      <c r="A2351" s="39" t="s">
        <v>2125</v>
      </c>
      <c r="B2351" s="40"/>
      <c r="C2351" s="40"/>
      <c r="D2351" s="160">
        <v>11</v>
      </c>
      <c r="E2351" s="40" t="str">
        <f>J2351&amp;O2351&amp;K2351&amp;O2351&amp;N2351</f>
        <v>11/11/11</v>
      </c>
      <c r="F2351" s="21">
        <f>F2350</f>
        <v>42292</v>
      </c>
      <c r="G2351" s="40" t="s">
        <v>37</v>
      </c>
      <c r="H2351" s="38">
        <f t="shared" si="209"/>
        <v>42293</v>
      </c>
      <c r="I2351" s="41" t="s">
        <v>32</v>
      </c>
      <c r="J2351" s="42">
        <v>11</v>
      </c>
      <c r="K2351" s="42">
        <v>11</v>
      </c>
      <c r="L2351" s="42"/>
      <c r="M2351" s="42"/>
      <c r="N2351" s="42">
        <v>11</v>
      </c>
      <c r="O2351" s="205" t="s">
        <v>1286</v>
      </c>
    </row>
    <row r="2352" spans="1:15" ht="13.7" thickTop="1">
      <c r="A2352" s="24" t="s">
        <v>31</v>
      </c>
      <c r="B2352" s="25"/>
      <c r="C2352" s="25"/>
      <c r="D2352" s="25"/>
      <c r="E2352" s="25"/>
      <c r="F2352" s="25"/>
      <c r="G2352" s="25"/>
      <c r="H2352" s="25"/>
      <c r="I2352" s="25"/>
      <c r="J2352" s="188" t="s">
        <v>1029</v>
      </c>
      <c r="K2352" s="25" t="s">
        <v>2057</v>
      </c>
      <c r="L2352" s="25"/>
      <c r="M2352" s="23"/>
      <c r="N2352" s="188" t="s">
        <v>2049</v>
      </c>
      <c r="O2352" s="204"/>
    </row>
    <row r="2353" spans="1:15">
      <c r="A2353" s="45" t="s">
        <v>2128</v>
      </c>
      <c r="B2353" s="46">
        <v>330080404</v>
      </c>
      <c r="C2353" s="36" t="s">
        <v>791</v>
      </c>
      <c r="D2353" s="60">
        <v>36</v>
      </c>
      <c r="E2353" s="168" t="str">
        <f>J2353&amp;N2353&amp;K2353</f>
        <v>36/36</v>
      </c>
      <c r="F2353" s="21">
        <v>42293</v>
      </c>
      <c r="G2353" s="37" t="s">
        <v>29</v>
      </c>
      <c r="H2353" s="38">
        <f t="shared" ref="H2353:H2356" si="213">F2353+1</f>
        <v>42294</v>
      </c>
      <c r="I2353" s="37" t="s">
        <v>32</v>
      </c>
      <c r="J2353" s="48">
        <f>D2353</f>
        <v>36</v>
      </c>
      <c r="K2353" s="48">
        <f>J2353</f>
        <v>36</v>
      </c>
      <c r="L2353" s="25"/>
      <c r="M2353" s="29"/>
      <c r="N2353" s="25" t="s">
        <v>1286</v>
      </c>
      <c r="O2353" s="205"/>
    </row>
    <row r="2354" spans="1:15" ht="14.4" customHeight="1">
      <c r="A2354" s="45" t="s">
        <v>2129</v>
      </c>
      <c r="B2354" s="46" t="s">
        <v>680</v>
      </c>
      <c r="C2354" s="46" t="s">
        <v>681</v>
      </c>
      <c r="D2354" s="60">
        <v>18</v>
      </c>
      <c r="E2354" s="168" t="str">
        <f t="shared" ref="E2354:E2355" si="214">J2354&amp;N2354&amp;K2354</f>
        <v>18/18</v>
      </c>
      <c r="F2354" s="21">
        <f>F2353</f>
        <v>42293</v>
      </c>
      <c r="G2354" s="37" t="s">
        <v>29</v>
      </c>
      <c r="H2354" s="38">
        <f t="shared" si="213"/>
        <v>42294</v>
      </c>
      <c r="I2354" s="37" t="s">
        <v>32</v>
      </c>
      <c r="J2354" s="48">
        <f t="shared" ref="J2354:J2355" si="215">D2354</f>
        <v>18</v>
      </c>
      <c r="K2354" s="48">
        <f t="shared" ref="K2354:K2355" si="216">J2354</f>
        <v>18</v>
      </c>
      <c r="L2354" s="25"/>
      <c r="M2354" s="29"/>
      <c r="N2354" s="25" t="s">
        <v>1286</v>
      </c>
      <c r="O2354" s="207"/>
    </row>
    <row r="2355" spans="1:15">
      <c r="A2355" s="45"/>
      <c r="B2355" s="46"/>
      <c r="C2355" s="46"/>
      <c r="D2355" s="60"/>
      <c r="E2355" s="168" t="str">
        <f t="shared" si="214"/>
        <v>0/0</v>
      </c>
      <c r="F2355" s="21">
        <f>F2354</f>
        <v>42293</v>
      </c>
      <c r="G2355" s="37" t="s">
        <v>29</v>
      </c>
      <c r="H2355" s="38">
        <f t="shared" si="213"/>
        <v>42294</v>
      </c>
      <c r="I2355" s="37" t="s">
        <v>32</v>
      </c>
      <c r="J2355" s="48">
        <f t="shared" si="215"/>
        <v>0</v>
      </c>
      <c r="K2355" s="48">
        <f t="shared" si="216"/>
        <v>0</v>
      </c>
      <c r="L2355" s="25"/>
      <c r="M2355" s="29"/>
      <c r="N2355" s="25" t="s">
        <v>1286</v>
      </c>
      <c r="O2355" s="207"/>
    </row>
    <row r="2356" spans="1:15" ht="16.600000000000001" customHeight="1" thickBot="1">
      <c r="A2356" s="39" t="s">
        <v>2130</v>
      </c>
      <c r="B2356" s="40"/>
      <c r="C2356" s="40"/>
      <c r="D2356" s="160">
        <v>47</v>
      </c>
      <c r="E2356" s="40" t="str">
        <f>J2356&amp;O2356&amp;K2356&amp;O2356&amp;N2356</f>
        <v>47/47/47</v>
      </c>
      <c r="F2356" s="21">
        <f>F2355</f>
        <v>42293</v>
      </c>
      <c r="G2356" s="40" t="s">
        <v>37</v>
      </c>
      <c r="H2356" s="38">
        <f t="shared" si="213"/>
        <v>42294</v>
      </c>
      <c r="I2356" s="41" t="s">
        <v>32</v>
      </c>
      <c r="J2356" s="42">
        <v>47</v>
      </c>
      <c r="K2356" s="42">
        <v>47</v>
      </c>
      <c r="L2356" s="42"/>
      <c r="M2356" s="42"/>
      <c r="N2356" s="42">
        <v>47</v>
      </c>
      <c r="O2356" s="205" t="s">
        <v>1286</v>
      </c>
    </row>
    <row r="2357" spans="1:15" ht="13.7" thickTop="1">
      <c r="A2357" s="24" t="s">
        <v>31</v>
      </c>
      <c r="B2357" s="25"/>
      <c r="C2357" s="25"/>
      <c r="D2357" s="25"/>
      <c r="E2357" s="25"/>
      <c r="F2357" s="25"/>
      <c r="G2357" s="25"/>
      <c r="H2357" s="25"/>
      <c r="I2357" s="25"/>
      <c r="J2357" s="188" t="s">
        <v>1029</v>
      </c>
      <c r="K2357" s="25" t="s">
        <v>2057</v>
      </c>
      <c r="L2357" s="25"/>
      <c r="M2357" s="23"/>
      <c r="N2357" s="188" t="s">
        <v>2049</v>
      </c>
      <c r="O2357" s="204"/>
    </row>
    <row r="2358" spans="1:15">
      <c r="A2358" s="45" t="s">
        <v>2131</v>
      </c>
      <c r="B2358" s="46">
        <v>330098951</v>
      </c>
      <c r="C2358" s="46" t="s">
        <v>661</v>
      </c>
      <c r="D2358" s="60">
        <v>36</v>
      </c>
      <c r="E2358" s="168" t="str">
        <f>J2358&amp;N2358&amp;K2358</f>
        <v>36/36</v>
      </c>
      <c r="F2358" s="21">
        <v>42294</v>
      </c>
      <c r="G2358" s="37" t="s">
        <v>29</v>
      </c>
      <c r="H2358" s="38">
        <f t="shared" ref="H2358:H2361" si="217">F2358+1</f>
        <v>42295</v>
      </c>
      <c r="I2358" s="37" t="s">
        <v>32</v>
      </c>
      <c r="J2358" s="48">
        <f>D2358</f>
        <v>36</v>
      </c>
      <c r="K2358" s="48">
        <f>J2358</f>
        <v>36</v>
      </c>
      <c r="L2358" s="25"/>
      <c r="M2358" s="29"/>
      <c r="N2358" s="25" t="s">
        <v>1286</v>
      </c>
      <c r="O2358" s="205"/>
    </row>
    <row r="2359" spans="1:15" ht="14.4" customHeight="1">
      <c r="A2359" s="45" t="s">
        <v>2132</v>
      </c>
      <c r="B2359" s="46">
        <v>330080404</v>
      </c>
      <c r="C2359" s="36" t="s">
        <v>791</v>
      </c>
      <c r="D2359" s="60">
        <v>18</v>
      </c>
      <c r="E2359" s="168" t="str">
        <f t="shared" ref="E2359:E2360" si="218">J2359&amp;N2359&amp;K2359</f>
        <v>18/18</v>
      </c>
      <c r="F2359" s="21">
        <f>F2358</f>
        <v>42294</v>
      </c>
      <c r="G2359" s="37" t="s">
        <v>29</v>
      </c>
      <c r="H2359" s="38">
        <f t="shared" si="217"/>
        <v>42295</v>
      </c>
      <c r="I2359" s="37" t="s">
        <v>32</v>
      </c>
      <c r="J2359" s="48">
        <f t="shared" ref="J2359:J2360" si="219">D2359</f>
        <v>18</v>
      </c>
      <c r="K2359" s="48">
        <f t="shared" ref="K2359:K2360" si="220">J2359</f>
        <v>18</v>
      </c>
      <c r="L2359" s="25"/>
      <c r="M2359" s="29"/>
      <c r="N2359" s="25" t="s">
        <v>1286</v>
      </c>
      <c r="O2359" s="207"/>
    </row>
    <row r="2360" spans="1:15">
      <c r="A2360" s="45"/>
      <c r="B2360" s="46"/>
      <c r="C2360" s="46"/>
      <c r="D2360" s="60"/>
      <c r="E2360" s="168" t="str">
        <f t="shared" si="218"/>
        <v>0/0</v>
      </c>
      <c r="F2360" s="21">
        <f>F2359</f>
        <v>42294</v>
      </c>
      <c r="G2360" s="37" t="s">
        <v>29</v>
      </c>
      <c r="H2360" s="38">
        <f t="shared" si="217"/>
        <v>42295</v>
      </c>
      <c r="I2360" s="37" t="s">
        <v>32</v>
      </c>
      <c r="J2360" s="48">
        <f t="shared" si="219"/>
        <v>0</v>
      </c>
      <c r="K2360" s="48">
        <f t="shared" si="220"/>
        <v>0</v>
      </c>
      <c r="L2360" s="25"/>
      <c r="M2360" s="29"/>
      <c r="N2360" s="25" t="s">
        <v>1286</v>
      </c>
      <c r="O2360" s="207"/>
    </row>
    <row r="2361" spans="1:15" ht="16.600000000000001" customHeight="1" thickBot="1">
      <c r="A2361" s="39" t="s">
        <v>2135</v>
      </c>
      <c r="B2361" s="40"/>
      <c r="C2361" s="40"/>
      <c r="D2361" s="160">
        <v>49</v>
      </c>
      <c r="E2361" s="40" t="str">
        <f>J2361&amp;O2361&amp;K2361&amp;O2361&amp;N2361</f>
        <v>49/51/47</v>
      </c>
      <c r="F2361" s="21">
        <f>F2360</f>
        <v>42294</v>
      </c>
      <c r="G2361" s="40" t="s">
        <v>37</v>
      </c>
      <c r="H2361" s="38">
        <f t="shared" si="217"/>
        <v>42295</v>
      </c>
      <c r="I2361" s="41" t="s">
        <v>32</v>
      </c>
      <c r="J2361" s="42">
        <v>49</v>
      </c>
      <c r="K2361" s="42">
        <v>51</v>
      </c>
      <c r="L2361" s="42"/>
      <c r="M2361" s="42"/>
      <c r="N2361" s="42">
        <v>47</v>
      </c>
      <c r="O2361" s="205" t="s">
        <v>1286</v>
      </c>
    </row>
    <row r="2362" spans="1:15" ht="13.7" thickTop="1">
      <c r="A2362" s="24" t="s">
        <v>31</v>
      </c>
      <c r="B2362" s="25"/>
      <c r="C2362" s="25"/>
      <c r="D2362" s="25"/>
      <c r="E2362" s="25"/>
      <c r="F2362" s="25"/>
      <c r="G2362" s="25"/>
      <c r="H2362" s="25"/>
      <c r="I2362" s="25"/>
      <c r="J2362" s="188" t="s">
        <v>1029</v>
      </c>
      <c r="K2362" s="25" t="s">
        <v>2057</v>
      </c>
      <c r="L2362" s="25"/>
      <c r="M2362" s="23"/>
      <c r="N2362" s="188" t="s">
        <v>2049</v>
      </c>
      <c r="O2362" s="204"/>
    </row>
    <row r="2363" spans="1:15">
      <c r="A2363" s="45" t="s">
        <v>2133</v>
      </c>
      <c r="B2363" s="46" t="s">
        <v>680</v>
      </c>
      <c r="C2363" s="46" t="s">
        <v>681</v>
      </c>
      <c r="D2363" s="60">
        <v>36</v>
      </c>
      <c r="E2363" s="168" t="str">
        <f>J2363&amp;N2363&amp;K2363</f>
        <v>36/36</v>
      </c>
      <c r="F2363" s="21">
        <v>42296</v>
      </c>
      <c r="G2363" s="37" t="s">
        <v>29</v>
      </c>
      <c r="H2363" s="38">
        <f t="shared" ref="H2363:H2366" si="221">F2363+1</f>
        <v>42297</v>
      </c>
      <c r="I2363" s="37" t="s">
        <v>32</v>
      </c>
      <c r="J2363" s="48">
        <f>D2363</f>
        <v>36</v>
      </c>
      <c r="K2363" s="48">
        <f>J2363</f>
        <v>36</v>
      </c>
      <c r="L2363" s="25"/>
      <c r="M2363" s="29"/>
      <c r="N2363" s="25" t="s">
        <v>1286</v>
      </c>
      <c r="O2363" s="205"/>
    </row>
    <row r="2364" spans="1:15" ht="14.4" customHeight="1">
      <c r="A2364" s="45" t="s">
        <v>2134</v>
      </c>
      <c r="B2364" s="46">
        <v>330080404</v>
      </c>
      <c r="C2364" s="36" t="s">
        <v>791</v>
      </c>
      <c r="D2364" s="60">
        <v>18</v>
      </c>
      <c r="E2364" s="168" t="str">
        <f t="shared" ref="E2364:E2365" si="222">J2364&amp;N2364&amp;K2364</f>
        <v>18/18</v>
      </c>
      <c r="F2364" s="21">
        <f>F2363</f>
        <v>42296</v>
      </c>
      <c r="G2364" s="37" t="s">
        <v>29</v>
      </c>
      <c r="H2364" s="38">
        <f t="shared" si="221"/>
        <v>42297</v>
      </c>
      <c r="I2364" s="37" t="s">
        <v>32</v>
      </c>
      <c r="J2364" s="48">
        <f t="shared" ref="J2364:J2365" si="223">D2364</f>
        <v>18</v>
      </c>
      <c r="K2364" s="48">
        <f t="shared" ref="K2364:K2365" si="224">J2364</f>
        <v>18</v>
      </c>
      <c r="L2364" s="25"/>
      <c r="M2364" s="29"/>
      <c r="N2364" s="25" t="s">
        <v>1286</v>
      </c>
      <c r="O2364" s="207"/>
    </row>
    <row r="2365" spans="1:15">
      <c r="A2365" s="45"/>
      <c r="B2365" s="46"/>
      <c r="C2365" s="46"/>
      <c r="D2365" s="60"/>
      <c r="E2365" s="168" t="str">
        <f t="shared" si="222"/>
        <v>0/0</v>
      </c>
      <c r="F2365" s="21">
        <f>F2364</f>
        <v>42296</v>
      </c>
      <c r="G2365" s="37" t="s">
        <v>29</v>
      </c>
      <c r="H2365" s="38">
        <f t="shared" si="221"/>
        <v>42297</v>
      </c>
      <c r="I2365" s="37" t="s">
        <v>32</v>
      </c>
      <c r="J2365" s="48">
        <f t="shared" si="223"/>
        <v>0</v>
      </c>
      <c r="K2365" s="48">
        <f t="shared" si="224"/>
        <v>0</v>
      </c>
      <c r="L2365" s="25"/>
      <c r="M2365" s="29"/>
      <c r="N2365" s="25" t="s">
        <v>1286</v>
      </c>
      <c r="O2365" s="207"/>
    </row>
    <row r="2366" spans="1:15" ht="16.600000000000001" customHeight="1" thickBot="1">
      <c r="A2366" s="39" t="s">
        <v>2136</v>
      </c>
      <c r="B2366" s="40"/>
      <c r="C2366" s="40"/>
      <c r="D2366" s="160">
        <v>46</v>
      </c>
      <c r="E2366" s="40" t="str">
        <f>J2366&amp;O2366&amp;K2366&amp;O2366&amp;N2366</f>
        <v>46/46/46</v>
      </c>
      <c r="F2366" s="21">
        <f>F2365</f>
        <v>42296</v>
      </c>
      <c r="G2366" s="40" t="s">
        <v>37</v>
      </c>
      <c r="H2366" s="38">
        <f t="shared" si="221"/>
        <v>42297</v>
      </c>
      <c r="I2366" s="41" t="s">
        <v>32</v>
      </c>
      <c r="J2366" s="42">
        <v>46</v>
      </c>
      <c r="K2366" s="42">
        <v>46</v>
      </c>
      <c r="L2366" s="42"/>
      <c r="M2366" s="42"/>
      <c r="N2366" s="42">
        <v>46</v>
      </c>
      <c r="O2366" s="205" t="s">
        <v>1286</v>
      </c>
    </row>
    <row r="2367" spans="1:15" ht="13.7" thickTop="1">
      <c r="A2367" s="24" t="s">
        <v>31</v>
      </c>
      <c r="B2367" s="25"/>
      <c r="C2367" s="25"/>
      <c r="D2367" s="25"/>
      <c r="E2367" s="25"/>
      <c r="F2367" s="25"/>
      <c r="G2367" s="25"/>
      <c r="H2367" s="25"/>
      <c r="I2367" s="25"/>
      <c r="J2367" s="188" t="s">
        <v>1029</v>
      </c>
      <c r="K2367" s="25" t="s">
        <v>2057</v>
      </c>
      <c r="L2367" s="25"/>
      <c r="M2367" s="23"/>
      <c r="N2367" s="188" t="s">
        <v>2049</v>
      </c>
      <c r="O2367" s="204"/>
    </row>
    <row r="2368" spans="1:15">
      <c r="A2368" s="45" t="s">
        <v>2143</v>
      </c>
      <c r="B2368" s="46">
        <v>330080404</v>
      </c>
      <c r="C2368" s="36" t="s">
        <v>791</v>
      </c>
      <c r="D2368" s="60">
        <v>36</v>
      </c>
      <c r="E2368" s="168" t="str">
        <f>J2368&amp;N2368&amp;K2368</f>
        <v>36/36</v>
      </c>
      <c r="F2368" s="21">
        <v>42297</v>
      </c>
      <c r="G2368" s="37" t="s">
        <v>29</v>
      </c>
      <c r="H2368" s="38">
        <f t="shared" ref="H2368:H2371" si="225">F2368+1</f>
        <v>42298</v>
      </c>
      <c r="I2368" s="37" t="s">
        <v>32</v>
      </c>
      <c r="J2368" s="48">
        <f>D2368</f>
        <v>36</v>
      </c>
      <c r="K2368" s="48">
        <f>J2368</f>
        <v>36</v>
      </c>
      <c r="L2368" s="25"/>
      <c r="M2368" s="29"/>
      <c r="N2368" s="25" t="s">
        <v>1286</v>
      </c>
      <c r="O2368" s="205"/>
    </row>
    <row r="2369" spans="1:15" ht="14.4" customHeight="1">
      <c r="A2369" s="45" t="s">
        <v>2144</v>
      </c>
      <c r="B2369" s="46">
        <v>330098951</v>
      </c>
      <c r="C2369" s="46" t="s">
        <v>661</v>
      </c>
      <c r="D2369" s="60">
        <v>18</v>
      </c>
      <c r="E2369" s="168" t="str">
        <f t="shared" ref="E2369:E2370" si="226">J2369&amp;N2369&amp;K2369</f>
        <v>18/18</v>
      </c>
      <c r="F2369" s="21">
        <f>F2368</f>
        <v>42297</v>
      </c>
      <c r="G2369" s="37" t="s">
        <v>29</v>
      </c>
      <c r="H2369" s="38">
        <f t="shared" si="225"/>
        <v>42298</v>
      </c>
      <c r="I2369" s="37" t="s">
        <v>32</v>
      </c>
      <c r="J2369" s="48">
        <f t="shared" ref="J2369:J2370" si="227">D2369</f>
        <v>18</v>
      </c>
      <c r="K2369" s="48">
        <f t="shared" ref="K2369:K2370" si="228">J2369</f>
        <v>18</v>
      </c>
      <c r="L2369" s="25"/>
      <c r="M2369" s="29"/>
      <c r="N2369" s="25" t="s">
        <v>1286</v>
      </c>
      <c r="O2369" s="207"/>
    </row>
    <row r="2370" spans="1:15">
      <c r="A2370" s="45" t="s">
        <v>2147</v>
      </c>
      <c r="B2370" s="46">
        <v>330098951</v>
      </c>
      <c r="C2370" s="46" t="s">
        <v>661</v>
      </c>
      <c r="D2370" s="60">
        <v>36</v>
      </c>
      <c r="E2370" s="168" t="str">
        <f t="shared" si="226"/>
        <v>36/36</v>
      </c>
      <c r="F2370" s="21">
        <f>F2369</f>
        <v>42297</v>
      </c>
      <c r="G2370" s="37" t="s">
        <v>29</v>
      </c>
      <c r="H2370" s="38">
        <f t="shared" si="225"/>
        <v>42298</v>
      </c>
      <c r="I2370" s="37" t="s">
        <v>32</v>
      </c>
      <c r="J2370" s="48">
        <f t="shared" si="227"/>
        <v>36</v>
      </c>
      <c r="K2370" s="48">
        <f t="shared" si="228"/>
        <v>36</v>
      </c>
      <c r="L2370" s="25"/>
      <c r="M2370" s="29"/>
      <c r="N2370" s="25" t="s">
        <v>1286</v>
      </c>
      <c r="O2370" s="207"/>
    </row>
    <row r="2371" spans="1:15" ht="16.600000000000001" customHeight="1" thickBot="1">
      <c r="A2371" s="39" t="s">
        <v>2145</v>
      </c>
      <c r="B2371" s="40"/>
      <c r="C2371" s="40"/>
      <c r="D2371" s="160">
        <v>26</v>
      </c>
      <c r="E2371" s="40" t="str">
        <f>J2371&amp;O2371&amp;K2371&amp;O2371&amp;N2371</f>
        <v>26/26/26</v>
      </c>
      <c r="F2371" s="21">
        <f>F2370</f>
        <v>42297</v>
      </c>
      <c r="G2371" s="40" t="s">
        <v>37</v>
      </c>
      <c r="H2371" s="38">
        <f t="shared" si="225"/>
        <v>42298</v>
      </c>
      <c r="I2371" s="41" t="s">
        <v>32</v>
      </c>
      <c r="J2371" s="42">
        <v>26</v>
      </c>
      <c r="K2371" s="42">
        <v>26</v>
      </c>
      <c r="L2371" s="42"/>
      <c r="M2371" s="42"/>
      <c r="N2371" s="42">
        <v>26</v>
      </c>
      <c r="O2371" s="205" t="s">
        <v>1286</v>
      </c>
    </row>
    <row r="2372" spans="1:15" ht="13.7" thickTop="1">
      <c r="A2372" s="24" t="s">
        <v>31</v>
      </c>
      <c r="B2372" s="25"/>
      <c r="C2372" s="25"/>
      <c r="D2372" s="25"/>
      <c r="E2372" s="25"/>
      <c r="F2372" s="25"/>
      <c r="G2372" s="25"/>
      <c r="H2372" s="25"/>
      <c r="I2372" s="25"/>
      <c r="J2372" s="188" t="s">
        <v>1029</v>
      </c>
      <c r="K2372" s="25" t="s">
        <v>2057</v>
      </c>
      <c r="L2372" s="25"/>
      <c r="M2372" s="23"/>
      <c r="N2372" s="188" t="s">
        <v>2049</v>
      </c>
      <c r="O2372" s="204"/>
    </row>
    <row r="2373" spans="1:15">
      <c r="A2373" s="45" t="s">
        <v>2148</v>
      </c>
      <c r="B2373" s="46">
        <v>330080404</v>
      </c>
      <c r="C2373" s="36" t="s">
        <v>791</v>
      </c>
      <c r="D2373" s="60">
        <v>36</v>
      </c>
      <c r="E2373" s="168" t="str">
        <f>J2373&amp;N2373&amp;K2373</f>
        <v>36/36</v>
      </c>
      <c r="F2373" s="21">
        <v>42298</v>
      </c>
      <c r="G2373" s="37" t="s">
        <v>29</v>
      </c>
      <c r="H2373" s="38">
        <f t="shared" ref="H2373:H2376" si="229">F2373+1</f>
        <v>42299</v>
      </c>
      <c r="I2373" s="37" t="s">
        <v>32</v>
      </c>
      <c r="J2373" s="48">
        <f>D2373</f>
        <v>36</v>
      </c>
      <c r="K2373" s="48">
        <f>J2373</f>
        <v>36</v>
      </c>
      <c r="L2373" s="25"/>
      <c r="M2373" s="29"/>
      <c r="N2373" s="25" t="s">
        <v>1286</v>
      </c>
      <c r="O2373" s="205"/>
    </row>
    <row r="2374" spans="1:15" ht="14.4" customHeight="1">
      <c r="A2374" s="45" t="s">
        <v>2149</v>
      </c>
      <c r="B2374" s="46" t="s">
        <v>680</v>
      </c>
      <c r="C2374" s="46" t="s">
        <v>681</v>
      </c>
      <c r="D2374" s="60">
        <v>18</v>
      </c>
      <c r="E2374" s="168" t="str">
        <f t="shared" ref="E2374:E2375" si="230">J2374&amp;N2374&amp;K2374</f>
        <v>18/18</v>
      </c>
      <c r="F2374" s="21">
        <f>F2373</f>
        <v>42298</v>
      </c>
      <c r="G2374" s="37" t="s">
        <v>29</v>
      </c>
      <c r="H2374" s="38">
        <f t="shared" si="229"/>
        <v>42299</v>
      </c>
      <c r="I2374" s="37" t="s">
        <v>32</v>
      </c>
      <c r="J2374" s="48">
        <f t="shared" ref="J2374:J2375" si="231">D2374</f>
        <v>18</v>
      </c>
      <c r="K2374" s="48">
        <f t="shared" ref="K2374:K2375" si="232">J2374</f>
        <v>18</v>
      </c>
      <c r="L2374" s="25"/>
      <c r="M2374" s="29"/>
      <c r="N2374" s="25" t="s">
        <v>1286</v>
      </c>
      <c r="O2374" s="207"/>
    </row>
    <row r="2375" spans="1:15">
      <c r="A2375" s="45" t="s">
        <v>2150</v>
      </c>
      <c r="B2375" s="46">
        <v>330098951</v>
      </c>
      <c r="C2375" s="46" t="s">
        <v>661</v>
      </c>
      <c r="D2375" s="60">
        <v>18</v>
      </c>
      <c r="E2375" s="168" t="str">
        <f t="shared" si="230"/>
        <v>18/18</v>
      </c>
      <c r="F2375" s="21">
        <f>F2374</f>
        <v>42298</v>
      </c>
      <c r="G2375" s="37" t="s">
        <v>29</v>
      </c>
      <c r="H2375" s="38">
        <f t="shared" si="229"/>
        <v>42299</v>
      </c>
      <c r="I2375" s="37" t="s">
        <v>32</v>
      </c>
      <c r="J2375" s="48">
        <f t="shared" si="231"/>
        <v>18</v>
      </c>
      <c r="K2375" s="48">
        <f t="shared" si="232"/>
        <v>18</v>
      </c>
      <c r="L2375" s="25"/>
      <c r="M2375" s="29"/>
      <c r="N2375" s="25" t="s">
        <v>1286</v>
      </c>
      <c r="O2375" s="207"/>
    </row>
    <row r="2376" spans="1:15" ht="16.600000000000001" customHeight="1" thickBot="1">
      <c r="A2376" s="39" t="s">
        <v>2151</v>
      </c>
      <c r="B2376" s="40"/>
      <c r="C2376" s="40"/>
      <c r="D2376" s="160">
        <v>24</v>
      </c>
      <c r="E2376" s="40" t="str">
        <f>J2376&amp;O2376&amp;K2376&amp;O2376&amp;N2376</f>
        <v>24/24/20</v>
      </c>
      <c r="F2376" s="21">
        <f>F2375</f>
        <v>42298</v>
      </c>
      <c r="G2376" s="40" t="s">
        <v>37</v>
      </c>
      <c r="H2376" s="38">
        <f t="shared" si="229"/>
        <v>42299</v>
      </c>
      <c r="I2376" s="41" t="s">
        <v>32</v>
      </c>
      <c r="J2376" s="42">
        <v>24</v>
      </c>
      <c r="K2376" s="42">
        <v>24</v>
      </c>
      <c r="L2376" s="42"/>
      <c r="M2376" s="42"/>
      <c r="N2376" s="42">
        <v>20</v>
      </c>
      <c r="O2376" s="205" t="s">
        <v>1286</v>
      </c>
    </row>
    <row r="2377" spans="1:15" ht="13.7" thickTop="1">
      <c r="A2377" s="24" t="s">
        <v>31</v>
      </c>
      <c r="B2377" s="25"/>
      <c r="C2377" s="25"/>
      <c r="D2377" s="25"/>
      <c r="E2377" s="25"/>
      <c r="F2377" s="25"/>
      <c r="G2377" s="25"/>
      <c r="H2377" s="25"/>
      <c r="I2377" s="25"/>
      <c r="J2377" s="188" t="s">
        <v>1029</v>
      </c>
      <c r="K2377" s="25" t="s">
        <v>2057</v>
      </c>
      <c r="L2377" s="25"/>
      <c r="M2377" s="23"/>
      <c r="N2377" s="188" t="s">
        <v>2049</v>
      </c>
      <c r="O2377" s="204"/>
    </row>
    <row r="2378" spans="1:15">
      <c r="A2378" s="45" t="s">
        <v>2153</v>
      </c>
      <c r="B2378" s="46">
        <v>330098951</v>
      </c>
      <c r="C2378" s="46" t="s">
        <v>661</v>
      </c>
      <c r="D2378" s="60">
        <v>54</v>
      </c>
      <c r="E2378" s="168" t="str">
        <f>J2378&amp;N2378&amp;K2378</f>
        <v>54/54</v>
      </c>
      <c r="F2378" s="21">
        <v>42299</v>
      </c>
      <c r="G2378" s="37" t="s">
        <v>29</v>
      </c>
      <c r="H2378" s="38">
        <f t="shared" ref="H2378:H2381" si="233">F2378+1</f>
        <v>42300</v>
      </c>
      <c r="I2378" s="37" t="s">
        <v>32</v>
      </c>
      <c r="J2378" s="48">
        <f>D2378</f>
        <v>54</v>
      </c>
      <c r="K2378" s="48">
        <f>J2378</f>
        <v>54</v>
      </c>
      <c r="L2378" s="25"/>
      <c r="M2378" s="29"/>
      <c r="N2378" s="25" t="s">
        <v>1286</v>
      </c>
      <c r="O2378" s="205"/>
    </row>
    <row r="2379" spans="1:15" ht="14.4" customHeight="1">
      <c r="A2379" s="45" t="s">
        <v>2154</v>
      </c>
      <c r="B2379" s="46">
        <v>330080404</v>
      </c>
      <c r="C2379" s="36" t="s">
        <v>791</v>
      </c>
      <c r="D2379" s="60">
        <v>18</v>
      </c>
      <c r="E2379" s="168" t="str">
        <f t="shared" ref="E2379:E2380" si="234">J2379&amp;N2379&amp;K2379</f>
        <v>18/18</v>
      </c>
      <c r="F2379" s="21">
        <f>F2378</f>
        <v>42299</v>
      </c>
      <c r="G2379" s="37" t="s">
        <v>29</v>
      </c>
      <c r="H2379" s="38">
        <f t="shared" si="233"/>
        <v>42300</v>
      </c>
      <c r="I2379" s="37" t="s">
        <v>32</v>
      </c>
      <c r="J2379" s="48">
        <f t="shared" ref="J2379:J2380" si="235">D2379</f>
        <v>18</v>
      </c>
      <c r="K2379" s="48">
        <f t="shared" ref="K2379:K2380" si="236">J2379</f>
        <v>18</v>
      </c>
      <c r="L2379" s="25"/>
      <c r="M2379" s="29"/>
      <c r="N2379" s="25" t="s">
        <v>1286</v>
      </c>
      <c r="O2379" s="207"/>
    </row>
    <row r="2380" spans="1:15">
      <c r="A2380" s="45"/>
      <c r="B2380" s="46"/>
      <c r="C2380" s="46"/>
      <c r="D2380" s="60"/>
      <c r="E2380" s="168" t="str">
        <f t="shared" si="234"/>
        <v>0/0</v>
      </c>
      <c r="F2380" s="21">
        <f>F2379</f>
        <v>42299</v>
      </c>
      <c r="G2380" s="37" t="s">
        <v>29</v>
      </c>
      <c r="H2380" s="38">
        <f t="shared" si="233"/>
        <v>42300</v>
      </c>
      <c r="I2380" s="37" t="s">
        <v>32</v>
      </c>
      <c r="J2380" s="48">
        <f t="shared" si="235"/>
        <v>0</v>
      </c>
      <c r="K2380" s="48">
        <f t="shared" si="236"/>
        <v>0</v>
      </c>
      <c r="L2380" s="25"/>
      <c r="M2380" s="29"/>
      <c r="N2380" s="25" t="s">
        <v>1286</v>
      </c>
      <c r="O2380" s="207"/>
    </row>
    <row r="2381" spans="1:15" ht="16.600000000000001" customHeight="1" thickBot="1">
      <c r="A2381" s="39" t="s">
        <v>2155</v>
      </c>
      <c r="B2381" s="40"/>
      <c r="C2381" s="40"/>
      <c r="D2381" s="160">
        <v>33</v>
      </c>
      <c r="E2381" s="40" t="str">
        <f>J2381&amp;O2381&amp;K2381&amp;O2381&amp;N2381</f>
        <v>33/33/22</v>
      </c>
      <c r="F2381" s="21">
        <f>F2380</f>
        <v>42299</v>
      </c>
      <c r="G2381" s="40" t="s">
        <v>37</v>
      </c>
      <c r="H2381" s="38">
        <f t="shared" si="233"/>
        <v>42300</v>
      </c>
      <c r="I2381" s="41" t="s">
        <v>32</v>
      </c>
      <c r="J2381" s="42">
        <v>33</v>
      </c>
      <c r="K2381" s="42">
        <v>33</v>
      </c>
      <c r="L2381" s="42"/>
      <c r="M2381" s="42"/>
      <c r="N2381" s="42">
        <v>22</v>
      </c>
      <c r="O2381" s="205" t="s">
        <v>1286</v>
      </c>
    </row>
    <row r="2382" spans="1:15" ht="13.7" thickTop="1">
      <c r="A2382" s="24" t="s">
        <v>31</v>
      </c>
      <c r="B2382" s="25"/>
      <c r="C2382" s="25"/>
      <c r="D2382" s="25"/>
      <c r="E2382" s="25"/>
      <c r="F2382" s="25"/>
      <c r="G2382" s="25"/>
      <c r="H2382" s="25"/>
      <c r="I2382" s="25"/>
      <c r="J2382" s="188" t="s">
        <v>1029</v>
      </c>
      <c r="K2382" s="25" t="s">
        <v>2057</v>
      </c>
      <c r="L2382" s="25"/>
      <c r="M2382" s="23"/>
      <c r="N2382" s="188" t="s">
        <v>2049</v>
      </c>
      <c r="O2382" s="204"/>
    </row>
    <row r="2383" spans="1:15">
      <c r="A2383" s="45" t="s">
        <v>2157</v>
      </c>
      <c r="B2383" s="46">
        <v>330080404</v>
      </c>
      <c r="C2383" s="36" t="s">
        <v>791</v>
      </c>
      <c r="D2383" s="60">
        <v>36</v>
      </c>
      <c r="E2383" s="168" t="str">
        <f>J2383&amp;N2383&amp;K2383</f>
        <v>36/36</v>
      </c>
      <c r="F2383" s="21">
        <v>42300</v>
      </c>
      <c r="G2383" s="37" t="s">
        <v>29</v>
      </c>
      <c r="H2383" s="38">
        <f t="shared" ref="H2383:H2386" si="237">F2383+1</f>
        <v>42301</v>
      </c>
      <c r="I2383" s="37" t="s">
        <v>32</v>
      </c>
      <c r="J2383" s="48">
        <f>D2383</f>
        <v>36</v>
      </c>
      <c r="K2383" s="48">
        <f>J2383</f>
        <v>36</v>
      </c>
      <c r="L2383" s="25"/>
      <c r="M2383" s="29"/>
      <c r="N2383" s="25" t="s">
        <v>1286</v>
      </c>
      <c r="O2383" s="205"/>
    </row>
    <row r="2384" spans="1:15" ht="14.4" customHeight="1">
      <c r="A2384" s="45" t="s">
        <v>2158</v>
      </c>
      <c r="B2384" s="46">
        <v>330098951</v>
      </c>
      <c r="C2384" s="46" t="s">
        <v>661</v>
      </c>
      <c r="D2384" s="60">
        <v>18</v>
      </c>
      <c r="E2384" s="168" t="str">
        <f t="shared" ref="E2384:E2385" si="238">J2384&amp;N2384&amp;K2384</f>
        <v>18/18</v>
      </c>
      <c r="F2384" s="21">
        <f>F2383</f>
        <v>42300</v>
      </c>
      <c r="G2384" s="37" t="s">
        <v>29</v>
      </c>
      <c r="H2384" s="38">
        <f t="shared" si="237"/>
        <v>42301</v>
      </c>
      <c r="I2384" s="37" t="s">
        <v>32</v>
      </c>
      <c r="J2384" s="48">
        <f t="shared" ref="J2384:J2385" si="239">D2384</f>
        <v>18</v>
      </c>
      <c r="K2384" s="48">
        <f t="shared" ref="K2384:K2385" si="240">J2384</f>
        <v>18</v>
      </c>
      <c r="L2384" s="25"/>
      <c r="M2384" s="29"/>
      <c r="N2384" s="25" t="s">
        <v>1286</v>
      </c>
      <c r="O2384" s="207"/>
    </row>
    <row r="2385" spans="1:15">
      <c r="A2385" s="45" t="s">
        <v>2159</v>
      </c>
      <c r="B2385" s="46" t="s">
        <v>680</v>
      </c>
      <c r="C2385" s="46" t="s">
        <v>681</v>
      </c>
      <c r="D2385" s="60">
        <v>18</v>
      </c>
      <c r="E2385" s="168" t="str">
        <f t="shared" si="238"/>
        <v>18/18</v>
      </c>
      <c r="F2385" s="21">
        <f>F2384</f>
        <v>42300</v>
      </c>
      <c r="G2385" s="37" t="s">
        <v>29</v>
      </c>
      <c r="H2385" s="38">
        <f t="shared" si="237"/>
        <v>42301</v>
      </c>
      <c r="I2385" s="37" t="s">
        <v>32</v>
      </c>
      <c r="J2385" s="48">
        <f t="shared" si="239"/>
        <v>18</v>
      </c>
      <c r="K2385" s="48">
        <f t="shared" si="240"/>
        <v>18</v>
      </c>
      <c r="L2385" s="25"/>
      <c r="M2385" s="29"/>
      <c r="N2385" s="25" t="s">
        <v>1286</v>
      </c>
      <c r="O2385" s="207"/>
    </row>
    <row r="2386" spans="1:15" ht="16.600000000000001" customHeight="1" thickBot="1">
      <c r="A2386" s="39" t="s">
        <v>2160</v>
      </c>
      <c r="B2386" s="40"/>
      <c r="C2386" s="40"/>
      <c r="D2386" s="160">
        <v>33</v>
      </c>
      <c r="E2386" s="40" t="str">
        <f>J2386&amp;O2386&amp;K2386&amp;O2386&amp;N2386</f>
        <v>39/39/39</v>
      </c>
      <c r="F2386" s="21">
        <f>F2385</f>
        <v>42300</v>
      </c>
      <c r="G2386" s="40" t="s">
        <v>37</v>
      </c>
      <c r="H2386" s="38">
        <f t="shared" si="237"/>
        <v>42301</v>
      </c>
      <c r="I2386" s="41" t="s">
        <v>32</v>
      </c>
      <c r="J2386" s="42">
        <v>39</v>
      </c>
      <c r="K2386" s="42">
        <v>39</v>
      </c>
      <c r="L2386" s="42"/>
      <c r="M2386" s="42"/>
      <c r="N2386" s="42">
        <v>39</v>
      </c>
      <c r="O2386" s="205" t="s">
        <v>1286</v>
      </c>
    </row>
    <row r="2387" spans="1:15" ht="13.7" thickTop="1">
      <c r="A2387" s="24" t="s">
        <v>31</v>
      </c>
      <c r="B2387" s="25"/>
      <c r="C2387" s="25"/>
      <c r="D2387" s="25"/>
      <c r="E2387" s="25"/>
      <c r="F2387" s="25"/>
      <c r="G2387" s="25"/>
      <c r="H2387" s="25"/>
      <c r="I2387" s="25"/>
      <c r="J2387" s="188" t="s">
        <v>1029</v>
      </c>
      <c r="K2387" s="25" t="s">
        <v>2057</v>
      </c>
      <c r="L2387" s="25"/>
      <c r="M2387" s="23"/>
      <c r="N2387" s="188" t="s">
        <v>2049</v>
      </c>
      <c r="O2387" s="204"/>
    </row>
    <row r="2388" spans="1:15">
      <c r="A2388" s="45" t="s">
        <v>2162</v>
      </c>
      <c r="B2388" s="46">
        <v>330080404</v>
      </c>
      <c r="C2388" s="36" t="s">
        <v>791</v>
      </c>
      <c r="D2388" s="60">
        <v>54</v>
      </c>
      <c r="E2388" s="168" t="str">
        <f>J2388&amp;N2388&amp;K2388</f>
        <v>54/54</v>
      </c>
      <c r="F2388" s="21">
        <v>42301</v>
      </c>
      <c r="G2388" s="37" t="s">
        <v>29</v>
      </c>
      <c r="H2388" s="38">
        <f t="shared" ref="H2388:H2391" si="241">F2388+1</f>
        <v>42302</v>
      </c>
      <c r="I2388" s="37" t="s">
        <v>32</v>
      </c>
      <c r="J2388" s="48">
        <f>D2388</f>
        <v>54</v>
      </c>
      <c r="K2388" s="48">
        <f>J2388</f>
        <v>54</v>
      </c>
      <c r="L2388" s="25"/>
      <c r="M2388" s="29"/>
      <c r="N2388" s="25" t="s">
        <v>1286</v>
      </c>
      <c r="O2388" s="205"/>
    </row>
    <row r="2389" spans="1:15" ht="14.4" customHeight="1">
      <c r="A2389" s="45" t="s">
        <v>2163</v>
      </c>
      <c r="B2389" s="46" t="s">
        <v>680</v>
      </c>
      <c r="C2389" s="46" t="s">
        <v>681</v>
      </c>
      <c r="D2389" s="60">
        <v>18</v>
      </c>
      <c r="E2389" s="168" t="str">
        <f t="shared" ref="E2389:E2390" si="242">J2389&amp;N2389&amp;K2389</f>
        <v>18/18</v>
      </c>
      <c r="F2389" s="21">
        <f>F2388</f>
        <v>42301</v>
      </c>
      <c r="G2389" s="37" t="s">
        <v>29</v>
      </c>
      <c r="H2389" s="38">
        <f t="shared" si="241"/>
        <v>42302</v>
      </c>
      <c r="I2389" s="37" t="s">
        <v>32</v>
      </c>
      <c r="J2389" s="48">
        <f t="shared" ref="J2389:J2390" si="243">D2389</f>
        <v>18</v>
      </c>
      <c r="K2389" s="48">
        <f t="shared" ref="K2389:K2390" si="244">J2389</f>
        <v>18</v>
      </c>
      <c r="L2389" s="25"/>
      <c r="M2389" s="29"/>
      <c r="N2389" s="25" t="s">
        <v>1286</v>
      </c>
      <c r="O2389" s="207"/>
    </row>
    <row r="2390" spans="1:15">
      <c r="A2390" s="45"/>
      <c r="B2390" s="46"/>
      <c r="C2390" s="46"/>
      <c r="D2390" s="60"/>
      <c r="E2390" s="168" t="str">
        <f t="shared" si="242"/>
        <v>0/0</v>
      </c>
      <c r="F2390" s="21">
        <f>F2389</f>
        <v>42301</v>
      </c>
      <c r="G2390" s="37" t="s">
        <v>29</v>
      </c>
      <c r="H2390" s="38">
        <f t="shared" si="241"/>
        <v>42302</v>
      </c>
      <c r="I2390" s="37" t="s">
        <v>32</v>
      </c>
      <c r="J2390" s="48">
        <f t="shared" si="243"/>
        <v>0</v>
      </c>
      <c r="K2390" s="48">
        <f t="shared" si="244"/>
        <v>0</v>
      </c>
      <c r="L2390" s="25"/>
      <c r="M2390" s="29"/>
      <c r="N2390" s="25" t="s">
        <v>1286</v>
      </c>
      <c r="O2390" s="207"/>
    </row>
    <row r="2391" spans="1:15" ht="16.600000000000001" customHeight="1" thickBot="1">
      <c r="A2391" s="39" t="s">
        <v>2164</v>
      </c>
      <c r="B2391" s="40"/>
      <c r="C2391" s="40"/>
      <c r="D2391" s="160">
        <v>49</v>
      </c>
      <c r="E2391" s="40" t="str">
        <f>J2391&amp;O2391&amp;K2391&amp;O2391&amp;N2391</f>
        <v>49/49/45</v>
      </c>
      <c r="F2391" s="21">
        <f>F2390</f>
        <v>42301</v>
      </c>
      <c r="G2391" s="40" t="s">
        <v>37</v>
      </c>
      <c r="H2391" s="38">
        <f t="shared" si="241"/>
        <v>42302</v>
      </c>
      <c r="I2391" s="41" t="s">
        <v>32</v>
      </c>
      <c r="J2391" s="42">
        <v>49</v>
      </c>
      <c r="K2391" s="42">
        <v>49</v>
      </c>
      <c r="L2391" s="42"/>
      <c r="M2391" s="42"/>
      <c r="N2391" s="42">
        <v>45</v>
      </c>
      <c r="O2391" s="205" t="s">
        <v>1286</v>
      </c>
    </row>
    <row r="2392" spans="1:15" ht="13.7" thickTop="1">
      <c r="A2392" s="24" t="s">
        <v>31</v>
      </c>
      <c r="B2392" s="25"/>
      <c r="C2392" s="25"/>
      <c r="D2392" s="25"/>
      <c r="E2392" s="25"/>
      <c r="F2392" s="25"/>
      <c r="G2392" s="25"/>
      <c r="H2392" s="25"/>
      <c r="I2392" s="25"/>
      <c r="J2392" s="188" t="s">
        <v>1029</v>
      </c>
      <c r="K2392" s="25" t="s">
        <v>2057</v>
      </c>
      <c r="L2392" s="25"/>
      <c r="M2392" s="23"/>
      <c r="N2392" s="188" t="s">
        <v>2049</v>
      </c>
      <c r="O2392" s="204"/>
    </row>
    <row r="2393" spans="1:15">
      <c r="A2393" s="45" t="s">
        <v>2167</v>
      </c>
      <c r="B2393" s="46">
        <v>330098951</v>
      </c>
      <c r="C2393" s="46" t="s">
        <v>661</v>
      </c>
      <c r="D2393" s="60">
        <v>36</v>
      </c>
      <c r="E2393" s="168" t="str">
        <f>J2393&amp;N2393&amp;K2393</f>
        <v>36/36</v>
      </c>
      <c r="F2393" s="21">
        <v>42303</v>
      </c>
      <c r="G2393" s="37" t="s">
        <v>29</v>
      </c>
      <c r="H2393" s="38">
        <f t="shared" ref="H2393:H2396" si="245">F2393+1</f>
        <v>42304</v>
      </c>
      <c r="I2393" s="37" t="s">
        <v>32</v>
      </c>
      <c r="J2393" s="48">
        <f>D2393</f>
        <v>36</v>
      </c>
      <c r="K2393" s="48">
        <f>J2393</f>
        <v>36</v>
      </c>
      <c r="L2393" s="25"/>
      <c r="M2393" s="29"/>
      <c r="N2393" s="25" t="s">
        <v>1286</v>
      </c>
      <c r="O2393" s="205"/>
    </row>
    <row r="2394" spans="1:15" ht="14.4" customHeight="1">
      <c r="A2394" s="45" t="s">
        <v>2168</v>
      </c>
      <c r="B2394" s="46">
        <v>330080404</v>
      </c>
      <c r="C2394" s="36" t="s">
        <v>791</v>
      </c>
      <c r="D2394" s="60">
        <v>18</v>
      </c>
      <c r="E2394" s="168" t="str">
        <f t="shared" ref="E2394:E2395" si="246">J2394&amp;N2394&amp;K2394</f>
        <v>18/18</v>
      </c>
      <c r="F2394" s="21">
        <f>F2393</f>
        <v>42303</v>
      </c>
      <c r="G2394" s="37" t="s">
        <v>29</v>
      </c>
      <c r="H2394" s="38">
        <f t="shared" si="245"/>
        <v>42304</v>
      </c>
      <c r="I2394" s="37" t="s">
        <v>32</v>
      </c>
      <c r="J2394" s="48">
        <f t="shared" ref="J2394:J2395" si="247">D2394</f>
        <v>18</v>
      </c>
      <c r="K2394" s="48">
        <f t="shared" ref="K2394:K2395" si="248">J2394</f>
        <v>18</v>
      </c>
      <c r="L2394" s="25"/>
      <c r="M2394" s="29"/>
      <c r="N2394" s="25" t="s">
        <v>1286</v>
      </c>
      <c r="O2394" s="207"/>
    </row>
    <row r="2395" spans="1:15">
      <c r="A2395" s="45"/>
      <c r="B2395" s="46"/>
      <c r="C2395" s="46"/>
      <c r="D2395" s="60"/>
      <c r="E2395" s="168" t="str">
        <f t="shared" si="246"/>
        <v>0/0</v>
      </c>
      <c r="F2395" s="21">
        <f>F2394</f>
        <v>42303</v>
      </c>
      <c r="G2395" s="37" t="s">
        <v>29</v>
      </c>
      <c r="H2395" s="38">
        <f t="shared" si="245"/>
        <v>42304</v>
      </c>
      <c r="I2395" s="37" t="s">
        <v>32</v>
      </c>
      <c r="J2395" s="48">
        <f t="shared" si="247"/>
        <v>0</v>
      </c>
      <c r="K2395" s="48">
        <f t="shared" si="248"/>
        <v>0</v>
      </c>
      <c r="L2395" s="25"/>
      <c r="M2395" s="29"/>
      <c r="N2395" s="25" t="s">
        <v>1286</v>
      </c>
      <c r="O2395" s="207"/>
    </row>
    <row r="2396" spans="1:15" ht="16.600000000000001" customHeight="1" thickBot="1">
      <c r="A2396" s="39" t="s">
        <v>2176</v>
      </c>
      <c r="B2396" s="40"/>
      <c r="C2396" s="40"/>
      <c r="D2396" s="160">
        <v>49</v>
      </c>
      <c r="E2396" s="40" t="str">
        <f>J2396&amp;O2396&amp;K2396&amp;O2396&amp;N2396</f>
        <v>49/49/45</v>
      </c>
      <c r="F2396" s="21">
        <f>F2395</f>
        <v>42303</v>
      </c>
      <c r="G2396" s="40" t="s">
        <v>37</v>
      </c>
      <c r="H2396" s="38">
        <f t="shared" si="245"/>
        <v>42304</v>
      </c>
      <c r="I2396" s="41" t="s">
        <v>32</v>
      </c>
      <c r="J2396" s="42">
        <v>49</v>
      </c>
      <c r="K2396" s="42">
        <v>49</v>
      </c>
      <c r="L2396" s="42"/>
      <c r="M2396" s="42"/>
      <c r="N2396" s="42">
        <v>45</v>
      </c>
      <c r="O2396" s="205" t="s">
        <v>1286</v>
      </c>
    </row>
    <row r="2397" spans="1:15" ht="13.7" thickTop="1">
      <c r="A2397" s="24" t="s">
        <v>31</v>
      </c>
      <c r="B2397" s="25"/>
      <c r="C2397" s="25"/>
      <c r="D2397" s="25"/>
      <c r="E2397" s="25"/>
      <c r="F2397" s="25"/>
      <c r="G2397" s="25"/>
      <c r="H2397" s="25"/>
      <c r="I2397" s="25"/>
      <c r="J2397" s="188" t="s">
        <v>1029</v>
      </c>
      <c r="K2397" s="25" t="s">
        <v>2057</v>
      </c>
      <c r="L2397" s="25"/>
      <c r="M2397" s="23"/>
      <c r="N2397" s="188" t="s">
        <v>2049</v>
      </c>
      <c r="O2397" s="204"/>
    </row>
    <row r="2398" spans="1:15">
      <c r="A2398" s="45" t="s">
        <v>2174</v>
      </c>
      <c r="B2398" s="46">
        <v>330080404</v>
      </c>
      <c r="C2398" s="36" t="s">
        <v>791</v>
      </c>
      <c r="D2398" s="60">
        <v>36</v>
      </c>
      <c r="E2398" s="168" t="str">
        <f>J2398&amp;N2398&amp;K2398</f>
        <v>36/36</v>
      </c>
      <c r="F2398" s="21">
        <v>42304</v>
      </c>
      <c r="G2398" s="37" t="s">
        <v>29</v>
      </c>
      <c r="H2398" s="38">
        <f t="shared" ref="H2398:H2401" si="249">F2398+1</f>
        <v>42305</v>
      </c>
      <c r="I2398" s="37" t="s">
        <v>32</v>
      </c>
      <c r="J2398" s="48">
        <f>D2398</f>
        <v>36</v>
      </c>
      <c r="K2398" s="48">
        <f>J2398</f>
        <v>36</v>
      </c>
      <c r="L2398" s="25"/>
      <c r="M2398" s="29"/>
      <c r="N2398" s="25" t="s">
        <v>1286</v>
      </c>
      <c r="O2398" s="205"/>
    </row>
    <row r="2399" spans="1:15" ht="14.4" customHeight="1">
      <c r="A2399" s="45" t="s">
        <v>2175</v>
      </c>
      <c r="B2399" s="46" t="s">
        <v>680</v>
      </c>
      <c r="C2399" s="46" t="s">
        <v>681</v>
      </c>
      <c r="D2399" s="60">
        <v>18</v>
      </c>
      <c r="E2399" s="168" t="str">
        <f t="shared" ref="E2399:E2400" si="250">J2399&amp;N2399&amp;K2399</f>
        <v>18/18</v>
      </c>
      <c r="F2399" s="21">
        <f>F2398</f>
        <v>42304</v>
      </c>
      <c r="G2399" s="37" t="s">
        <v>29</v>
      </c>
      <c r="H2399" s="38">
        <f t="shared" si="249"/>
        <v>42305</v>
      </c>
      <c r="I2399" s="37" t="s">
        <v>32</v>
      </c>
      <c r="J2399" s="48">
        <f t="shared" ref="J2399:J2400" si="251">D2399</f>
        <v>18</v>
      </c>
      <c r="K2399" s="48">
        <f t="shared" ref="K2399:K2400" si="252">J2399</f>
        <v>18</v>
      </c>
      <c r="L2399" s="25"/>
      <c r="M2399" s="29"/>
      <c r="N2399" s="25" t="s">
        <v>1286</v>
      </c>
      <c r="O2399" s="207"/>
    </row>
    <row r="2400" spans="1:15">
      <c r="A2400" s="45"/>
      <c r="B2400" s="46"/>
      <c r="C2400" s="46"/>
      <c r="D2400" s="60"/>
      <c r="E2400" s="168" t="str">
        <f t="shared" si="250"/>
        <v>0/0</v>
      </c>
      <c r="F2400" s="21">
        <f>F2399</f>
        <v>42304</v>
      </c>
      <c r="G2400" s="37" t="s">
        <v>29</v>
      </c>
      <c r="H2400" s="38">
        <f t="shared" si="249"/>
        <v>42305</v>
      </c>
      <c r="I2400" s="37" t="s">
        <v>32</v>
      </c>
      <c r="J2400" s="48">
        <f t="shared" si="251"/>
        <v>0</v>
      </c>
      <c r="K2400" s="48">
        <f t="shared" si="252"/>
        <v>0</v>
      </c>
      <c r="L2400" s="25"/>
      <c r="M2400" s="29"/>
      <c r="N2400" s="25" t="s">
        <v>1286</v>
      </c>
      <c r="O2400" s="207"/>
    </row>
    <row r="2401" spans="1:15" ht="16.600000000000001" customHeight="1" thickBot="1">
      <c r="A2401" s="39" t="s">
        <v>2178</v>
      </c>
      <c r="B2401" s="40"/>
      <c r="C2401" s="40"/>
      <c r="D2401" s="160">
        <v>13</v>
      </c>
      <c r="E2401" s="40" t="str">
        <f>J2401&amp;O2401&amp;K2401&amp;O2401&amp;N2401</f>
        <v>13/13/12</v>
      </c>
      <c r="F2401" s="21">
        <f>F2400</f>
        <v>42304</v>
      </c>
      <c r="G2401" s="40" t="s">
        <v>37</v>
      </c>
      <c r="H2401" s="38">
        <f t="shared" si="249"/>
        <v>42305</v>
      </c>
      <c r="I2401" s="41" t="s">
        <v>32</v>
      </c>
      <c r="J2401" s="42">
        <v>13</v>
      </c>
      <c r="K2401" s="42">
        <v>13</v>
      </c>
      <c r="L2401" s="42"/>
      <c r="M2401" s="42"/>
      <c r="N2401" s="42">
        <v>12</v>
      </c>
      <c r="O2401" s="205" t="s">
        <v>1286</v>
      </c>
    </row>
    <row r="2402" spans="1:15" ht="13.7" thickTop="1">
      <c r="A2402" s="24" t="s">
        <v>31</v>
      </c>
      <c r="B2402" s="25"/>
      <c r="C2402" s="25"/>
      <c r="D2402" s="25"/>
      <c r="E2402" s="25"/>
      <c r="F2402" s="25"/>
      <c r="G2402" s="25"/>
      <c r="H2402" s="25"/>
      <c r="I2402" s="25"/>
      <c r="J2402" s="188" t="s">
        <v>1029</v>
      </c>
      <c r="K2402" s="25" t="s">
        <v>2057</v>
      </c>
      <c r="L2402" s="25"/>
      <c r="M2402" s="23"/>
      <c r="N2402" s="188" t="s">
        <v>2049</v>
      </c>
      <c r="O2402" s="204"/>
    </row>
    <row r="2403" spans="1:15">
      <c r="A2403" s="45" t="s">
        <v>2179</v>
      </c>
      <c r="B2403" s="46">
        <v>330080404</v>
      </c>
      <c r="C2403" s="36" t="s">
        <v>791</v>
      </c>
      <c r="D2403" s="60">
        <v>18</v>
      </c>
      <c r="E2403" s="168" t="str">
        <f>J2403&amp;N2403&amp;K2403</f>
        <v>18/18</v>
      </c>
      <c r="F2403" s="21">
        <v>42305</v>
      </c>
      <c r="G2403" s="37" t="s">
        <v>29</v>
      </c>
      <c r="H2403" s="38">
        <f t="shared" ref="H2403:H2406" si="253">F2403+1</f>
        <v>42306</v>
      </c>
      <c r="I2403" s="37" t="s">
        <v>32</v>
      </c>
      <c r="J2403" s="48">
        <f>D2403</f>
        <v>18</v>
      </c>
      <c r="K2403" s="48">
        <f>J2403</f>
        <v>18</v>
      </c>
      <c r="L2403" s="25"/>
      <c r="M2403" s="29"/>
      <c r="N2403" s="25" t="s">
        <v>1286</v>
      </c>
      <c r="O2403" s="205"/>
    </row>
    <row r="2404" spans="1:15" ht="14.4" customHeight="1">
      <c r="A2404" s="45" t="s">
        <v>2180</v>
      </c>
      <c r="B2404" s="46" t="s">
        <v>680</v>
      </c>
      <c r="C2404" s="46" t="s">
        <v>681</v>
      </c>
      <c r="D2404" s="60">
        <v>18</v>
      </c>
      <c r="E2404" s="168" t="str">
        <f t="shared" ref="E2404:E2405" si="254">J2404&amp;N2404&amp;K2404</f>
        <v>18/18</v>
      </c>
      <c r="F2404" s="21">
        <f>F2403</f>
        <v>42305</v>
      </c>
      <c r="G2404" s="37" t="s">
        <v>29</v>
      </c>
      <c r="H2404" s="38">
        <f t="shared" si="253"/>
        <v>42306</v>
      </c>
      <c r="I2404" s="37" t="s">
        <v>32</v>
      </c>
      <c r="J2404" s="48">
        <f t="shared" ref="J2404:J2405" si="255">D2404</f>
        <v>18</v>
      </c>
      <c r="K2404" s="48">
        <f t="shared" ref="K2404:K2405" si="256">J2404</f>
        <v>18</v>
      </c>
      <c r="L2404" s="25"/>
      <c r="M2404" s="29"/>
      <c r="N2404" s="25" t="s">
        <v>1286</v>
      </c>
      <c r="O2404" s="207"/>
    </row>
    <row r="2405" spans="1:15">
      <c r="A2405" s="45" t="s">
        <v>2181</v>
      </c>
      <c r="B2405" s="46">
        <v>330098951</v>
      </c>
      <c r="C2405" s="46" t="s">
        <v>661</v>
      </c>
      <c r="D2405" s="60">
        <v>18</v>
      </c>
      <c r="E2405" s="168" t="str">
        <f t="shared" si="254"/>
        <v>18/18</v>
      </c>
      <c r="F2405" s="21">
        <f>F2404</f>
        <v>42305</v>
      </c>
      <c r="G2405" s="37" t="s">
        <v>29</v>
      </c>
      <c r="H2405" s="38">
        <f t="shared" si="253"/>
        <v>42306</v>
      </c>
      <c r="I2405" s="37" t="s">
        <v>32</v>
      </c>
      <c r="J2405" s="48">
        <f t="shared" si="255"/>
        <v>18</v>
      </c>
      <c r="K2405" s="48">
        <f t="shared" si="256"/>
        <v>18</v>
      </c>
      <c r="L2405" s="25"/>
      <c r="M2405" s="29"/>
      <c r="N2405" s="25" t="s">
        <v>1286</v>
      </c>
      <c r="O2405" s="207"/>
    </row>
    <row r="2406" spans="1:15" ht="16.600000000000001" customHeight="1" thickBot="1">
      <c r="A2406" s="39" t="s">
        <v>2177</v>
      </c>
      <c r="B2406" s="40"/>
      <c r="C2406" s="40"/>
      <c r="D2406" s="160">
        <v>14</v>
      </c>
      <c r="E2406" s="40" t="str">
        <f>J2406&amp;O2406&amp;K2406&amp;O2406&amp;N2406</f>
        <v>14/14/11</v>
      </c>
      <c r="F2406" s="21">
        <f>F2405</f>
        <v>42305</v>
      </c>
      <c r="G2406" s="40" t="s">
        <v>37</v>
      </c>
      <c r="H2406" s="38">
        <f t="shared" si="253"/>
        <v>42306</v>
      </c>
      <c r="I2406" s="41" t="s">
        <v>32</v>
      </c>
      <c r="J2406" s="42">
        <v>14</v>
      </c>
      <c r="K2406" s="42">
        <v>14</v>
      </c>
      <c r="L2406" s="42"/>
      <c r="M2406" s="42"/>
      <c r="N2406" s="42">
        <v>11</v>
      </c>
      <c r="O2406" s="205" t="s">
        <v>1286</v>
      </c>
    </row>
    <row r="2407" spans="1:15" ht="13.7" thickTop="1">
      <c r="A2407" s="24" t="s">
        <v>31</v>
      </c>
      <c r="B2407" s="25"/>
      <c r="C2407" s="25"/>
      <c r="D2407" s="25"/>
      <c r="E2407" s="25"/>
      <c r="F2407" s="25"/>
      <c r="G2407" s="25"/>
      <c r="H2407" s="25"/>
      <c r="I2407" s="25"/>
      <c r="J2407" s="188" t="s">
        <v>1029</v>
      </c>
      <c r="K2407" s="25" t="s">
        <v>2057</v>
      </c>
      <c r="L2407" s="25"/>
      <c r="M2407" s="23"/>
      <c r="N2407" s="188" t="s">
        <v>2049</v>
      </c>
      <c r="O2407" s="204"/>
    </row>
    <row r="2408" spans="1:15">
      <c r="A2408" s="45" t="s">
        <v>2184</v>
      </c>
      <c r="B2408" s="46">
        <v>330080404</v>
      </c>
      <c r="C2408" s="36" t="s">
        <v>791</v>
      </c>
      <c r="D2408" s="60">
        <v>18</v>
      </c>
      <c r="E2408" s="168" t="str">
        <f>J2408&amp;N2408&amp;K2408</f>
        <v>18/18</v>
      </c>
      <c r="F2408" s="21">
        <v>42306</v>
      </c>
      <c r="G2408" s="37" t="s">
        <v>29</v>
      </c>
      <c r="H2408" s="38">
        <f t="shared" ref="H2408:H2411" si="257">F2408+1</f>
        <v>42307</v>
      </c>
      <c r="I2408" s="37" t="s">
        <v>32</v>
      </c>
      <c r="J2408" s="48">
        <f>D2408</f>
        <v>18</v>
      </c>
      <c r="K2408" s="48">
        <f>J2408</f>
        <v>18</v>
      </c>
      <c r="L2408" s="25"/>
      <c r="M2408" s="29"/>
      <c r="N2408" s="25" t="s">
        <v>1286</v>
      </c>
      <c r="O2408" s="205"/>
    </row>
    <row r="2409" spans="1:15" ht="14.4" customHeight="1">
      <c r="A2409" s="45" t="s">
        <v>2185</v>
      </c>
      <c r="B2409" s="46" t="s">
        <v>680</v>
      </c>
      <c r="C2409" s="46" t="s">
        <v>681</v>
      </c>
      <c r="D2409" s="60">
        <v>18</v>
      </c>
      <c r="E2409" s="168" t="str">
        <f t="shared" ref="E2409:E2410" si="258">J2409&amp;N2409&amp;K2409</f>
        <v>18/18</v>
      </c>
      <c r="F2409" s="21">
        <f>F2408</f>
        <v>42306</v>
      </c>
      <c r="G2409" s="37" t="s">
        <v>29</v>
      </c>
      <c r="H2409" s="38">
        <f t="shared" si="257"/>
        <v>42307</v>
      </c>
      <c r="I2409" s="37" t="s">
        <v>32</v>
      </c>
      <c r="J2409" s="48">
        <f t="shared" ref="J2409:J2410" si="259">D2409</f>
        <v>18</v>
      </c>
      <c r="K2409" s="48">
        <f t="shared" ref="K2409:K2410" si="260">J2409</f>
        <v>18</v>
      </c>
      <c r="L2409" s="25"/>
      <c r="M2409" s="29"/>
      <c r="N2409" s="25" t="s">
        <v>1286</v>
      </c>
      <c r="O2409" s="207"/>
    </row>
    <row r="2410" spans="1:15">
      <c r="A2410" s="45" t="s">
        <v>2186</v>
      </c>
      <c r="B2410" s="46">
        <v>330098951</v>
      </c>
      <c r="C2410" s="46" t="s">
        <v>661</v>
      </c>
      <c r="D2410" s="60">
        <v>18</v>
      </c>
      <c r="E2410" s="168" t="str">
        <f t="shared" si="258"/>
        <v>18/18</v>
      </c>
      <c r="F2410" s="21">
        <f>F2409</f>
        <v>42306</v>
      </c>
      <c r="G2410" s="37" t="s">
        <v>29</v>
      </c>
      <c r="H2410" s="38">
        <f t="shared" si="257"/>
        <v>42307</v>
      </c>
      <c r="I2410" s="37" t="s">
        <v>32</v>
      </c>
      <c r="J2410" s="48">
        <f t="shared" si="259"/>
        <v>18</v>
      </c>
      <c r="K2410" s="48">
        <f t="shared" si="260"/>
        <v>18</v>
      </c>
      <c r="L2410" s="25"/>
      <c r="M2410" s="29"/>
      <c r="N2410" s="25" t="s">
        <v>1286</v>
      </c>
      <c r="O2410" s="207"/>
    </row>
    <row r="2411" spans="1:15" ht="16.600000000000001" customHeight="1" thickBot="1">
      <c r="A2411" s="39" t="s">
        <v>2187</v>
      </c>
      <c r="B2411" s="40"/>
      <c r="C2411" s="40"/>
      <c r="D2411" s="160">
        <v>18</v>
      </c>
      <c r="E2411" s="40" t="str">
        <f>J2411&amp;O2411&amp;K2411&amp;O2411&amp;N2411</f>
        <v>18/18/18</v>
      </c>
      <c r="F2411" s="21">
        <f>F2410</f>
        <v>42306</v>
      </c>
      <c r="G2411" s="40" t="s">
        <v>37</v>
      </c>
      <c r="H2411" s="38">
        <f t="shared" si="257"/>
        <v>42307</v>
      </c>
      <c r="I2411" s="41" t="s">
        <v>32</v>
      </c>
      <c r="J2411" s="42">
        <v>18</v>
      </c>
      <c r="K2411" s="42">
        <v>18</v>
      </c>
      <c r="L2411" s="42"/>
      <c r="M2411" s="42"/>
      <c r="N2411" s="42">
        <v>18</v>
      </c>
      <c r="O2411" s="205" t="s">
        <v>1286</v>
      </c>
    </row>
    <row r="2412" spans="1:15" ht="13.7" thickTop="1">
      <c r="A2412" s="24" t="s">
        <v>31</v>
      </c>
      <c r="B2412" s="25"/>
      <c r="C2412" s="25"/>
      <c r="D2412" s="25"/>
      <c r="E2412" s="25"/>
      <c r="F2412" s="25"/>
      <c r="G2412" s="25"/>
      <c r="H2412" s="25"/>
      <c r="I2412" s="25"/>
      <c r="J2412" s="188" t="s">
        <v>1029</v>
      </c>
      <c r="K2412" s="25" t="s">
        <v>2057</v>
      </c>
      <c r="L2412" s="25"/>
      <c r="M2412" s="23"/>
      <c r="N2412" s="188" t="s">
        <v>2049</v>
      </c>
      <c r="O2412" s="204"/>
    </row>
    <row r="2413" spans="1:15">
      <c r="A2413" s="45" t="s">
        <v>2188</v>
      </c>
      <c r="B2413" s="46">
        <v>330080404</v>
      </c>
      <c r="C2413" s="36" t="s">
        <v>791</v>
      </c>
      <c r="D2413" s="60">
        <v>18</v>
      </c>
      <c r="E2413" s="168" t="str">
        <f>J2413&amp;N2413&amp;K2413</f>
        <v>18/18</v>
      </c>
      <c r="F2413" s="21">
        <v>42307</v>
      </c>
      <c r="G2413" s="37" t="s">
        <v>29</v>
      </c>
      <c r="H2413" s="38">
        <f t="shared" ref="H2413:H2416" si="261">F2413+1</f>
        <v>42308</v>
      </c>
      <c r="I2413" s="37" t="s">
        <v>32</v>
      </c>
      <c r="J2413" s="48">
        <f>D2413</f>
        <v>18</v>
      </c>
      <c r="K2413" s="48">
        <f>J2413</f>
        <v>18</v>
      </c>
      <c r="L2413" s="25"/>
      <c r="M2413" s="29"/>
      <c r="N2413" s="25" t="s">
        <v>1286</v>
      </c>
      <c r="O2413" s="205"/>
    </row>
    <row r="2414" spans="1:15" ht="14.4" customHeight="1">
      <c r="A2414" s="45" t="s">
        <v>2189</v>
      </c>
      <c r="B2414" s="46" t="s">
        <v>680</v>
      </c>
      <c r="C2414" s="46" t="s">
        <v>681</v>
      </c>
      <c r="D2414" s="60">
        <v>18</v>
      </c>
      <c r="E2414" s="168" t="str">
        <f t="shared" ref="E2414:E2415" si="262">J2414&amp;N2414&amp;K2414</f>
        <v>18/18</v>
      </c>
      <c r="F2414" s="21">
        <f>F2413</f>
        <v>42307</v>
      </c>
      <c r="G2414" s="37" t="s">
        <v>29</v>
      </c>
      <c r="H2414" s="38">
        <f t="shared" si="261"/>
        <v>42308</v>
      </c>
      <c r="I2414" s="37" t="s">
        <v>32</v>
      </c>
      <c r="J2414" s="48">
        <f t="shared" ref="J2414:J2415" si="263">D2414</f>
        <v>18</v>
      </c>
      <c r="K2414" s="48">
        <f t="shared" ref="K2414:K2415" si="264">J2414</f>
        <v>18</v>
      </c>
      <c r="L2414" s="25"/>
      <c r="M2414" s="29"/>
      <c r="N2414" s="25" t="s">
        <v>1286</v>
      </c>
      <c r="O2414" s="207"/>
    </row>
    <row r="2415" spans="1:15">
      <c r="A2415" s="45" t="s">
        <v>2190</v>
      </c>
      <c r="B2415" s="46">
        <v>330098951</v>
      </c>
      <c r="C2415" s="46" t="s">
        <v>661</v>
      </c>
      <c r="D2415" s="60">
        <v>18</v>
      </c>
      <c r="E2415" s="168" t="str">
        <f t="shared" si="262"/>
        <v>18/18</v>
      </c>
      <c r="F2415" s="21">
        <f>F2414</f>
        <v>42307</v>
      </c>
      <c r="G2415" s="37" t="s">
        <v>29</v>
      </c>
      <c r="H2415" s="38">
        <f t="shared" si="261"/>
        <v>42308</v>
      </c>
      <c r="I2415" s="37" t="s">
        <v>32</v>
      </c>
      <c r="J2415" s="48">
        <f t="shared" si="263"/>
        <v>18</v>
      </c>
      <c r="K2415" s="48">
        <f t="shared" si="264"/>
        <v>18</v>
      </c>
      <c r="L2415" s="25"/>
      <c r="M2415" s="29"/>
      <c r="N2415" s="25" t="s">
        <v>1286</v>
      </c>
      <c r="O2415" s="207"/>
    </row>
    <row r="2416" spans="1:15" ht="16.600000000000001" customHeight="1" thickBot="1">
      <c r="A2416" s="39" t="s">
        <v>2191</v>
      </c>
      <c r="B2416" s="40"/>
      <c r="C2416" s="40"/>
      <c r="D2416" s="160">
        <v>3</v>
      </c>
      <c r="E2416" s="40" t="str">
        <f>J2416&amp;O2416&amp;K2416&amp;O2416&amp;N2416</f>
        <v>3/3/3</v>
      </c>
      <c r="F2416" s="21">
        <f>F2415</f>
        <v>42307</v>
      </c>
      <c r="G2416" s="40" t="s">
        <v>37</v>
      </c>
      <c r="H2416" s="38">
        <f t="shared" si="261"/>
        <v>42308</v>
      </c>
      <c r="I2416" s="41" t="s">
        <v>32</v>
      </c>
      <c r="J2416" s="42">
        <v>3</v>
      </c>
      <c r="K2416" s="42">
        <v>3</v>
      </c>
      <c r="L2416" s="42"/>
      <c r="M2416" s="42"/>
      <c r="N2416" s="42">
        <v>3</v>
      </c>
      <c r="O2416" s="205" t="s">
        <v>1286</v>
      </c>
    </row>
    <row r="2417" spans="1:16" ht="13.7" thickTop="1">
      <c r="A2417" s="24" t="s">
        <v>31</v>
      </c>
      <c r="B2417" s="25"/>
      <c r="C2417" s="25"/>
      <c r="D2417" s="25"/>
      <c r="E2417" s="25"/>
      <c r="F2417" s="25"/>
      <c r="G2417" s="25"/>
      <c r="H2417" s="25"/>
      <c r="I2417" s="25"/>
      <c r="J2417" s="188" t="s">
        <v>1029</v>
      </c>
      <c r="K2417" s="25" t="s">
        <v>2057</v>
      </c>
      <c r="L2417" s="25"/>
      <c r="M2417" s="23"/>
      <c r="N2417" s="188" t="s">
        <v>2049</v>
      </c>
      <c r="O2417" s="204"/>
    </row>
    <row r="2418" spans="1:16">
      <c r="A2418" s="45" t="s">
        <v>2192</v>
      </c>
      <c r="B2418" s="46">
        <v>330098951</v>
      </c>
      <c r="C2418" s="46" t="s">
        <v>661</v>
      </c>
      <c r="D2418" s="60">
        <v>36</v>
      </c>
      <c r="E2418" s="168" t="str">
        <f>J2418&amp;N2418&amp;K2418</f>
        <v>36/36</v>
      </c>
      <c r="F2418" s="21">
        <v>42310</v>
      </c>
      <c r="G2418" s="37" t="s">
        <v>29</v>
      </c>
      <c r="H2418" s="38">
        <f t="shared" ref="H2418:H2421" si="265">F2418+1</f>
        <v>42311</v>
      </c>
      <c r="I2418" s="37" t="s">
        <v>32</v>
      </c>
      <c r="J2418" s="48">
        <f>D2418</f>
        <v>36</v>
      </c>
      <c r="K2418" s="48">
        <f>J2418</f>
        <v>36</v>
      </c>
      <c r="L2418" s="25"/>
      <c r="M2418" s="29"/>
      <c r="N2418" s="25" t="s">
        <v>1286</v>
      </c>
      <c r="O2418" s="205"/>
    </row>
    <row r="2419" spans="1:16" ht="14.4" customHeight="1">
      <c r="A2419" s="45" t="s">
        <v>2193</v>
      </c>
      <c r="B2419" s="46">
        <v>330080404</v>
      </c>
      <c r="C2419" s="36" t="s">
        <v>791</v>
      </c>
      <c r="D2419" s="60">
        <v>18</v>
      </c>
      <c r="E2419" s="168" t="str">
        <f t="shared" ref="E2419:E2420" si="266">J2419&amp;N2419&amp;K2419</f>
        <v>18/18</v>
      </c>
      <c r="F2419" s="21">
        <f>F2418</f>
        <v>42310</v>
      </c>
      <c r="G2419" s="37" t="s">
        <v>29</v>
      </c>
      <c r="H2419" s="38">
        <f t="shared" si="265"/>
        <v>42311</v>
      </c>
      <c r="I2419" s="37" t="s">
        <v>32</v>
      </c>
      <c r="J2419" s="48">
        <f t="shared" ref="J2419:J2420" si="267">D2419</f>
        <v>18</v>
      </c>
      <c r="K2419" s="48">
        <f t="shared" ref="K2419:K2420" si="268">J2419</f>
        <v>18</v>
      </c>
      <c r="L2419" s="25"/>
      <c r="M2419" s="29"/>
      <c r="N2419" s="25" t="s">
        <v>1286</v>
      </c>
      <c r="O2419" s="207"/>
    </row>
    <row r="2420" spans="1:16">
      <c r="A2420" s="45"/>
      <c r="B2420" s="46"/>
      <c r="C2420" s="46"/>
      <c r="D2420" s="60"/>
      <c r="E2420" s="168" t="str">
        <f t="shared" si="266"/>
        <v>0/0</v>
      </c>
      <c r="F2420" s="21">
        <f>F2419</f>
        <v>42310</v>
      </c>
      <c r="G2420" s="37" t="s">
        <v>29</v>
      </c>
      <c r="H2420" s="38">
        <f t="shared" si="265"/>
        <v>42311</v>
      </c>
      <c r="I2420" s="37" t="s">
        <v>32</v>
      </c>
      <c r="J2420" s="48">
        <f t="shared" si="267"/>
        <v>0</v>
      </c>
      <c r="K2420" s="48">
        <f t="shared" si="268"/>
        <v>0</v>
      </c>
      <c r="L2420" s="25"/>
      <c r="M2420" s="29"/>
      <c r="N2420" s="25" t="s">
        <v>1286</v>
      </c>
      <c r="O2420" s="207"/>
    </row>
    <row r="2421" spans="1:16" ht="16.600000000000001" customHeight="1" thickBot="1">
      <c r="A2421" s="39" t="s">
        <v>2197</v>
      </c>
      <c r="B2421" s="40"/>
      <c r="C2421" s="40"/>
      <c r="D2421" s="160">
        <v>32</v>
      </c>
      <c r="E2421" s="40" t="str">
        <f>J2421&amp;O2421&amp;K2421&amp;O2421&amp;N2421</f>
        <v>32/32/32</v>
      </c>
      <c r="F2421" s="21">
        <f>F2420</f>
        <v>42310</v>
      </c>
      <c r="G2421" s="40" t="s">
        <v>37</v>
      </c>
      <c r="H2421" s="38">
        <f t="shared" si="265"/>
        <v>42311</v>
      </c>
      <c r="I2421" s="41" t="s">
        <v>32</v>
      </c>
      <c r="J2421" s="42">
        <v>32</v>
      </c>
      <c r="K2421" s="42">
        <v>32</v>
      </c>
      <c r="L2421" s="42"/>
      <c r="M2421" s="42"/>
      <c r="N2421" s="42">
        <v>32</v>
      </c>
      <c r="O2421" s="205" t="s">
        <v>1286</v>
      </c>
    </row>
    <row r="2422" spans="1:16" ht="13.7" thickTop="1">
      <c r="A2422" s="24" t="s">
        <v>31</v>
      </c>
      <c r="B2422" s="25"/>
      <c r="C2422" s="25"/>
      <c r="D2422" s="25"/>
      <c r="E2422" s="25"/>
      <c r="F2422" s="25"/>
      <c r="G2422" s="25"/>
      <c r="H2422" s="25"/>
      <c r="I2422" s="25"/>
      <c r="J2422" s="188" t="s">
        <v>1029</v>
      </c>
      <c r="K2422" s="25" t="s">
        <v>2057</v>
      </c>
      <c r="L2422" s="25"/>
      <c r="M2422" s="23"/>
      <c r="N2422" s="188" t="s">
        <v>2049</v>
      </c>
      <c r="O2422" s="204"/>
    </row>
    <row r="2423" spans="1:16">
      <c r="A2423" s="45" t="s">
        <v>2202</v>
      </c>
      <c r="B2423" s="46">
        <v>330080404</v>
      </c>
      <c r="C2423" s="36" t="s">
        <v>791</v>
      </c>
      <c r="D2423" s="60">
        <v>18</v>
      </c>
      <c r="E2423" s="168" t="str">
        <f>J2423&amp;N2423&amp;K2423</f>
        <v>18/18</v>
      </c>
      <c r="F2423" s="21">
        <v>42311</v>
      </c>
      <c r="G2423" s="37" t="s">
        <v>29</v>
      </c>
      <c r="H2423" s="38">
        <f t="shared" ref="H2423:H2426" si="269">F2423+1</f>
        <v>42312</v>
      </c>
      <c r="I2423" s="37" t="s">
        <v>32</v>
      </c>
      <c r="J2423" s="48">
        <f>D2423</f>
        <v>18</v>
      </c>
      <c r="K2423" s="48">
        <f>J2423</f>
        <v>18</v>
      </c>
      <c r="L2423" s="25"/>
      <c r="M2423" s="29"/>
      <c r="N2423" s="25" t="s">
        <v>1286</v>
      </c>
      <c r="O2423" s="205"/>
    </row>
    <row r="2424" spans="1:16" ht="14.4" customHeight="1">
      <c r="A2424" s="45" t="s">
        <v>2203</v>
      </c>
      <c r="B2424" s="46" t="s">
        <v>680</v>
      </c>
      <c r="C2424" s="46" t="s">
        <v>681</v>
      </c>
      <c r="D2424" s="60">
        <v>18</v>
      </c>
      <c r="E2424" s="168" t="str">
        <f t="shared" ref="E2424:E2425" si="270">J2424&amp;N2424&amp;K2424</f>
        <v>18/18</v>
      </c>
      <c r="F2424" s="21">
        <f>F2423</f>
        <v>42311</v>
      </c>
      <c r="G2424" s="37" t="s">
        <v>29</v>
      </c>
      <c r="H2424" s="38">
        <f t="shared" si="269"/>
        <v>42312</v>
      </c>
      <c r="I2424" s="37" t="s">
        <v>32</v>
      </c>
      <c r="J2424" s="48">
        <f t="shared" ref="J2424:J2425" si="271">D2424</f>
        <v>18</v>
      </c>
      <c r="K2424" s="48">
        <f t="shared" ref="K2424:K2425" si="272">J2424</f>
        <v>18</v>
      </c>
      <c r="L2424" s="25"/>
      <c r="M2424" s="29"/>
      <c r="N2424" s="25" t="s">
        <v>1286</v>
      </c>
      <c r="O2424" s="207"/>
    </row>
    <row r="2425" spans="1:16">
      <c r="A2425" s="45" t="s">
        <v>2204</v>
      </c>
      <c r="B2425" s="46">
        <v>330098951</v>
      </c>
      <c r="C2425" s="46" t="s">
        <v>661</v>
      </c>
      <c r="D2425" s="60">
        <v>18</v>
      </c>
      <c r="E2425" s="168" t="str">
        <f t="shared" si="270"/>
        <v>18/18</v>
      </c>
      <c r="F2425" s="21">
        <f>F2424</f>
        <v>42311</v>
      </c>
      <c r="G2425" s="37" t="s">
        <v>29</v>
      </c>
      <c r="H2425" s="38">
        <f t="shared" si="269"/>
        <v>42312</v>
      </c>
      <c r="I2425" s="37" t="s">
        <v>32</v>
      </c>
      <c r="J2425" s="48">
        <f t="shared" si="271"/>
        <v>18</v>
      </c>
      <c r="K2425" s="48">
        <f t="shared" si="272"/>
        <v>18</v>
      </c>
      <c r="L2425" s="25"/>
      <c r="M2425" s="29"/>
      <c r="N2425" s="25" t="s">
        <v>1286</v>
      </c>
      <c r="O2425" s="207"/>
    </row>
    <row r="2426" spans="1:16" ht="16.600000000000001" customHeight="1" thickBot="1">
      <c r="A2426" s="39" t="s">
        <v>2201</v>
      </c>
      <c r="B2426" s="40"/>
      <c r="C2426" s="40"/>
      <c r="D2426" s="160">
        <v>16</v>
      </c>
      <c r="E2426" s="40" t="str">
        <f>J2426&amp;O2426&amp;K2426&amp;O2426&amp;N2426</f>
        <v>12/12/12</v>
      </c>
      <c r="F2426" s="21">
        <f>F2425</f>
        <v>42311</v>
      </c>
      <c r="G2426" s="40" t="s">
        <v>37</v>
      </c>
      <c r="H2426" s="38">
        <f t="shared" si="269"/>
        <v>42312</v>
      </c>
      <c r="I2426" s="41" t="s">
        <v>32</v>
      </c>
      <c r="J2426" s="42">
        <v>12</v>
      </c>
      <c r="K2426" s="42">
        <v>12</v>
      </c>
      <c r="L2426" s="42"/>
      <c r="M2426" s="42"/>
      <c r="N2426" s="42">
        <v>12</v>
      </c>
      <c r="O2426" s="205" t="s">
        <v>1286</v>
      </c>
    </row>
    <row r="2427" spans="1:16" ht="13.7" thickTop="1">
      <c r="A2427" s="24" t="s">
        <v>31</v>
      </c>
      <c r="B2427" s="25"/>
      <c r="C2427" s="25"/>
      <c r="D2427" s="25"/>
      <c r="E2427" s="25"/>
      <c r="F2427" s="25"/>
      <c r="G2427" s="25"/>
      <c r="H2427" s="25"/>
      <c r="I2427" s="25"/>
      <c r="J2427" s="188" t="s">
        <v>1029</v>
      </c>
      <c r="K2427" s="25" t="s">
        <v>2057</v>
      </c>
      <c r="L2427" s="25"/>
      <c r="M2427" s="23"/>
      <c r="N2427" s="188" t="s">
        <v>2049</v>
      </c>
      <c r="O2427" s="204"/>
    </row>
    <row r="2428" spans="1:16">
      <c r="A2428" s="45" t="s">
        <v>2215</v>
      </c>
      <c r="B2428" s="46">
        <v>330080404</v>
      </c>
      <c r="C2428" s="36" t="s">
        <v>791</v>
      </c>
      <c r="D2428" s="60">
        <v>36</v>
      </c>
      <c r="E2428" s="168" t="str">
        <f>J2428&amp;N2428&amp;K2428</f>
        <v>36/36</v>
      </c>
      <c r="F2428" s="21">
        <v>42312</v>
      </c>
      <c r="G2428" s="37" t="s">
        <v>29</v>
      </c>
      <c r="H2428" s="38">
        <f t="shared" ref="H2428:H2431" si="273">F2428+1</f>
        <v>42313</v>
      </c>
      <c r="I2428" s="37" t="s">
        <v>32</v>
      </c>
      <c r="J2428" s="48">
        <f>D2428</f>
        <v>36</v>
      </c>
      <c r="K2428" s="48">
        <f>J2428</f>
        <v>36</v>
      </c>
      <c r="L2428" s="25"/>
      <c r="M2428" s="29"/>
      <c r="N2428" s="25" t="s">
        <v>1286</v>
      </c>
      <c r="O2428" s="205"/>
    </row>
    <row r="2429" spans="1:16" ht="14.4" customHeight="1">
      <c r="A2429" s="45" t="s">
        <v>2216</v>
      </c>
      <c r="B2429" s="46" t="s">
        <v>680</v>
      </c>
      <c r="C2429" s="46" t="s">
        <v>681</v>
      </c>
      <c r="D2429" s="60">
        <v>18</v>
      </c>
      <c r="E2429" s="168" t="str">
        <f t="shared" ref="E2429:E2430" si="274">J2429&amp;N2429&amp;K2429</f>
        <v>18/18</v>
      </c>
      <c r="F2429" s="21">
        <f>F2428</f>
        <v>42312</v>
      </c>
      <c r="G2429" s="37" t="s">
        <v>29</v>
      </c>
      <c r="H2429" s="38">
        <f t="shared" si="273"/>
        <v>42313</v>
      </c>
      <c r="I2429" s="37" t="s">
        <v>32</v>
      </c>
      <c r="J2429" s="48">
        <f t="shared" ref="J2429:J2430" si="275">D2429</f>
        <v>18</v>
      </c>
      <c r="K2429" s="48">
        <f t="shared" ref="K2429:K2430" si="276">J2429</f>
        <v>18</v>
      </c>
      <c r="L2429" s="25"/>
      <c r="M2429" s="29"/>
      <c r="N2429" s="25" t="s">
        <v>1286</v>
      </c>
      <c r="O2429" s="207"/>
    </row>
    <row r="2430" spans="1:16">
      <c r="A2430" s="45"/>
      <c r="B2430" s="46"/>
      <c r="C2430" s="46"/>
      <c r="D2430" s="60"/>
      <c r="E2430" s="168" t="str">
        <f t="shared" si="274"/>
        <v>0/0</v>
      </c>
      <c r="F2430" s="21">
        <f>F2429</f>
        <v>42312</v>
      </c>
      <c r="G2430" s="37" t="s">
        <v>29</v>
      </c>
      <c r="H2430" s="38">
        <f t="shared" si="273"/>
        <v>42313</v>
      </c>
      <c r="I2430" s="37" t="s">
        <v>32</v>
      </c>
      <c r="J2430" s="48">
        <f t="shared" si="275"/>
        <v>0</v>
      </c>
      <c r="K2430" s="48">
        <f t="shared" si="276"/>
        <v>0</v>
      </c>
      <c r="L2430" s="25"/>
      <c r="M2430" s="29"/>
      <c r="N2430" s="25" t="s">
        <v>1286</v>
      </c>
      <c r="O2430" s="207"/>
      <c r="P2430" s="210">
        <v>8</v>
      </c>
    </row>
    <row r="2431" spans="1:16" ht="16.600000000000001" customHeight="1" thickBot="1">
      <c r="A2431" s="39" t="s">
        <v>2217</v>
      </c>
      <c r="B2431" s="40"/>
      <c r="C2431" s="40"/>
      <c r="D2431" s="160">
        <v>26</v>
      </c>
      <c r="E2431" s="40" t="str">
        <f>J2431&amp;O2431&amp;K2431&amp;O2431&amp;N2431</f>
        <v>26/26/23</v>
      </c>
      <c r="F2431" s="21">
        <f>F2430</f>
        <v>42312</v>
      </c>
      <c r="G2431" s="40" t="s">
        <v>37</v>
      </c>
      <c r="H2431" s="38">
        <f t="shared" si="273"/>
        <v>42313</v>
      </c>
      <c r="I2431" s="41" t="s">
        <v>32</v>
      </c>
      <c r="J2431" s="42">
        <v>26</v>
      </c>
      <c r="K2431" s="42">
        <v>26</v>
      </c>
      <c r="L2431" s="42"/>
      <c r="M2431" s="42"/>
      <c r="N2431" s="42">
        <v>23</v>
      </c>
      <c r="O2431" s="205" t="s">
        <v>1286</v>
      </c>
      <c r="P2431" s="210">
        <v>20</v>
      </c>
    </row>
    <row r="2432" spans="1:16" ht="13.7" thickTop="1">
      <c r="A2432" s="24" t="s">
        <v>31</v>
      </c>
      <c r="B2432" s="25"/>
      <c r="C2432" s="25"/>
      <c r="D2432" s="25"/>
      <c r="E2432" s="25"/>
      <c r="F2432" s="25"/>
      <c r="G2432" s="25"/>
      <c r="H2432" s="25"/>
      <c r="I2432" s="25"/>
      <c r="J2432" s="188" t="s">
        <v>1029</v>
      </c>
      <c r="K2432" s="25" t="s">
        <v>2057</v>
      </c>
      <c r="L2432" s="25"/>
      <c r="M2432" s="23"/>
      <c r="N2432" s="188" t="s">
        <v>2049</v>
      </c>
      <c r="O2432" s="204"/>
    </row>
    <row r="2433" spans="1:16">
      <c r="A2433" s="45" t="s">
        <v>2236</v>
      </c>
      <c r="B2433" s="46">
        <v>330080404</v>
      </c>
      <c r="C2433" s="36" t="s">
        <v>791</v>
      </c>
      <c r="D2433" s="60">
        <v>72</v>
      </c>
      <c r="E2433" s="168" t="str">
        <f>J2433&amp;N2433&amp;K2433</f>
        <v>72/72</v>
      </c>
      <c r="F2433" s="21">
        <v>42313</v>
      </c>
      <c r="G2433" s="37" t="s">
        <v>29</v>
      </c>
      <c r="H2433" s="38">
        <f t="shared" ref="H2433:H2436" si="277">F2433+1</f>
        <v>42314</v>
      </c>
      <c r="I2433" s="37" t="s">
        <v>32</v>
      </c>
      <c r="J2433" s="48">
        <f>D2433</f>
        <v>72</v>
      </c>
      <c r="K2433" s="48">
        <f>J2433</f>
        <v>72</v>
      </c>
      <c r="L2433" s="25"/>
      <c r="M2433" s="29"/>
      <c r="N2433" s="25" t="s">
        <v>1286</v>
      </c>
      <c r="O2433" s="205"/>
    </row>
    <row r="2434" spans="1:16" ht="14.4" customHeight="1">
      <c r="A2434" s="45"/>
      <c r="B2434" s="46"/>
      <c r="C2434" s="46"/>
      <c r="D2434" s="60"/>
      <c r="E2434" s="168" t="str">
        <f t="shared" ref="E2434:E2435" si="278">J2434&amp;N2434&amp;K2434</f>
        <v>0/0</v>
      </c>
      <c r="F2434" s="21">
        <f>F2433</f>
        <v>42313</v>
      </c>
      <c r="G2434" s="37" t="s">
        <v>29</v>
      </c>
      <c r="H2434" s="38">
        <f t="shared" si="277"/>
        <v>42314</v>
      </c>
      <c r="I2434" s="37" t="s">
        <v>32</v>
      </c>
      <c r="J2434" s="48">
        <f t="shared" ref="J2434:J2435" si="279">D2434</f>
        <v>0</v>
      </c>
      <c r="K2434" s="48">
        <f t="shared" ref="K2434:K2435" si="280">J2434</f>
        <v>0</v>
      </c>
      <c r="L2434" s="25"/>
      <c r="M2434" s="29"/>
      <c r="N2434" s="25" t="s">
        <v>1286</v>
      </c>
      <c r="O2434" s="207"/>
    </row>
    <row r="2435" spans="1:16">
      <c r="A2435" s="45"/>
      <c r="B2435" s="46"/>
      <c r="C2435" s="46"/>
      <c r="D2435" s="60"/>
      <c r="E2435" s="168" t="str">
        <f t="shared" si="278"/>
        <v>0/0</v>
      </c>
      <c r="F2435" s="21">
        <f>F2434</f>
        <v>42313</v>
      </c>
      <c r="G2435" s="37" t="s">
        <v>29</v>
      </c>
      <c r="H2435" s="38">
        <f t="shared" si="277"/>
        <v>42314</v>
      </c>
      <c r="I2435" s="37" t="s">
        <v>32</v>
      </c>
      <c r="J2435" s="48">
        <f t="shared" si="279"/>
        <v>0</v>
      </c>
      <c r="K2435" s="48">
        <f t="shared" si="280"/>
        <v>0</v>
      </c>
      <c r="L2435" s="25"/>
      <c r="M2435" s="29"/>
      <c r="N2435" s="25" t="s">
        <v>1286</v>
      </c>
      <c r="O2435" s="207"/>
      <c r="P2435" s="210">
        <v>4</v>
      </c>
    </row>
    <row r="2436" spans="1:16" ht="16.600000000000001" customHeight="1" thickBot="1">
      <c r="A2436" s="39" t="s">
        <v>2238</v>
      </c>
      <c r="B2436" s="40"/>
      <c r="C2436" s="40"/>
      <c r="D2436" s="160">
        <v>40</v>
      </c>
      <c r="E2436" s="40" t="str">
        <f>J2436&amp;O2436&amp;K2436&amp;O2436&amp;N2436</f>
        <v>26/26/23</v>
      </c>
      <c r="F2436" s="21">
        <f>F2435</f>
        <v>42313</v>
      </c>
      <c r="G2436" s="40" t="s">
        <v>37</v>
      </c>
      <c r="H2436" s="38">
        <f t="shared" si="277"/>
        <v>42314</v>
      </c>
      <c r="I2436" s="41" t="s">
        <v>32</v>
      </c>
      <c r="J2436" s="42">
        <v>26</v>
      </c>
      <c r="K2436" s="42">
        <v>26</v>
      </c>
      <c r="L2436" s="42"/>
      <c r="M2436" s="42"/>
      <c r="N2436" s="42">
        <v>23</v>
      </c>
      <c r="O2436" s="205" t="s">
        <v>1286</v>
      </c>
      <c r="P2436" s="210">
        <v>33</v>
      </c>
    </row>
    <row r="2437" spans="1:16" ht="13.7" thickTop="1">
      <c r="A2437" s="24" t="s">
        <v>31</v>
      </c>
      <c r="B2437" s="25"/>
      <c r="C2437" s="25"/>
      <c r="D2437" s="25"/>
      <c r="E2437" s="25"/>
      <c r="F2437" s="25"/>
      <c r="G2437" s="25"/>
      <c r="H2437" s="25"/>
      <c r="I2437" s="25"/>
      <c r="J2437" s="188" t="s">
        <v>1029</v>
      </c>
      <c r="K2437" s="25" t="s">
        <v>2057</v>
      </c>
      <c r="L2437" s="25"/>
      <c r="M2437" s="23"/>
      <c r="N2437" s="188" t="s">
        <v>2049</v>
      </c>
      <c r="O2437" s="204"/>
    </row>
    <row r="2438" spans="1:16">
      <c r="A2438" s="45" t="s">
        <v>2240</v>
      </c>
      <c r="B2438" s="46">
        <v>330080404</v>
      </c>
      <c r="C2438" s="36" t="s">
        <v>791</v>
      </c>
      <c r="D2438" s="60">
        <v>54</v>
      </c>
      <c r="E2438" s="168" t="str">
        <f>J2438&amp;N2438&amp;K2438</f>
        <v>54/54</v>
      </c>
      <c r="F2438" s="21">
        <v>42314</v>
      </c>
      <c r="G2438" s="37" t="s">
        <v>29</v>
      </c>
      <c r="H2438" s="38">
        <f t="shared" ref="H2438:H2441" si="281">F2438+1</f>
        <v>42315</v>
      </c>
      <c r="I2438" s="37" t="s">
        <v>32</v>
      </c>
      <c r="J2438" s="48">
        <f>D2438</f>
        <v>54</v>
      </c>
      <c r="K2438" s="48">
        <f>J2438</f>
        <v>54</v>
      </c>
      <c r="L2438" s="25"/>
      <c r="M2438" s="29"/>
      <c r="N2438" s="25" t="s">
        <v>1286</v>
      </c>
      <c r="O2438" s="205"/>
    </row>
    <row r="2439" spans="1:16" ht="14.4" customHeight="1">
      <c r="A2439" s="45"/>
      <c r="B2439" s="46"/>
      <c r="C2439" s="46"/>
      <c r="D2439" s="60"/>
      <c r="E2439" s="168" t="str">
        <f t="shared" ref="E2439:E2440" si="282">J2439&amp;N2439&amp;K2439</f>
        <v>0/0</v>
      </c>
      <c r="F2439" s="21">
        <f>F2438</f>
        <v>42314</v>
      </c>
      <c r="G2439" s="37" t="s">
        <v>29</v>
      </c>
      <c r="H2439" s="38">
        <f t="shared" si="281"/>
        <v>42315</v>
      </c>
      <c r="I2439" s="37" t="s">
        <v>32</v>
      </c>
      <c r="J2439" s="48">
        <f t="shared" ref="J2439:J2440" si="283">D2439</f>
        <v>0</v>
      </c>
      <c r="K2439" s="48">
        <f t="shared" ref="K2439:K2440" si="284">J2439</f>
        <v>0</v>
      </c>
      <c r="L2439" s="25"/>
      <c r="M2439" s="29"/>
      <c r="N2439" s="25" t="s">
        <v>1286</v>
      </c>
      <c r="O2439" s="207"/>
    </row>
    <row r="2440" spans="1:16">
      <c r="A2440" s="45"/>
      <c r="B2440" s="46"/>
      <c r="C2440" s="46"/>
      <c r="D2440" s="60"/>
      <c r="E2440" s="168" t="str">
        <f t="shared" si="282"/>
        <v>0/0</v>
      </c>
      <c r="F2440" s="21">
        <f>F2439</f>
        <v>42314</v>
      </c>
      <c r="G2440" s="37" t="s">
        <v>29</v>
      </c>
      <c r="H2440" s="38">
        <f t="shared" si="281"/>
        <v>42315</v>
      </c>
      <c r="I2440" s="37" t="s">
        <v>32</v>
      </c>
      <c r="J2440" s="48">
        <f t="shared" si="283"/>
        <v>0</v>
      </c>
      <c r="K2440" s="48">
        <f t="shared" si="284"/>
        <v>0</v>
      </c>
      <c r="L2440" s="25"/>
      <c r="M2440" s="29"/>
      <c r="N2440" s="25" t="s">
        <v>1286</v>
      </c>
      <c r="O2440" s="207"/>
      <c r="P2440" s="210">
        <v>7</v>
      </c>
    </row>
    <row r="2441" spans="1:16" ht="16.600000000000001" customHeight="1" thickBot="1">
      <c r="A2441" s="39" t="s">
        <v>2242</v>
      </c>
      <c r="B2441" s="40"/>
      <c r="C2441" s="40"/>
      <c r="D2441" s="160">
        <v>48</v>
      </c>
      <c r="E2441" s="40" t="str">
        <f>J2441&amp;O2441&amp;K2441&amp;O2441&amp;N2441</f>
        <v>48/48/48</v>
      </c>
      <c r="F2441" s="21">
        <f>F2440</f>
        <v>42314</v>
      </c>
      <c r="G2441" s="40" t="s">
        <v>37</v>
      </c>
      <c r="H2441" s="38">
        <f t="shared" si="281"/>
        <v>42315</v>
      </c>
      <c r="I2441" s="41" t="s">
        <v>32</v>
      </c>
      <c r="J2441" s="42">
        <v>48</v>
      </c>
      <c r="K2441" s="42">
        <v>48</v>
      </c>
      <c r="L2441" s="42"/>
      <c r="M2441" s="42"/>
      <c r="N2441" s="42">
        <v>48</v>
      </c>
      <c r="O2441" s="205" t="s">
        <v>1286</v>
      </c>
      <c r="P2441" s="210">
        <v>29</v>
      </c>
    </row>
    <row r="2442" spans="1:16" ht="13.7" thickTop="1">
      <c r="A2442" s="24" t="s">
        <v>31</v>
      </c>
      <c r="B2442" s="25"/>
      <c r="C2442" s="25"/>
      <c r="D2442" s="25"/>
      <c r="E2442" s="25"/>
      <c r="F2442" s="25"/>
      <c r="G2442" s="25"/>
      <c r="H2442" s="25"/>
      <c r="I2442" s="25"/>
      <c r="J2442" s="188" t="s">
        <v>1029</v>
      </c>
      <c r="K2442" s="25" t="s">
        <v>2057</v>
      </c>
      <c r="L2442" s="25"/>
      <c r="M2442" s="23"/>
      <c r="N2442" s="188" t="s">
        <v>2049</v>
      </c>
      <c r="O2442" s="204"/>
    </row>
    <row r="2443" spans="1:16">
      <c r="A2443" s="45" t="s">
        <v>2241</v>
      </c>
      <c r="B2443" s="46">
        <v>330098951</v>
      </c>
      <c r="C2443" s="46" t="s">
        <v>661</v>
      </c>
      <c r="D2443" s="60">
        <v>18</v>
      </c>
      <c r="E2443" s="168" t="str">
        <f>J2443&amp;N2443&amp;K2443</f>
        <v>18/18</v>
      </c>
      <c r="F2443" s="21">
        <v>42315</v>
      </c>
      <c r="G2443" s="37" t="s">
        <v>29</v>
      </c>
      <c r="H2443" s="38">
        <f t="shared" ref="H2443:H2446" si="285">F2443+1</f>
        <v>42316</v>
      </c>
      <c r="I2443" s="37" t="s">
        <v>32</v>
      </c>
      <c r="J2443" s="48">
        <f>D2443</f>
        <v>18</v>
      </c>
      <c r="K2443" s="48">
        <f>J2443</f>
        <v>18</v>
      </c>
      <c r="L2443" s="25"/>
      <c r="M2443" s="29"/>
      <c r="N2443" s="25" t="s">
        <v>1286</v>
      </c>
      <c r="O2443" s="205"/>
    </row>
    <row r="2444" spans="1:16" ht="14.4" customHeight="1">
      <c r="A2444" s="45" t="s">
        <v>2245</v>
      </c>
      <c r="B2444" s="46">
        <v>330080404</v>
      </c>
      <c r="C2444" s="36" t="s">
        <v>791</v>
      </c>
      <c r="D2444" s="60">
        <v>54</v>
      </c>
      <c r="E2444" s="168" t="str">
        <f t="shared" ref="E2444:E2445" si="286">J2444&amp;N2444&amp;K2444</f>
        <v>54/54</v>
      </c>
      <c r="F2444" s="21">
        <f>F2443</f>
        <v>42315</v>
      </c>
      <c r="G2444" s="37" t="s">
        <v>29</v>
      </c>
      <c r="H2444" s="38">
        <f t="shared" si="285"/>
        <v>42316</v>
      </c>
      <c r="I2444" s="37" t="s">
        <v>32</v>
      </c>
      <c r="J2444" s="48">
        <f t="shared" ref="J2444:J2445" si="287">D2444</f>
        <v>54</v>
      </c>
      <c r="K2444" s="48">
        <f t="shared" ref="K2444:K2445" si="288">J2444</f>
        <v>54</v>
      </c>
      <c r="L2444" s="25"/>
      <c r="M2444" s="29"/>
      <c r="N2444" s="25" t="s">
        <v>1286</v>
      </c>
      <c r="O2444" s="207"/>
    </row>
    <row r="2445" spans="1:16">
      <c r="A2445" s="45"/>
      <c r="B2445" s="46"/>
      <c r="C2445" s="36"/>
      <c r="D2445" s="60"/>
      <c r="E2445" s="168" t="str">
        <f t="shared" si="286"/>
        <v>0/0</v>
      </c>
      <c r="F2445" s="21">
        <f>F2444</f>
        <v>42315</v>
      </c>
      <c r="G2445" s="37" t="s">
        <v>29</v>
      </c>
      <c r="H2445" s="38">
        <f t="shared" si="285"/>
        <v>42316</v>
      </c>
      <c r="I2445" s="37" t="s">
        <v>32</v>
      </c>
      <c r="J2445" s="48">
        <f t="shared" si="287"/>
        <v>0</v>
      </c>
      <c r="K2445" s="48">
        <f t="shared" si="288"/>
        <v>0</v>
      </c>
      <c r="L2445" s="25"/>
      <c r="M2445" s="29"/>
      <c r="N2445" s="25" t="s">
        <v>1286</v>
      </c>
      <c r="O2445" s="207"/>
      <c r="P2445" s="210">
        <v>7</v>
      </c>
    </row>
    <row r="2446" spans="1:16" ht="16.600000000000001" customHeight="1" thickBot="1">
      <c r="A2446" s="39" t="s">
        <v>2244</v>
      </c>
      <c r="B2446" s="40"/>
      <c r="C2446" s="40"/>
      <c r="D2446" s="160">
        <v>45</v>
      </c>
      <c r="E2446" s="40" t="str">
        <f>J2446&amp;O2446&amp;K2446&amp;O2446&amp;N2446</f>
        <v>45/45/44</v>
      </c>
      <c r="F2446" s="21">
        <f>F2445</f>
        <v>42315</v>
      </c>
      <c r="G2446" s="40" t="s">
        <v>37</v>
      </c>
      <c r="H2446" s="38">
        <f t="shared" si="285"/>
        <v>42316</v>
      </c>
      <c r="I2446" s="41" t="s">
        <v>32</v>
      </c>
      <c r="J2446" s="42">
        <v>45</v>
      </c>
      <c r="K2446" s="42">
        <v>45</v>
      </c>
      <c r="L2446" s="42"/>
      <c r="M2446" s="42"/>
      <c r="N2446" s="42">
        <v>44</v>
      </c>
      <c r="O2446" s="205" t="s">
        <v>1286</v>
      </c>
      <c r="P2446" s="210">
        <v>29</v>
      </c>
    </row>
    <row r="2447" spans="1:16" ht="13.7" thickTop="1">
      <c r="A2447" s="24" t="s">
        <v>31</v>
      </c>
      <c r="B2447" s="25"/>
      <c r="C2447" s="25"/>
      <c r="D2447" s="25"/>
      <c r="E2447" s="25"/>
      <c r="F2447" s="25"/>
      <c r="G2447" s="25"/>
      <c r="H2447" s="25"/>
      <c r="I2447" s="25"/>
      <c r="J2447" s="188" t="s">
        <v>1029</v>
      </c>
      <c r="K2447" s="25" t="s">
        <v>2057</v>
      </c>
      <c r="L2447" s="25"/>
      <c r="M2447" s="23"/>
      <c r="N2447" s="188" t="s">
        <v>2049</v>
      </c>
      <c r="O2447" s="204"/>
    </row>
    <row r="2448" spans="1:16">
      <c r="A2448" s="45" t="s">
        <v>2246</v>
      </c>
      <c r="B2448" s="46">
        <v>330098951</v>
      </c>
      <c r="C2448" s="46" t="s">
        <v>661</v>
      </c>
      <c r="D2448" s="60">
        <v>18</v>
      </c>
      <c r="E2448" s="168" t="str">
        <f>J2448&amp;N2448&amp;K2448</f>
        <v>18/18</v>
      </c>
      <c r="F2448" s="21">
        <v>42317</v>
      </c>
      <c r="G2448" s="37" t="s">
        <v>29</v>
      </c>
      <c r="H2448" s="38">
        <f t="shared" ref="H2448:H2451" si="289">F2448+1</f>
        <v>42318</v>
      </c>
      <c r="I2448" s="37" t="s">
        <v>32</v>
      </c>
      <c r="J2448" s="48">
        <f>D2448</f>
        <v>18</v>
      </c>
      <c r="K2448" s="48">
        <f>J2448</f>
        <v>18</v>
      </c>
      <c r="L2448" s="25"/>
      <c r="M2448" s="29"/>
      <c r="N2448" s="25" t="s">
        <v>1286</v>
      </c>
      <c r="O2448" s="205"/>
    </row>
    <row r="2449" spans="1:16" ht="14.4" customHeight="1">
      <c r="A2449" s="45" t="s">
        <v>2247</v>
      </c>
      <c r="B2449" s="46">
        <v>330080404</v>
      </c>
      <c r="C2449" s="36" t="s">
        <v>791</v>
      </c>
      <c r="D2449" s="60">
        <v>36</v>
      </c>
      <c r="E2449" s="168" t="str">
        <f t="shared" ref="E2449:E2450" si="290">J2449&amp;N2449&amp;K2449</f>
        <v>36/36</v>
      </c>
      <c r="F2449" s="21">
        <f>F2448</f>
        <v>42317</v>
      </c>
      <c r="G2449" s="37" t="s">
        <v>29</v>
      </c>
      <c r="H2449" s="38">
        <f t="shared" si="289"/>
        <v>42318</v>
      </c>
      <c r="I2449" s="37" t="s">
        <v>32</v>
      </c>
      <c r="J2449" s="48">
        <f t="shared" ref="J2449:J2450" si="291">D2449</f>
        <v>36</v>
      </c>
      <c r="K2449" s="48">
        <f t="shared" ref="K2449:K2450" si="292">J2449</f>
        <v>36</v>
      </c>
      <c r="L2449" s="25"/>
      <c r="M2449" s="29"/>
      <c r="N2449" s="25" t="s">
        <v>1286</v>
      </c>
      <c r="O2449" s="207"/>
    </row>
    <row r="2450" spans="1:16">
      <c r="A2450" s="45"/>
      <c r="B2450" s="46"/>
      <c r="C2450" s="46"/>
      <c r="D2450" s="60"/>
      <c r="E2450" s="168" t="str">
        <f t="shared" si="290"/>
        <v>0/0</v>
      </c>
      <c r="F2450" s="21">
        <f>F2449</f>
        <v>42317</v>
      </c>
      <c r="G2450" s="37" t="s">
        <v>29</v>
      </c>
      <c r="H2450" s="38">
        <f t="shared" si="289"/>
        <v>42318</v>
      </c>
      <c r="I2450" s="37" t="s">
        <v>32</v>
      </c>
      <c r="J2450" s="48">
        <f t="shared" si="291"/>
        <v>0</v>
      </c>
      <c r="K2450" s="48">
        <f t="shared" si="292"/>
        <v>0</v>
      </c>
      <c r="L2450" s="25"/>
      <c r="M2450" s="29"/>
      <c r="N2450" s="25" t="s">
        <v>1286</v>
      </c>
      <c r="O2450" s="207"/>
      <c r="P2450" s="210">
        <v>7</v>
      </c>
    </row>
    <row r="2451" spans="1:16" ht="16.600000000000001" customHeight="1" thickBot="1">
      <c r="A2451" s="39" t="s">
        <v>2251</v>
      </c>
      <c r="B2451" s="40"/>
      <c r="C2451" s="40"/>
      <c r="D2451" s="160">
        <v>11</v>
      </c>
      <c r="E2451" s="40" t="str">
        <f>J2451&amp;O2451&amp;K2451&amp;O2451&amp;N2451</f>
        <v>11/11/11</v>
      </c>
      <c r="F2451" s="21">
        <f>F2450</f>
        <v>42317</v>
      </c>
      <c r="G2451" s="40" t="s">
        <v>37</v>
      </c>
      <c r="H2451" s="38">
        <f t="shared" si="289"/>
        <v>42318</v>
      </c>
      <c r="I2451" s="41" t="s">
        <v>32</v>
      </c>
      <c r="J2451" s="42">
        <v>11</v>
      </c>
      <c r="K2451" s="42">
        <v>11</v>
      </c>
      <c r="L2451" s="42"/>
      <c r="M2451" s="42"/>
      <c r="N2451" s="42">
        <v>11</v>
      </c>
      <c r="O2451" s="205" t="s">
        <v>1286</v>
      </c>
      <c r="P2451" s="210">
        <v>29</v>
      </c>
    </row>
    <row r="2452" spans="1:16" ht="13.7" thickTop="1">
      <c r="A2452" s="24" t="s">
        <v>31</v>
      </c>
      <c r="B2452" s="25"/>
      <c r="C2452" s="25"/>
      <c r="D2452" s="25"/>
      <c r="E2452" s="25"/>
      <c r="F2452" s="25"/>
      <c r="G2452" s="25"/>
      <c r="H2452" s="25"/>
      <c r="I2452" s="25"/>
      <c r="J2452" s="188" t="s">
        <v>1029</v>
      </c>
      <c r="K2452" s="25" t="s">
        <v>2057</v>
      </c>
      <c r="L2452" s="25"/>
      <c r="M2452" s="23"/>
      <c r="N2452" s="188" t="s">
        <v>2049</v>
      </c>
      <c r="O2452" s="204"/>
    </row>
    <row r="2453" spans="1:16">
      <c r="A2453" s="45" t="s">
        <v>2249</v>
      </c>
      <c r="B2453" s="46" t="s">
        <v>680</v>
      </c>
      <c r="C2453" s="46" t="s">
        <v>681</v>
      </c>
      <c r="D2453" s="60">
        <v>18</v>
      </c>
      <c r="E2453" s="168" t="str">
        <f>J2453&amp;N2453&amp;K2453</f>
        <v>18/18</v>
      </c>
      <c r="F2453" s="21">
        <v>42318</v>
      </c>
      <c r="G2453" s="37" t="s">
        <v>29</v>
      </c>
      <c r="H2453" s="38">
        <f t="shared" ref="H2453:H2456" si="293">F2453+1</f>
        <v>42319</v>
      </c>
      <c r="I2453" s="37" t="s">
        <v>32</v>
      </c>
      <c r="J2453" s="48">
        <f>D2453</f>
        <v>18</v>
      </c>
      <c r="K2453" s="48">
        <f>J2453</f>
        <v>18</v>
      </c>
      <c r="L2453" s="25"/>
      <c r="M2453" s="29"/>
      <c r="N2453" s="25" t="s">
        <v>1286</v>
      </c>
      <c r="O2453" s="205"/>
    </row>
    <row r="2454" spans="1:16" ht="14.4" customHeight="1">
      <c r="A2454" s="45" t="s">
        <v>2250</v>
      </c>
      <c r="B2454" s="46">
        <v>330098951</v>
      </c>
      <c r="C2454" s="46" t="s">
        <v>661</v>
      </c>
      <c r="D2454" s="60">
        <v>18</v>
      </c>
      <c r="E2454" s="168" t="str">
        <f t="shared" ref="E2454:E2455" si="294">J2454&amp;N2454&amp;K2454</f>
        <v>18/18</v>
      </c>
      <c r="F2454" s="21">
        <f>F2453</f>
        <v>42318</v>
      </c>
      <c r="G2454" s="37" t="s">
        <v>29</v>
      </c>
      <c r="H2454" s="38">
        <f t="shared" si="293"/>
        <v>42319</v>
      </c>
      <c r="I2454" s="37" t="s">
        <v>32</v>
      </c>
      <c r="J2454" s="48">
        <f t="shared" ref="J2454:J2455" si="295">D2454</f>
        <v>18</v>
      </c>
      <c r="K2454" s="48">
        <f t="shared" ref="K2454:K2455" si="296">J2454</f>
        <v>18</v>
      </c>
      <c r="L2454" s="25"/>
      <c r="M2454" s="29"/>
      <c r="N2454" s="25" t="s">
        <v>1286</v>
      </c>
      <c r="O2454" s="207"/>
    </row>
    <row r="2455" spans="1:16">
      <c r="A2455" s="45"/>
      <c r="B2455" s="46"/>
      <c r="C2455" s="46"/>
      <c r="D2455" s="60"/>
      <c r="E2455" s="168" t="str">
        <f t="shared" si="294"/>
        <v>0/0</v>
      </c>
      <c r="F2455" s="21">
        <f>F2454</f>
        <v>42318</v>
      </c>
      <c r="G2455" s="37" t="s">
        <v>29</v>
      </c>
      <c r="H2455" s="38">
        <f t="shared" si="293"/>
        <v>42319</v>
      </c>
      <c r="I2455" s="37" t="s">
        <v>32</v>
      </c>
      <c r="J2455" s="48">
        <f t="shared" si="295"/>
        <v>0</v>
      </c>
      <c r="K2455" s="48">
        <f t="shared" si="296"/>
        <v>0</v>
      </c>
      <c r="L2455" s="25"/>
      <c r="M2455" s="29"/>
      <c r="N2455" s="25" t="s">
        <v>1286</v>
      </c>
      <c r="O2455" s="207"/>
    </row>
    <row r="2456" spans="1:16" ht="16.600000000000001" customHeight="1" thickBot="1">
      <c r="A2456" s="39" t="s">
        <v>2254</v>
      </c>
      <c r="B2456" s="40"/>
      <c r="C2456" s="40"/>
      <c r="D2456" s="160">
        <v>28</v>
      </c>
      <c r="E2456" s="40" t="str">
        <f>J2456&amp;O2456&amp;K2456&amp;O2456&amp;N2456</f>
        <v>28/28/28</v>
      </c>
      <c r="F2456" s="21">
        <f>F2455</f>
        <v>42318</v>
      </c>
      <c r="G2456" s="40" t="s">
        <v>37</v>
      </c>
      <c r="H2456" s="38">
        <f t="shared" si="293"/>
        <v>42319</v>
      </c>
      <c r="I2456" s="41" t="s">
        <v>32</v>
      </c>
      <c r="J2456" s="42">
        <v>28</v>
      </c>
      <c r="K2456" s="42">
        <v>28</v>
      </c>
      <c r="L2456" s="42"/>
      <c r="M2456" s="42"/>
      <c r="N2456" s="42">
        <v>28</v>
      </c>
      <c r="O2456" s="205" t="s">
        <v>1286</v>
      </c>
    </row>
    <row r="2457" spans="1:16" ht="13.7" thickTop="1">
      <c r="A2457" s="24" t="s">
        <v>31</v>
      </c>
      <c r="B2457" s="25"/>
      <c r="C2457" s="25"/>
      <c r="D2457" s="25"/>
      <c r="E2457" s="25"/>
      <c r="F2457" s="25"/>
      <c r="G2457" s="25"/>
      <c r="H2457" s="25"/>
      <c r="I2457" s="25"/>
      <c r="J2457" s="188" t="s">
        <v>1029</v>
      </c>
      <c r="K2457" s="25" t="s">
        <v>2057</v>
      </c>
      <c r="L2457" s="25"/>
      <c r="M2457" s="23"/>
      <c r="N2457" s="188" t="s">
        <v>2049</v>
      </c>
      <c r="O2457" s="204"/>
    </row>
    <row r="2458" spans="1:16">
      <c r="A2458" s="45" t="s">
        <v>2256</v>
      </c>
      <c r="B2458" s="46">
        <v>330080404</v>
      </c>
      <c r="C2458" s="36" t="s">
        <v>791</v>
      </c>
      <c r="D2458" s="60">
        <v>36</v>
      </c>
      <c r="E2458" s="168" t="str">
        <f>J2458&amp;N2458&amp;K2458</f>
        <v>36/36</v>
      </c>
      <c r="F2458" s="21">
        <v>42319</v>
      </c>
      <c r="G2458" s="37" t="s">
        <v>29</v>
      </c>
      <c r="H2458" s="38">
        <f t="shared" ref="H2458:H2461" si="297">F2458+1</f>
        <v>42320</v>
      </c>
      <c r="I2458" s="37" t="s">
        <v>32</v>
      </c>
      <c r="J2458" s="48">
        <f>D2458</f>
        <v>36</v>
      </c>
      <c r="K2458" s="48">
        <f>J2458</f>
        <v>36</v>
      </c>
      <c r="L2458" s="25"/>
      <c r="M2458" s="29"/>
      <c r="N2458" s="25" t="s">
        <v>1286</v>
      </c>
      <c r="O2458" s="205"/>
    </row>
    <row r="2459" spans="1:16" ht="14.4" customHeight="1">
      <c r="A2459" s="45" t="s">
        <v>2257</v>
      </c>
      <c r="B2459" s="46" t="s">
        <v>680</v>
      </c>
      <c r="C2459" s="46" t="s">
        <v>681</v>
      </c>
      <c r="D2459" s="60">
        <v>18</v>
      </c>
      <c r="E2459" s="168" t="str">
        <f t="shared" ref="E2459:E2460" si="298">J2459&amp;N2459&amp;K2459</f>
        <v>18/18</v>
      </c>
      <c r="F2459" s="21">
        <f>F2458</f>
        <v>42319</v>
      </c>
      <c r="G2459" s="37" t="s">
        <v>29</v>
      </c>
      <c r="H2459" s="38">
        <f t="shared" si="297"/>
        <v>42320</v>
      </c>
      <c r="I2459" s="37" t="s">
        <v>32</v>
      </c>
      <c r="J2459" s="48">
        <f t="shared" ref="J2459:J2460" si="299">D2459</f>
        <v>18</v>
      </c>
      <c r="K2459" s="48">
        <f t="shared" ref="K2459:K2460" si="300">J2459</f>
        <v>18</v>
      </c>
      <c r="L2459" s="25"/>
      <c r="M2459" s="29"/>
      <c r="N2459" s="25" t="s">
        <v>1286</v>
      </c>
      <c r="O2459" s="207"/>
    </row>
    <row r="2460" spans="1:16">
      <c r="A2460" s="45"/>
      <c r="B2460" s="46"/>
      <c r="C2460" s="46"/>
      <c r="D2460" s="60"/>
      <c r="E2460" s="168" t="str">
        <f t="shared" si="298"/>
        <v>0/0</v>
      </c>
      <c r="F2460" s="21">
        <f>F2459</f>
        <v>42319</v>
      </c>
      <c r="G2460" s="37" t="s">
        <v>29</v>
      </c>
      <c r="H2460" s="38">
        <f t="shared" si="297"/>
        <v>42320</v>
      </c>
      <c r="I2460" s="37" t="s">
        <v>32</v>
      </c>
      <c r="J2460" s="48">
        <f t="shared" si="299"/>
        <v>0</v>
      </c>
      <c r="K2460" s="48">
        <f t="shared" si="300"/>
        <v>0</v>
      </c>
      <c r="L2460" s="25"/>
      <c r="M2460" s="29"/>
      <c r="N2460" s="25" t="s">
        <v>1286</v>
      </c>
      <c r="O2460" s="207"/>
    </row>
    <row r="2461" spans="1:16" ht="16.600000000000001" customHeight="1" thickBot="1">
      <c r="A2461" s="39" t="s">
        <v>2255</v>
      </c>
      <c r="B2461" s="40"/>
      <c r="C2461" s="40"/>
      <c r="D2461" s="160">
        <v>43</v>
      </c>
      <c r="E2461" s="40" t="str">
        <f>J2461&amp;O2461&amp;K2461&amp;O2461&amp;N2461</f>
        <v>43/43/43</v>
      </c>
      <c r="F2461" s="21">
        <f>F2460</f>
        <v>42319</v>
      </c>
      <c r="G2461" s="40" t="s">
        <v>37</v>
      </c>
      <c r="H2461" s="38">
        <f t="shared" si="297"/>
        <v>42320</v>
      </c>
      <c r="I2461" s="41" t="s">
        <v>32</v>
      </c>
      <c r="J2461" s="42">
        <v>43</v>
      </c>
      <c r="K2461" s="42">
        <v>43</v>
      </c>
      <c r="L2461" s="42"/>
      <c r="M2461" s="42"/>
      <c r="N2461" s="42">
        <v>43</v>
      </c>
      <c r="O2461" s="205" t="s">
        <v>1286</v>
      </c>
    </row>
    <row r="2462" spans="1:16" ht="13.7" thickTop="1">
      <c r="A2462" s="24" t="s">
        <v>31</v>
      </c>
      <c r="B2462" s="25"/>
      <c r="C2462" s="25"/>
      <c r="D2462" s="25"/>
      <c r="E2462" s="25"/>
      <c r="F2462" s="25"/>
      <c r="G2462" s="25"/>
      <c r="H2462" s="25"/>
      <c r="I2462" s="25"/>
      <c r="J2462" s="188" t="s">
        <v>1029</v>
      </c>
      <c r="K2462" s="25" t="s">
        <v>2057</v>
      </c>
      <c r="L2462" s="25"/>
      <c r="M2462" s="23"/>
      <c r="N2462" s="188" t="s">
        <v>2049</v>
      </c>
      <c r="O2462" s="204"/>
    </row>
    <row r="2463" spans="1:16">
      <c r="A2463" s="45" t="s">
        <v>2261</v>
      </c>
      <c r="B2463" s="46">
        <v>330080404</v>
      </c>
      <c r="C2463" s="36" t="s">
        <v>791</v>
      </c>
      <c r="D2463" s="60">
        <v>54</v>
      </c>
      <c r="E2463" s="168" t="str">
        <f>J2463&amp;N2463&amp;K2463</f>
        <v>54/54</v>
      </c>
      <c r="F2463" s="21">
        <v>42320</v>
      </c>
      <c r="G2463" s="37" t="s">
        <v>29</v>
      </c>
      <c r="H2463" s="38">
        <f t="shared" ref="H2463:H2466" si="301">F2463+1</f>
        <v>42321</v>
      </c>
      <c r="I2463" s="37" t="s">
        <v>32</v>
      </c>
      <c r="J2463" s="48">
        <f>D2463</f>
        <v>54</v>
      </c>
      <c r="K2463" s="48">
        <f>J2463</f>
        <v>54</v>
      </c>
      <c r="L2463" s="25"/>
      <c r="M2463" s="29"/>
      <c r="N2463" s="25" t="s">
        <v>1286</v>
      </c>
      <c r="O2463" s="205"/>
    </row>
    <row r="2464" spans="1:16" ht="14.4" customHeight="1">
      <c r="A2464" s="45"/>
      <c r="B2464" s="46"/>
      <c r="C2464" s="46"/>
      <c r="D2464" s="60"/>
      <c r="E2464" s="168" t="str">
        <f t="shared" ref="E2464:E2465" si="302">J2464&amp;N2464&amp;K2464</f>
        <v>0/0</v>
      </c>
      <c r="F2464" s="21">
        <f>F2463</f>
        <v>42320</v>
      </c>
      <c r="G2464" s="37" t="s">
        <v>29</v>
      </c>
      <c r="H2464" s="38">
        <f t="shared" si="301"/>
        <v>42321</v>
      </c>
      <c r="I2464" s="37" t="s">
        <v>32</v>
      </c>
      <c r="J2464" s="48">
        <f t="shared" ref="J2464:J2465" si="303">D2464</f>
        <v>0</v>
      </c>
      <c r="K2464" s="48">
        <f t="shared" ref="K2464:K2465" si="304">J2464</f>
        <v>0</v>
      </c>
      <c r="L2464" s="25"/>
      <c r="M2464" s="29"/>
      <c r="N2464" s="25" t="s">
        <v>1286</v>
      </c>
      <c r="O2464" s="207"/>
    </row>
    <row r="2465" spans="1:15">
      <c r="A2465" s="45"/>
      <c r="B2465" s="46"/>
      <c r="C2465" s="46"/>
      <c r="D2465" s="60"/>
      <c r="E2465" s="168" t="str">
        <f t="shared" si="302"/>
        <v>0/0</v>
      </c>
      <c r="F2465" s="21">
        <f>F2464</f>
        <v>42320</v>
      </c>
      <c r="G2465" s="37" t="s">
        <v>29</v>
      </c>
      <c r="H2465" s="38">
        <f t="shared" si="301"/>
        <v>42321</v>
      </c>
      <c r="I2465" s="37" t="s">
        <v>32</v>
      </c>
      <c r="J2465" s="48">
        <f t="shared" si="303"/>
        <v>0</v>
      </c>
      <c r="K2465" s="48">
        <f t="shared" si="304"/>
        <v>0</v>
      </c>
      <c r="L2465" s="25"/>
      <c r="M2465" s="29"/>
      <c r="N2465" s="25" t="s">
        <v>1286</v>
      </c>
      <c r="O2465" s="207"/>
    </row>
    <row r="2466" spans="1:15" ht="16.600000000000001" customHeight="1" thickBot="1">
      <c r="A2466" s="39" t="s">
        <v>2262</v>
      </c>
      <c r="B2466" s="40"/>
      <c r="C2466" s="40"/>
      <c r="D2466" s="160">
        <v>10</v>
      </c>
      <c r="E2466" s="40" t="str">
        <f>J2466&amp;O2466&amp;K2466&amp;O2466&amp;N2466</f>
        <v>10/10/10</v>
      </c>
      <c r="F2466" s="21">
        <f>F2465</f>
        <v>42320</v>
      </c>
      <c r="G2466" s="40" t="s">
        <v>37</v>
      </c>
      <c r="H2466" s="38">
        <f t="shared" si="301"/>
        <v>42321</v>
      </c>
      <c r="I2466" s="41" t="s">
        <v>32</v>
      </c>
      <c r="J2466" s="42">
        <v>10</v>
      </c>
      <c r="K2466" s="42">
        <v>10</v>
      </c>
      <c r="L2466" s="42"/>
      <c r="M2466" s="42"/>
      <c r="N2466" s="42">
        <v>10</v>
      </c>
      <c r="O2466" s="205" t="s">
        <v>1286</v>
      </c>
    </row>
    <row r="2467" spans="1:15" ht="13.7" thickTop="1">
      <c r="A2467" s="24" t="s">
        <v>31</v>
      </c>
      <c r="B2467" s="25"/>
      <c r="C2467" s="25"/>
      <c r="D2467" s="25"/>
      <c r="E2467" s="25"/>
      <c r="F2467" s="25"/>
      <c r="G2467" s="25"/>
      <c r="H2467" s="25"/>
      <c r="I2467" s="25"/>
      <c r="J2467" s="188" t="s">
        <v>1029</v>
      </c>
      <c r="K2467" s="25" t="s">
        <v>2057</v>
      </c>
      <c r="L2467" s="25"/>
      <c r="M2467" s="23"/>
      <c r="N2467" s="188" t="s">
        <v>2049</v>
      </c>
      <c r="O2467" s="204"/>
    </row>
    <row r="2468" spans="1:15">
      <c r="A2468" s="45" t="s">
        <v>2266</v>
      </c>
      <c r="B2468" s="46">
        <v>330080404</v>
      </c>
      <c r="C2468" s="36" t="s">
        <v>791</v>
      </c>
      <c r="D2468" s="60">
        <v>18</v>
      </c>
      <c r="E2468" s="168" t="str">
        <f>J2468&amp;N2468&amp;K2468</f>
        <v>18/18</v>
      </c>
      <c r="F2468" s="21">
        <v>42321</v>
      </c>
      <c r="G2468" s="37" t="s">
        <v>29</v>
      </c>
      <c r="H2468" s="38">
        <f t="shared" ref="H2468:H2471" si="305">F2468+1</f>
        <v>42322</v>
      </c>
      <c r="I2468" s="37" t="s">
        <v>32</v>
      </c>
      <c r="J2468" s="48">
        <f>D2468</f>
        <v>18</v>
      </c>
      <c r="K2468" s="48">
        <f>J2468</f>
        <v>18</v>
      </c>
      <c r="L2468" s="25"/>
      <c r="M2468" s="29"/>
      <c r="N2468" s="25" t="s">
        <v>1286</v>
      </c>
      <c r="O2468" s="205"/>
    </row>
    <row r="2469" spans="1:15" ht="14.4" customHeight="1">
      <c r="A2469" s="45" t="s">
        <v>2267</v>
      </c>
      <c r="B2469" s="46" t="s">
        <v>680</v>
      </c>
      <c r="C2469" s="46" t="s">
        <v>681</v>
      </c>
      <c r="D2469" s="60">
        <v>18</v>
      </c>
      <c r="E2469" s="168" t="str">
        <f t="shared" ref="E2469:E2470" si="306">J2469&amp;N2469&amp;K2469</f>
        <v>18/18</v>
      </c>
      <c r="F2469" s="21">
        <f>F2468</f>
        <v>42321</v>
      </c>
      <c r="G2469" s="37" t="s">
        <v>29</v>
      </c>
      <c r="H2469" s="38">
        <f t="shared" si="305"/>
        <v>42322</v>
      </c>
      <c r="I2469" s="37" t="s">
        <v>32</v>
      </c>
      <c r="J2469" s="48">
        <f t="shared" ref="J2469:J2470" si="307">D2469</f>
        <v>18</v>
      </c>
      <c r="K2469" s="48">
        <f t="shared" ref="K2469:K2470" si="308">J2469</f>
        <v>18</v>
      </c>
      <c r="L2469" s="25"/>
      <c r="M2469" s="29"/>
      <c r="N2469" s="25" t="s">
        <v>1286</v>
      </c>
      <c r="O2469" s="207"/>
    </row>
    <row r="2470" spans="1:15">
      <c r="A2470" s="45" t="s">
        <v>2268</v>
      </c>
      <c r="B2470" s="46">
        <v>330098951</v>
      </c>
      <c r="C2470" s="46" t="s">
        <v>661</v>
      </c>
      <c r="D2470" s="60">
        <v>18</v>
      </c>
      <c r="E2470" s="168" t="str">
        <f t="shared" si="306"/>
        <v>18/18</v>
      </c>
      <c r="F2470" s="21">
        <f>F2469</f>
        <v>42321</v>
      </c>
      <c r="G2470" s="37" t="s">
        <v>29</v>
      </c>
      <c r="H2470" s="38">
        <f t="shared" si="305"/>
        <v>42322</v>
      </c>
      <c r="I2470" s="37" t="s">
        <v>32</v>
      </c>
      <c r="J2470" s="48">
        <f t="shared" si="307"/>
        <v>18</v>
      </c>
      <c r="K2470" s="48">
        <f t="shared" si="308"/>
        <v>18</v>
      </c>
      <c r="L2470" s="25"/>
      <c r="M2470" s="29"/>
      <c r="N2470" s="25" t="s">
        <v>1286</v>
      </c>
      <c r="O2470" s="207"/>
    </row>
    <row r="2471" spans="1:15" ht="16.600000000000001" customHeight="1" thickBot="1">
      <c r="A2471" s="39" t="s">
        <v>2269</v>
      </c>
      <c r="B2471" s="40"/>
      <c r="C2471" s="40"/>
      <c r="D2471" s="160">
        <v>32</v>
      </c>
      <c r="E2471" s="40" t="str">
        <f>J2471&amp;O2471&amp;K2471&amp;O2471&amp;N2471</f>
        <v>32/34/32</v>
      </c>
      <c r="F2471" s="21">
        <f>F2470</f>
        <v>42321</v>
      </c>
      <c r="G2471" s="40" t="s">
        <v>37</v>
      </c>
      <c r="H2471" s="38">
        <f t="shared" si="305"/>
        <v>42322</v>
      </c>
      <c r="I2471" s="41" t="s">
        <v>32</v>
      </c>
      <c r="J2471" s="42">
        <v>32</v>
      </c>
      <c r="K2471" s="42">
        <v>34</v>
      </c>
      <c r="L2471" s="42"/>
      <c r="M2471" s="42"/>
      <c r="N2471" s="42">
        <v>32</v>
      </c>
      <c r="O2471" s="205" t="s">
        <v>1286</v>
      </c>
    </row>
    <row r="2472" spans="1:15" ht="13.7" thickTop="1">
      <c r="A2472" s="24" t="s">
        <v>31</v>
      </c>
      <c r="B2472" s="25"/>
      <c r="C2472" s="25"/>
      <c r="D2472" s="25"/>
      <c r="E2472" s="25"/>
      <c r="F2472" s="25"/>
      <c r="G2472" s="25"/>
      <c r="H2472" s="25"/>
      <c r="I2472" s="25"/>
      <c r="J2472" s="188" t="s">
        <v>1029</v>
      </c>
      <c r="K2472" s="25" t="s">
        <v>2057</v>
      </c>
      <c r="L2472" s="25"/>
      <c r="M2472" s="23"/>
      <c r="N2472" s="188" t="s">
        <v>2049</v>
      </c>
      <c r="O2472" s="204"/>
    </row>
    <row r="2473" spans="1:15">
      <c r="A2473" s="45" t="s">
        <v>2270</v>
      </c>
      <c r="B2473" s="46">
        <v>330080404</v>
      </c>
      <c r="C2473" s="36" t="s">
        <v>791</v>
      </c>
      <c r="D2473" s="60">
        <v>36</v>
      </c>
      <c r="E2473" s="168" t="str">
        <f>J2473&amp;N2473&amp;K2473</f>
        <v>36/36</v>
      </c>
      <c r="F2473" s="21">
        <v>42324</v>
      </c>
      <c r="G2473" s="37" t="s">
        <v>29</v>
      </c>
      <c r="H2473" s="38">
        <f t="shared" ref="H2473:H2476" si="309">F2473+1</f>
        <v>42325</v>
      </c>
      <c r="I2473" s="37" t="s">
        <v>32</v>
      </c>
      <c r="J2473" s="48">
        <f>D2473</f>
        <v>36</v>
      </c>
      <c r="K2473" s="48">
        <f>J2473</f>
        <v>36</v>
      </c>
      <c r="L2473" s="25"/>
      <c r="M2473" s="29"/>
      <c r="N2473" s="25" t="s">
        <v>1286</v>
      </c>
      <c r="O2473" s="205"/>
    </row>
    <row r="2474" spans="1:15" ht="14.4" customHeight="1">
      <c r="A2474" s="45" t="s">
        <v>2271</v>
      </c>
      <c r="B2474" s="46" t="s">
        <v>680</v>
      </c>
      <c r="C2474" s="46" t="s">
        <v>681</v>
      </c>
      <c r="D2474" s="60">
        <v>18</v>
      </c>
      <c r="E2474" s="168" t="str">
        <f t="shared" ref="E2474:E2475" si="310">J2474&amp;N2474&amp;K2474</f>
        <v>18/18</v>
      </c>
      <c r="F2474" s="21">
        <f>F2473</f>
        <v>42324</v>
      </c>
      <c r="G2474" s="37" t="s">
        <v>29</v>
      </c>
      <c r="H2474" s="38">
        <f t="shared" si="309"/>
        <v>42325</v>
      </c>
      <c r="I2474" s="37" t="s">
        <v>32</v>
      </c>
      <c r="J2474" s="48">
        <f t="shared" ref="J2474:J2475" si="311">D2474</f>
        <v>18</v>
      </c>
      <c r="K2474" s="48">
        <f t="shared" ref="K2474:K2475" si="312">J2474</f>
        <v>18</v>
      </c>
      <c r="L2474" s="25"/>
      <c r="M2474" s="29"/>
      <c r="N2474" s="25" t="s">
        <v>1286</v>
      </c>
      <c r="O2474" s="207"/>
    </row>
    <row r="2475" spans="1:15">
      <c r="A2475" s="45"/>
      <c r="B2475" s="46"/>
      <c r="C2475" s="46"/>
      <c r="D2475" s="60"/>
      <c r="E2475" s="168" t="str">
        <f t="shared" si="310"/>
        <v>0/0</v>
      </c>
      <c r="F2475" s="21">
        <f>F2474</f>
        <v>42324</v>
      </c>
      <c r="G2475" s="37" t="s">
        <v>29</v>
      </c>
      <c r="H2475" s="38">
        <f t="shared" si="309"/>
        <v>42325</v>
      </c>
      <c r="I2475" s="37" t="s">
        <v>32</v>
      </c>
      <c r="J2475" s="48">
        <f t="shared" si="311"/>
        <v>0</v>
      </c>
      <c r="K2475" s="48">
        <f t="shared" si="312"/>
        <v>0</v>
      </c>
      <c r="L2475" s="25"/>
      <c r="M2475" s="29"/>
      <c r="N2475" s="25" t="s">
        <v>1286</v>
      </c>
      <c r="O2475" s="207"/>
    </row>
    <row r="2476" spans="1:15" ht="16.600000000000001" customHeight="1" thickBot="1">
      <c r="A2476" s="39" t="s">
        <v>2274</v>
      </c>
      <c r="B2476" s="40"/>
      <c r="C2476" s="40"/>
      <c r="D2476" s="160">
        <v>28</v>
      </c>
      <c r="E2476" s="40" t="str">
        <f>J2476&amp;O2476&amp;K2476&amp;O2476&amp;N2476</f>
        <v>28/28/28</v>
      </c>
      <c r="F2476" s="21">
        <f>F2475</f>
        <v>42324</v>
      </c>
      <c r="G2476" s="40" t="s">
        <v>37</v>
      </c>
      <c r="H2476" s="38">
        <f t="shared" si="309"/>
        <v>42325</v>
      </c>
      <c r="I2476" s="41" t="s">
        <v>32</v>
      </c>
      <c r="J2476" s="42">
        <v>28</v>
      </c>
      <c r="K2476" s="42">
        <v>28</v>
      </c>
      <c r="L2476" s="42"/>
      <c r="M2476" s="42"/>
      <c r="N2476" s="42">
        <v>28</v>
      </c>
      <c r="O2476" s="205" t="s">
        <v>1286</v>
      </c>
    </row>
    <row r="2477" spans="1:15" ht="13.7" thickTop="1">
      <c r="A2477" s="24" t="s">
        <v>31</v>
      </c>
      <c r="B2477" s="25"/>
      <c r="C2477" s="25"/>
      <c r="D2477" s="25"/>
      <c r="E2477" s="25"/>
      <c r="F2477" s="25"/>
      <c r="G2477" s="25"/>
      <c r="H2477" s="25"/>
      <c r="I2477" s="25"/>
      <c r="J2477" s="188" t="s">
        <v>1029</v>
      </c>
      <c r="K2477" s="25" t="s">
        <v>2057</v>
      </c>
      <c r="L2477" s="25"/>
      <c r="M2477" s="23"/>
      <c r="N2477" s="188" t="s">
        <v>2049</v>
      </c>
      <c r="O2477" s="204"/>
    </row>
    <row r="2478" spans="1:15">
      <c r="A2478" s="45" t="s">
        <v>2277</v>
      </c>
      <c r="B2478" s="46">
        <v>330098951</v>
      </c>
      <c r="C2478" s="46" t="s">
        <v>661</v>
      </c>
      <c r="D2478" s="60">
        <v>36</v>
      </c>
      <c r="E2478" s="168" t="str">
        <f>J2478&amp;N2478&amp;K2478</f>
        <v>36/36</v>
      </c>
      <c r="F2478" s="21">
        <v>42325</v>
      </c>
      <c r="G2478" s="37" t="s">
        <v>29</v>
      </c>
      <c r="H2478" s="38">
        <f t="shared" ref="H2478:H2481" si="313">F2478+1</f>
        <v>42326</v>
      </c>
      <c r="I2478" s="37" t="s">
        <v>32</v>
      </c>
      <c r="J2478" s="48">
        <f>D2478</f>
        <v>36</v>
      </c>
      <c r="K2478" s="48">
        <f>J2478</f>
        <v>36</v>
      </c>
      <c r="L2478" s="25"/>
      <c r="M2478" s="29"/>
      <c r="N2478" s="25" t="s">
        <v>1286</v>
      </c>
      <c r="O2478" s="205"/>
    </row>
    <row r="2479" spans="1:15" ht="14.4" customHeight="1">
      <c r="A2479" s="45" t="s">
        <v>2278</v>
      </c>
      <c r="B2479" s="46">
        <v>330080404</v>
      </c>
      <c r="C2479" s="36" t="s">
        <v>791</v>
      </c>
      <c r="D2479" s="60">
        <v>18</v>
      </c>
      <c r="E2479" s="168" t="str">
        <f t="shared" ref="E2479:E2480" si="314">J2479&amp;N2479&amp;K2479</f>
        <v>18/18</v>
      </c>
      <c r="F2479" s="21">
        <f>F2478</f>
        <v>42325</v>
      </c>
      <c r="G2479" s="37" t="s">
        <v>29</v>
      </c>
      <c r="H2479" s="38">
        <f t="shared" si="313"/>
        <v>42326</v>
      </c>
      <c r="I2479" s="37" t="s">
        <v>32</v>
      </c>
      <c r="J2479" s="48">
        <f t="shared" ref="J2479:J2480" si="315">D2479</f>
        <v>18</v>
      </c>
      <c r="K2479" s="48">
        <f t="shared" ref="K2479:K2480" si="316">J2479</f>
        <v>18</v>
      </c>
      <c r="L2479" s="25"/>
      <c r="M2479" s="29"/>
      <c r="N2479" s="25" t="s">
        <v>1286</v>
      </c>
      <c r="O2479" s="207"/>
    </row>
    <row r="2480" spans="1:15">
      <c r="A2480" s="45"/>
      <c r="B2480" s="46"/>
      <c r="C2480" s="46"/>
      <c r="D2480" s="60"/>
      <c r="E2480" s="168" t="str">
        <f t="shared" si="314"/>
        <v>0/0</v>
      </c>
      <c r="F2480" s="21">
        <f>F2479</f>
        <v>42325</v>
      </c>
      <c r="G2480" s="37" t="s">
        <v>29</v>
      </c>
      <c r="H2480" s="38">
        <f t="shared" si="313"/>
        <v>42326</v>
      </c>
      <c r="I2480" s="37" t="s">
        <v>32</v>
      </c>
      <c r="J2480" s="48">
        <f t="shared" si="315"/>
        <v>0</v>
      </c>
      <c r="K2480" s="48">
        <f t="shared" si="316"/>
        <v>0</v>
      </c>
      <c r="L2480" s="25"/>
      <c r="M2480" s="29"/>
      <c r="N2480" s="25" t="s">
        <v>1286</v>
      </c>
      <c r="O2480" s="207"/>
    </row>
    <row r="2481" spans="1:15" ht="16.600000000000001" customHeight="1" thickBot="1">
      <c r="A2481" s="39" t="s">
        <v>2276</v>
      </c>
      <c r="B2481" s="40"/>
      <c r="C2481" s="40"/>
      <c r="D2481" s="160">
        <v>44</v>
      </c>
      <c r="E2481" s="40" t="str">
        <f>J2481&amp;O2481&amp;K2481&amp;O2481&amp;N2481</f>
        <v>44/47/42</v>
      </c>
      <c r="F2481" s="21">
        <f>F2480</f>
        <v>42325</v>
      </c>
      <c r="G2481" s="40" t="s">
        <v>37</v>
      </c>
      <c r="H2481" s="38">
        <f t="shared" si="313"/>
        <v>42326</v>
      </c>
      <c r="I2481" s="41" t="s">
        <v>32</v>
      </c>
      <c r="J2481" s="42">
        <v>44</v>
      </c>
      <c r="K2481" s="42">
        <v>47</v>
      </c>
      <c r="L2481" s="42"/>
      <c r="M2481" s="42"/>
      <c r="N2481" s="42">
        <v>42</v>
      </c>
      <c r="O2481" s="205" t="s">
        <v>1286</v>
      </c>
    </row>
    <row r="2482" spans="1:15" ht="13.7" thickTop="1">
      <c r="A2482" s="24" t="s">
        <v>31</v>
      </c>
      <c r="B2482" s="25"/>
      <c r="C2482" s="25"/>
      <c r="D2482" s="25"/>
      <c r="E2482" s="25"/>
      <c r="F2482" s="25"/>
      <c r="G2482" s="25"/>
      <c r="H2482" s="25"/>
      <c r="I2482" s="25"/>
      <c r="J2482" s="188" t="s">
        <v>1029</v>
      </c>
      <c r="K2482" s="25" t="s">
        <v>2057</v>
      </c>
      <c r="L2482" s="25"/>
      <c r="M2482" s="23"/>
      <c r="N2482" s="188" t="s">
        <v>2049</v>
      </c>
      <c r="O2482" s="204"/>
    </row>
    <row r="2483" spans="1:15">
      <c r="A2483" s="45" t="s">
        <v>2281</v>
      </c>
      <c r="B2483" s="46">
        <v>330080404</v>
      </c>
      <c r="C2483" s="36" t="s">
        <v>791</v>
      </c>
      <c r="D2483" s="60">
        <v>36</v>
      </c>
      <c r="E2483" s="168" t="str">
        <f>J2483&amp;N2483&amp;K2483</f>
        <v>36/36</v>
      </c>
      <c r="F2483" s="21">
        <v>42326</v>
      </c>
      <c r="G2483" s="37" t="s">
        <v>29</v>
      </c>
      <c r="H2483" s="38">
        <f t="shared" ref="H2483:H2486" si="317">F2483+1</f>
        <v>42327</v>
      </c>
      <c r="I2483" s="37" t="s">
        <v>32</v>
      </c>
      <c r="J2483" s="48">
        <f>D2483</f>
        <v>36</v>
      </c>
      <c r="K2483" s="48">
        <f>J2483</f>
        <v>36</v>
      </c>
      <c r="L2483" s="25"/>
      <c r="M2483" s="29"/>
      <c r="N2483" s="25" t="s">
        <v>1286</v>
      </c>
      <c r="O2483" s="205"/>
    </row>
    <row r="2484" spans="1:15" ht="14.4" customHeight="1">
      <c r="A2484" s="45" t="s">
        <v>2282</v>
      </c>
      <c r="B2484" s="46" t="s">
        <v>680</v>
      </c>
      <c r="C2484" s="46" t="s">
        <v>681</v>
      </c>
      <c r="D2484" s="60">
        <v>18</v>
      </c>
      <c r="E2484" s="168" t="str">
        <f t="shared" ref="E2484:E2485" si="318">J2484&amp;N2484&amp;K2484</f>
        <v>18/18</v>
      </c>
      <c r="F2484" s="21">
        <f>F2483</f>
        <v>42326</v>
      </c>
      <c r="G2484" s="37" t="s">
        <v>29</v>
      </c>
      <c r="H2484" s="38">
        <f t="shared" si="317"/>
        <v>42327</v>
      </c>
      <c r="I2484" s="37" t="s">
        <v>32</v>
      </c>
      <c r="J2484" s="48">
        <f t="shared" ref="J2484:J2485" si="319">D2484</f>
        <v>18</v>
      </c>
      <c r="K2484" s="48">
        <f t="shared" ref="K2484:K2485" si="320">J2484</f>
        <v>18</v>
      </c>
      <c r="L2484" s="25"/>
      <c r="M2484" s="29"/>
      <c r="N2484" s="25" t="s">
        <v>1286</v>
      </c>
      <c r="O2484" s="207"/>
    </row>
    <row r="2485" spans="1:15">
      <c r="A2485" s="45"/>
      <c r="B2485" s="46"/>
      <c r="C2485" s="46"/>
      <c r="D2485" s="60"/>
      <c r="E2485" s="168" t="str">
        <f t="shared" si="318"/>
        <v>0/0</v>
      </c>
      <c r="F2485" s="21">
        <f>F2484</f>
        <v>42326</v>
      </c>
      <c r="G2485" s="37" t="s">
        <v>29</v>
      </c>
      <c r="H2485" s="38">
        <f t="shared" si="317"/>
        <v>42327</v>
      </c>
      <c r="I2485" s="37" t="s">
        <v>32</v>
      </c>
      <c r="J2485" s="48">
        <f t="shared" si="319"/>
        <v>0</v>
      </c>
      <c r="K2485" s="48">
        <f t="shared" si="320"/>
        <v>0</v>
      </c>
      <c r="L2485" s="25"/>
      <c r="M2485" s="29"/>
      <c r="N2485" s="25" t="s">
        <v>1286</v>
      </c>
      <c r="O2485" s="207"/>
    </row>
    <row r="2486" spans="1:15" ht="16.600000000000001" customHeight="1" thickBot="1">
      <c r="A2486" s="39" t="s">
        <v>2283</v>
      </c>
      <c r="B2486" s="40"/>
      <c r="C2486" s="40"/>
      <c r="D2486" s="160">
        <v>66</v>
      </c>
      <c r="E2486" s="40" t="str">
        <f>J2486&amp;O2486&amp;K2486&amp;O2486&amp;N2486</f>
        <v>66/68/60</v>
      </c>
      <c r="F2486" s="21">
        <f>F2485</f>
        <v>42326</v>
      </c>
      <c r="G2486" s="40" t="s">
        <v>37</v>
      </c>
      <c r="H2486" s="38">
        <f t="shared" si="317"/>
        <v>42327</v>
      </c>
      <c r="I2486" s="41" t="s">
        <v>32</v>
      </c>
      <c r="J2486" s="42">
        <v>66</v>
      </c>
      <c r="K2486" s="42">
        <v>68</v>
      </c>
      <c r="L2486" s="42"/>
      <c r="M2486" s="42"/>
      <c r="N2486" s="42">
        <v>60</v>
      </c>
      <c r="O2486" s="205" t="s">
        <v>1286</v>
      </c>
    </row>
    <row r="2487" spans="1:15" ht="13.7" thickTop="1">
      <c r="A2487" s="24" t="s">
        <v>31</v>
      </c>
      <c r="B2487" s="25"/>
      <c r="C2487" s="25"/>
      <c r="D2487" s="25"/>
      <c r="E2487" s="25"/>
      <c r="F2487" s="25"/>
      <c r="G2487" s="25"/>
      <c r="H2487" s="25"/>
      <c r="I2487" s="25"/>
      <c r="J2487" s="188" t="s">
        <v>1029</v>
      </c>
      <c r="K2487" s="25" t="s">
        <v>2057</v>
      </c>
      <c r="L2487" s="25"/>
      <c r="M2487" s="23"/>
      <c r="N2487" s="188" t="s">
        <v>2049</v>
      </c>
      <c r="O2487" s="204"/>
    </row>
    <row r="2488" spans="1:15">
      <c r="A2488" s="45" t="s">
        <v>2285</v>
      </c>
      <c r="B2488" s="46">
        <v>330080404</v>
      </c>
      <c r="C2488" s="36" t="s">
        <v>791</v>
      </c>
      <c r="D2488" s="60">
        <v>54</v>
      </c>
      <c r="E2488" s="168" t="str">
        <f>J2488&amp;N2488&amp;K2488</f>
        <v>54/54</v>
      </c>
      <c r="F2488" s="21">
        <v>42327</v>
      </c>
      <c r="G2488" s="37" t="s">
        <v>29</v>
      </c>
      <c r="H2488" s="38">
        <f t="shared" ref="H2488:H2491" si="321">F2488+1</f>
        <v>42328</v>
      </c>
      <c r="I2488" s="37" t="s">
        <v>32</v>
      </c>
      <c r="J2488" s="48">
        <f>D2488</f>
        <v>54</v>
      </c>
      <c r="K2488" s="48">
        <f>J2488</f>
        <v>54</v>
      </c>
      <c r="L2488" s="25"/>
      <c r="M2488" s="29"/>
      <c r="N2488" s="25" t="s">
        <v>1286</v>
      </c>
      <c r="O2488" s="205"/>
    </row>
    <row r="2489" spans="1:15" ht="14.4" customHeight="1">
      <c r="A2489" s="45"/>
      <c r="B2489" s="46"/>
      <c r="C2489" s="46"/>
      <c r="D2489" s="60"/>
      <c r="E2489" s="168" t="str">
        <f t="shared" ref="E2489:E2490" si="322">J2489&amp;N2489&amp;K2489</f>
        <v>0/0</v>
      </c>
      <c r="F2489" s="21">
        <f>F2488</f>
        <v>42327</v>
      </c>
      <c r="G2489" s="37" t="s">
        <v>29</v>
      </c>
      <c r="H2489" s="38">
        <f t="shared" si="321"/>
        <v>42328</v>
      </c>
      <c r="I2489" s="37" t="s">
        <v>32</v>
      </c>
      <c r="J2489" s="48">
        <f t="shared" ref="J2489:J2490" si="323">D2489</f>
        <v>0</v>
      </c>
      <c r="K2489" s="48">
        <f t="shared" ref="K2489:K2490" si="324">J2489</f>
        <v>0</v>
      </c>
      <c r="L2489" s="25"/>
      <c r="M2489" s="29"/>
      <c r="N2489" s="25" t="s">
        <v>1286</v>
      </c>
      <c r="O2489" s="207"/>
    </row>
    <row r="2490" spans="1:15">
      <c r="A2490" s="45"/>
      <c r="B2490" s="46"/>
      <c r="C2490" s="46"/>
      <c r="D2490" s="60"/>
      <c r="E2490" s="168" t="str">
        <f t="shared" si="322"/>
        <v>0/0</v>
      </c>
      <c r="F2490" s="21">
        <f>F2489</f>
        <v>42327</v>
      </c>
      <c r="G2490" s="37" t="s">
        <v>29</v>
      </c>
      <c r="H2490" s="38">
        <f t="shared" si="321"/>
        <v>42328</v>
      </c>
      <c r="I2490" s="37" t="s">
        <v>32</v>
      </c>
      <c r="J2490" s="48">
        <f t="shared" si="323"/>
        <v>0</v>
      </c>
      <c r="K2490" s="48">
        <f t="shared" si="324"/>
        <v>0</v>
      </c>
      <c r="L2490" s="25"/>
      <c r="M2490" s="29"/>
      <c r="N2490" s="25" t="s">
        <v>1286</v>
      </c>
      <c r="O2490" s="207"/>
    </row>
    <row r="2491" spans="1:15" ht="16.600000000000001" customHeight="1" thickBot="1">
      <c r="A2491" s="39" t="s">
        <v>2286</v>
      </c>
      <c r="B2491" s="40"/>
      <c r="C2491" s="40"/>
      <c r="D2491" s="160">
        <v>36</v>
      </c>
      <c r="E2491" s="40" t="str">
        <f>J2491&amp;O2491&amp;K2491&amp;O2491&amp;N2491</f>
        <v>36/36/36</v>
      </c>
      <c r="F2491" s="21">
        <f>F2490</f>
        <v>42327</v>
      </c>
      <c r="G2491" s="40" t="s">
        <v>37</v>
      </c>
      <c r="H2491" s="38">
        <f t="shared" si="321"/>
        <v>42328</v>
      </c>
      <c r="I2491" s="41" t="s">
        <v>32</v>
      </c>
      <c r="J2491" s="42">
        <v>36</v>
      </c>
      <c r="K2491" s="42">
        <v>36</v>
      </c>
      <c r="L2491" s="42"/>
      <c r="M2491" s="42"/>
      <c r="N2491" s="42">
        <v>36</v>
      </c>
      <c r="O2491" s="205" t="s">
        <v>1286</v>
      </c>
    </row>
    <row r="2492" spans="1:15" ht="13.7" thickTop="1">
      <c r="A2492" s="24" t="s">
        <v>31</v>
      </c>
      <c r="B2492" s="25"/>
      <c r="C2492" s="25"/>
      <c r="D2492" s="25"/>
      <c r="E2492" s="25"/>
      <c r="F2492" s="25"/>
      <c r="G2492" s="25"/>
      <c r="H2492" s="25"/>
      <c r="I2492" s="25"/>
      <c r="J2492" s="188" t="s">
        <v>1029</v>
      </c>
      <c r="K2492" s="25" t="s">
        <v>2057</v>
      </c>
      <c r="L2492" s="25"/>
      <c r="M2492" s="23"/>
      <c r="N2492" s="188" t="s">
        <v>2049</v>
      </c>
      <c r="O2492" s="204"/>
    </row>
    <row r="2493" spans="1:15">
      <c r="A2493" s="45" t="s">
        <v>2288</v>
      </c>
      <c r="B2493" s="46">
        <v>330080404</v>
      </c>
      <c r="C2493" s="36" t="s">
        <v>791</v>
      </c>
      <c r="D2493" s="60">
        <v>36</v>
      </c>
      <c r="E2493" s="168" t="str">
        <f>J2493&amp;N2493&amp;K2493</f>
        <v>36/36</v>
      </c>
      <c r="F2493" s="21">
        <v>42328</v>
      </c>
      <c r="G2493" s="37" t="s">
        <v>29</v>
      </c>
      <c r="H2493" s="38">
        <f t="shared" ref="H2493:H2496" si="325">F2493+1</f>
        <v>42329</v>
      </c>
      <c r="I2493" s="37" t="s">
        <v>32</v>
      </c>
      <c r="J2493" s="48">
        <f>D2493</f>
        <v>36</v>
      </c>
      <c r="K2493" s="48">
        <f>J2493</f>
        <v>36</v>
      </c>
      <c r="L2493" s="25"/>
      <c r="M2493" s="29"/>
      <c r="N2493" s="25" t="s">
        <v>1286</v>
      </c>
      <c r="O2493" s="205"/>
    </row>
    <row r="2494" spans="1:15" ht="14.4" customHeight="1">
      <c r="A2494" s="45" t="s">
        <v>2289</v>
      </c>
      <c r="B2494" s="46">
        <v>330098951</v>
      </c>
      <c r="C2494" s="46" t="s">
        <v>661</v>
      </c>
      <c r="D2494" s="60">
        <v>18</v>
      </c>
      <c r="E2494" s="168" t="str">
        <f t="shared" ref="E2494:E2495" si="326">J2494&amp;N2494&amp;K2494</f>
        <v>18/18</v>
      </c>
      <c r="F2494" s="21">
        <f>F2493</f>
        <v>42328</v>
      </c>
      <c r="G2494" s="37" t="s">
        <v>29</v>
      </c>
      <c r="H2494" s="38">
        <f t="shared" si="325"/>
        <v>42329</v>
      </c>
      <c r="I2494" s="37" t="s">
        <v>32</v>
      </c>
      <c r="J2494" s="48">
        <f t="shared" ref="J2494:J2495" si="327">D2494</f>
        <v>18</v>
      </c>
      <c r="K2494" s="48">
        <f t="shared" ref="K2494:K2495" si="328">J2494</f>
        <v>18</v>
      </c>
      <c r="L2494" s="25"/>
      <c r="M2494" s="29"/>
      <c r="N2494" s="25" t="s">
        <v>1286</v>
      </c>
      <c r="O2494" s="207"/>
    </row>
    <row r="2495" spans="1:15">
      <c r="A2495" s="45"/>
      <c r="B2495" s="46"/>
      <c r="C2495" s="46"/>
      <c r="D2495" s="60"/>
      <c r="E2495" s="168" t="str">
        <f t="shared" si="326"/>
        <v>0/0</v>
      </c>
      <c r="F2495" s="21">
        <f>F2494</f>
        <v>42328</v>
      </c>
      <c r="G2495" s="37" t="s">
        <v>29</v>
      </c>
      <c r="H2495" s="38">
        <f t="shared" si="325"/>
        <v>42329</v>
      </c>
      <c r="I2495" s="37" t="s">
        <v>32</v>
      </c>
      <c r="J2495" s="48">
        <f t="shared" si="327"/>
        <v>0</v>
      </c>
      <c r="K2495" s="48">
        <f t="shared" si="328"/>
        <v>0</v>
      </c>
      <c r="L2495" s="25"/>
      <c r="M2495" s="29"/>
      <c r="N2495" s="25" t="s">
        <v>1286</v>
      </c>
      <c r="O2495" s="207"/>
    </row>
    <row r="2496" spans="1:15" ht="16.600000000000001" customHeight="1" thickBot="1">
      <c r="A2496" s="39" t="s">
        <v>2290</v>
      </c>
      <c r="B2496" s="40"/>
      <c r="C2496" s="40"/>
      <c r="D2496" s="160">
        <v>46</v>
      </c>
      <c r="E2496" s="40" t="str">
        <f>J2496&amp;O2496&amp;K2496&amp;O2496&amp;N2496</f>
        <v>46/47/22</v>
      </c>
      <c r="F2496" s="21">
        <f>F2495</f>
        <v>42328</v>
      </c>
      <c r="G2496" s="40" t="s">
        <v>37</v>
      </c>
      <c r="H2496" s="38">
        <f t="shared" si="325"/>
        <v>42329</v>
      </c>
      <c r="I2496" s="41" t="s">
        <v>32</v>
      </c>
      <c r="J2496" s="42">
        <v>46</v>
      </c>
      <c r="K2496" s="42">
        <v>47</v>
      </c>
      <c r="L2496" s="42"/>
      <c r="M2496" s="42"/>
      <c r="N2496" s="42">
        <v>22</v>
      </c>
      <c r="O2496" s="205" t="s">
        <v>1286</v>
      </c>
    </row>
    <row r="2497" spans="1:15" ht="13.7" thickTop="1">
      <c r="A2497" s="24" t="s">
        <v>31</v>
      </c>
      <c r="B2497" s="25"/>
      <c r="C2497" s="25"/>
      <c r="D2497" s="25"/>
      <c r="E2497" s="25"/>
      <c r="F2497" s="25"/>
      <c r="G2497" s="25"/>
      <c r="H2497" s="25"/>
      <c r="I2497" s="25"/>
      <c r="J2497" s="188" t="s">
        <v>1029</v>
      </c>
      <c r="K2497" s="25" t="s">
        <v>2057</v>
      </c>
      <c r="L2497" s="25"/>
      <c r="M2497" s="23"/>
      <c r="N2497" s="188" t="s">
        <v>2049</v>
      </c>
      <c r="O2497" s="204"/>
    </row>
    <row r="2498" spans="1:15">
      <c r="A2498" s="45" t="s">
        <v>2297</v>
      </c>
      <c r="B2498" s="46">
        <v>330080404</v>
      </c>
      <c r="C2498" s="36" t="s">
        <v>791</v>
      </c>
      <c r="D2498" s="60">
        <v>18</v>
      </c>
      <c r="E2498" s="168" t="str">
        <f>J2498&amp;N2498&amp;K2498</f>
        <v>18/18</v>
      </c>
      <c r="F2498" s="21">
        <v>42331</v>
      </c>
      <c r="G2498" s="37" t="s">
        <v>29</v>
      </c>
      <c r="H2498" s="38">
        <f t="shared" ref="H2498:H2501" si="329">F2498+1</f>
        <v>42332</v>
      </c>
      <c r="I2498" s="37" t="s">
        <v>32</v>
      </c>
      <c r="J2498" s="48">
        <f>D2498</f>
        <v>18</v>
      </c>
      <c r="K2498" s="48">
        <f>J2498</f>
        <v>18</v>
      </c>
      <c r="L2498" s="25"/>
      <c r="M2498" s="29"/>
      <c r="N2498" s="25" t="s">
        <v>1286</v>
      </c>
      <c r="O2498" s="205"/>
    </row>
    <row r="2499" spans="1:15" ht="14.4" customHeight="1">
      <c r="A2499" s="45" t="s">
        <v>2298</v>
      </c>
      <c r="B2499" s="46">
        <v>330098951</v>
      </c>
      <c r="C2499" s="46" t="s">
        <v>661</v>
      </c>
      <c r="D2499" s="60">
        <v>18</v>
      </c>
      <c r="E2499" s="168" t="str">
        <f t="shared" ref="E2499:E2500" si="330">J2499&amp;N2499&amp;K2499</f>
        <v>18/18</v>
      </c>
      <c r="F2499" s="21">
        <f>F2498</f>
        <v>42331</v>
      </c>
      <c r="G2499" s="37" t="s">
        <v>29</v>
      </c>
      <c r="H2499" s="38">
        <f t="shared" si="329"/>
        <v>42332</v>
      </c>
      <c r="I2499" s="37" t="s">
        <v>32</v>
      </c>
      <c r="J2499" s="48">
        <f t="shared" ref="J2499:J2500" si="331">D2499</f>
        <v>18</v>
      </c>
      <c r="K2499" s="48">
        <f t="shared" ref="K2499:K2500" si="332">J2499</f>
        <v>18</v>
      </c>
      <c r="L2499" s="25"/>
      <c r="M2499" s="29"/>
      <c r="N2499" s="25" t="s">
        <v>1286</v>
      </c>
      <c r="O2499" s="207"/>
    </row>
    <row r="2500" spans="1:15">
      <c r="A2500" s="45" t="s">
        <v>2299</v>
      </c>
      <c r="B2500" s="46" t="s">
        <v>680</v>
      </c>
      <c r="C2500" s="46" t="s">
        <v>681</v>
      </c>
      <c r="D2500" s="60">
        <v>18</v>
      </c>
      <c r="E2500" s="168" t="str">
        <f t="shared" si="330"/>
        <v>18/18</v>
      </c>
      <c r="F2500" s="21">
        <f>F2499</f>
        <v>42331</v>
      </c>
      <c r="G2500" s="37" t="s">
        <v>29</v>
      </c>
      <c r="H2500" s="38">
        <f t="shared" si="329"/>
        <v>42332</v>
      </c>
      <c r="I2500" s="37" t="s">
        <v>32</v>
      </c>
      <c r="J2500" s="48">
        <f t="shared" si="331"/>
        <v>18</v>
      </c>
      <c r="K2500" s="48">
        <f t="shared" si="332"/>
        <v>18</v>
      </c>
      <c r="L2500" s="25"/>
      <c r="M2500" s="29"/>
      <c r="N2500" s="25" t="s">
        <v>1286</v>
      </c>
      <c r="O2500" s="207"/>
    </row>
    <row r="2501" spans="1:15" ht="16.600000000000001" customHeight="1" thickBot="1">
      <c r="A2501" s="39" t="s">
        <v>2300</v>
      </c>
      <c r="B2501" s="40"/>
      <c r="C2501" s="40"/>
      <c r="D2501" s="160">
        <v>20</v>
      </c>
      <c r="E2501" s="40" t="str">
        <f>J2501&amp;O2501&amp;K2501&amp;O2501&amp;N2501</f>
        <v>20/20/17</v>
      </c>
      <c r="F2501" s="21">
        <f>F2500</f>
        <v>42331</v>
      </c>
      <c r="G2501" s="40" t="s">
        <v>37</v>
      </c>
      <c r="H2501" s="38">
        <f t="shared" si="329"/>
        <v>42332</v>
      </c>
      <c r="I2501" s="41" t="s">
        <v>32</v>
      </c>
      <c r="J2501" s="42">
        <v>20</v>
      </c>
      <c r="K2501" s="42">
        <v>20</v>
      </c>
      <c r="L2501" s="42"/>
      <c r="M2501" s="42"/>
      <c r="N2501" s="42">
        <v>17</v>
      </c>
      <c r="O2501" s="205" t="s">
        <v>1286</v>
      </c>
    </row>
    <row r="2502" spans="1:15" ht="13.7" thickTop="1">
      <c r="A2502" s="24" t="s">
        <v>31</v>
      </c>
      <c r="B2502" s="25"/>
      <c r="C2502" s="25"/>
      <c r="D2502" s="25"/>
      <c r="E2502" s="25"/>
      <c r="F2502" s="25"/>
      <c r="G2502" s="25"/>
      <c r="H2502" s="25"/>
      <c r="I2502" s="25"/>
      <c r="J2502" s="188" t="s">
        <v>1029</v>
      </c>
      <c r="K2502" s="25" t="s">
        <v>2057</v>
      </c>
      <c r="L2502" s="25"/>
      <c r="M2502" s="23"/>
      <c r="N2502" s="188" t="s">
        <v>2049</v>
      </c>
      <c r="O2502" s="204"/>
    </row>
    <row r="2503" spans="1:15">
      <c r="A2503" s="45" t="s">
        <v>2305</v>
      </c>
      <c r="B2503" s="46">
        <v>330080404</v>
      </c>
      <c r="C2503" s="36" t="s">
        <v>791</v>
      </c>
      <c r="D2503" s="60">
        <v>36</v>
      </c>
      <c r="E2503" s="168" t="str">
        <f>J2503&amp;N2503&amp;K2503</f>
        <v>36/36</v>
      </c>
      <c r="F2503" s="21">
        <v>42332</v>
      </c>
      <c r="G2503" s="37" t="s">
        <v>29</v>
      </c>
      <c r="H2503" s="38">
        <f t="shared" ref="H2503:H2506" si="333">F2503+1</f>
        <v>42333</v>
      </c>
      <c r="I2503" s="37" t="s">
        <v>32</v>
      </c>
      <c r="J2503" s="48">
        <f>D2503</f>
        <v>36</v>
      </c>
      <c r="K2503" s="48">
        <f>J2503</f>
        <v>36</v>
      </c>
      <c r="L2503" s="25"/>
      <c r="M2503" s="29"/>
      <c r="N2503" s="25" t="s">
        <v>1286</v>
      </c>
      <c r="O2503" s="205"/>
    </row>
    <row r="2504" spans="1:15" ht="14.4" customHeight="1">
      <c r="A2504" s="45" t="s">
        <v>2306</v>
      </c>
      <c r="B2504" s="46">
        <v>330098951</v>
      </c>
      <c r="C2504" s="46" t="s">
        <v>661</v>
      </c>
      <c r="D2504" s="60">
        <v>18</v>
      </c>
      <c r="E2504" s="168" t="str">
        <f t="shared" ref="E2504:E2505" si="334">J2504&amp;N2504&amp;K2504</f>
        <v>18/18</v>
      </c>
      <c r="F2504" s="21">
        <f>F2503</f>
        <v>42332</v>
      </c>
      <c r="G2504" s="37" t="s">
        <v>29</v>
      </c>
      <c r="H2504" s="38">
        <f t="shared" si="333"/>
        <v>42333</v>
      </c>
      <c r="I2504" s="37" t="s">
        <v>32</v>
      </c>
      <c r="J2504" s="48">
        <f t="shared" ref="J2504:J2505" si="335">D2504</f>
        <v>18</v>
      </c>
      <c r="K2504" s="48">
        <f t="shared" ref="K2504:K2505" si="336">J2504</f>
        <v>18</v>
      </c>
      <c r="L2504" s="25"/>
      <c r="M2504" s="29"/>
      <c r="N2504" s="25" t="s">
        <v>1286</v>
      </c>
      <c r="O2504" s="207"/>
    </row>
    <row r="2505" spans="1:15">
      <c r="A2505" s="45"/>
      <c r="B2505" s="46"/>
      <c r="C2505" s="46"/>
      <c r="D2505" s="60"/>
      <c r="E2505" s="168" t="str">
        <f t="shared" si="334"/>
        <v>0/0</v>
      </c>
      <c r="F2505" s="21">
        <f>F2504</f>
        <v>42332</v>
      </c>
      <c r="G2505" s="37" t="s">
        <v>29</v>
      </c>
      <c r="H2505" s="38">
        <f t="shared" si="333"/>
        <v>42333</v>
      </c>
      <c r="I2505" s="37" t="s">
        <v>32</v>
      </c>
      <c r="J2505" s="48">
        <f t="shared" si="335"/>
        <v>0</v>
      </c>
      <c r="K2505" s="48">
        <f t="shared" si="336"/>
        <v>0</v>
      </c>
      <c r="L2505" s="25"/>
      <c r="M2505" s="29"/>
      <c r="N2505" s="25" t="s">
        <v>1286</v>
      </c>
      <c r="O2505" s="207"/>
    </row>
    <row r="2506" spans="1:15" ht="16.600000000000001" customHeight="1" thickBot="1">
      <c r="A2506" s="39" t="s">
        <v>2307</v>
      </c>
      <c r="B2506" s="40"/>
      <c r="C2506" s="40"/>
      <c r="D2506" s="160">
        <v>38</v>
      </c>
      <c r="E2506" s="40" t="str">
        <f>J2506&amp;O2506&amp;K2506&amp;O2506&amp;N2506</f>
        <v>38/38/37</v>
      </c>
      <c r="F2506" s="21">
        <f>F2505</f>
        <v>42332</v>
      </c>
      <c r="G2506" s="40" t="s">
        <v>37</v>
      </c>
      <c r="H2506" s="38">
        <f t="shared" si="333"/>
        <v>42333</v>
      </c>
      <c r="I2506" s="41" t="s">
        <v>32</v>
      </c>
      <c r="J2506" s="42">
        <v>38</v>
      </c>
      <c r="K2506" s="42">
        <v>38</v>
      </c>
      <c r="L2506" s="42"/>
      <c r="M2506" s="42"/>
      <c r="N2506" s="42">
        <v>37</v>
      </c>
      <c r="O2506" s="205" t="s">
        <v>1286</v>
      </c>
    </row>
    <row r="2507" spans="1:15" ht="13.7" thickTop="1">
      <c r="A2507" s="24" t="s">
        <v>31</v>
      </c>
      <c r="B2507" s="25"/>
      <c r="C2507" s="25"/>
      <c r="D2507" s="25"/>
      <c r="E2507" s="25"/>
      <c r="F2507" s="25"/>
      <c r="G2507" s="25"/>
      <c r="H2507" s="25"/>
      <c r="I2507" s="25"/>
      <c r="J2507" s="188" t="s">
        <v>1029</v>
      </c>
      <c r="K2507" s="25" t="s">
        <v>2057</v>
      </c>
      <c r="L2507" s="25"/>
      <c r="M2507" s="23"/>
      <c r="N2507" s="188" t="s">
        <v>2049</v>
      </c>
      <c r="O2507" s="204"/>
    </row>
    <row r="2508" spans="1:15">
      <c r="A2508" s="45" t="s">
        <v>2309</v>
      </c>
      <c r="B2508" s="46">
        <v>330080404</v>
      </c>
      <c r="C2508" s="36" t="s">
        <v>791</v>
      </c>
      <c r="D2508" s="60">
        <v>36</v>
      </c>
      <c r="E2508" s="168" t="str">
        <f>J2508&amp;N2508&amp;K2508</f>
        <v>36/36</v>
      </c>
      <c r="F2508" s="21">
        <v>42333</v>
      </c>
      <c r="G2508" s="37" t="s">
        <v>29</v>
      </c>
      <c r="H2508" s="38">
        <f t="shared" ref="H2508:H2511" si="337">F2508+1</f>
        <v>42334</v>
      </c>
      <c r="I2508" s="37" t="s">
        <v>32</v>
      </c>
      <c r="J2508" s="48">
        <f>D2508</f>
        <v>36</v>
      </c>
      <c r="K2508" s="48">
        <f>J2508</f>
        <v>36</v>
      </c>
      <c r="L2508" s="25"/>
      <c r="M2508" s="29"/>
      <c r="N2508" s="25" t="s">
        <v>1286</v>
      </c>
      <c r="O2508" s="205"/>
    </row>
    <row r="2509" spans="1:15" ht="14.4" customHeight="1">
      <c r="A2509" s="45" t="s">
        <v>2310</v>
      </c>
      <c r="B2509" s="46">
        <v>330098951</v>
      </c>
      <c r="C2509" s="46" t="s">
        <v>661</v>
      </c>
      <c r="D2509" s="60">
        <v>18</v>
      </c>
      <c r="E2509" s="168" t="str">
        <f t="shared" ref="E2509:E2510" si="338">J2509&amp;N2509&amp;K2509</f>
        <v>18/18</v>
      </c>
      <c r="F2509" s="21">
        <f>F2508</f>
        <v>42333</v>
      </c>
      <c r="G2509" s="37" t="s">
        <v>29</v>
      </c>
      <c r="H2509" s="38">
        <f t="shared" si="337"/>
        <v>42334</v>
      </c>
      <c r="I2509" s="37" t="s">
        <v>32</v>
      </c>
      <c r="J2509" s="48">
        <f t="shared" ref="J2509:J2510" si="339">D2509</f>
        <v>18</v>
      </c>
      <c r="K2509" s="48">
        <f t="shared" ref="K2509:K2510" si="340">J2509</f>
        <v>18</v>
      </c>
      <c r="L2509" s="25"/>
      <c r="M2509" s="29"/>
      <c r="N2509" s="25" t="s">
        <v>1286</v>
      </c>
      <c r="O2509" s="207"/>
    </row>
    <row r="2510" spans="1:15">
      <c r="A2510" s="45"/>
      <c r="B2510" s="46"/>
      <c r="C2510" s="46"/>
      <c r="D2510" s="60"/>
      <c r="E2510" s="168" t="str">
        <f t="shared" si="338"/>
        <v>0/0</v>
      </c>
      <c r="F2510" s="21">
        <f>F2509</f>
        <v>42333</v>
      </c>
      <c r="G2510" s="37" t="s">
        <v>29</v>
      </c>
      <c r="H2510" s="38">
        <f t="shared" si="337"/>
        <v>42334</v>
      </c>
      <c r="I2510" s="37" t="s">
        <v>32</v>
      </c>
      <c r="J2510" s="48">
        <f t="shared" si="339"/>
        <v>0</v>
      </c>
      <c r="K2510" s="48">
        <f t="shared" si="340"/>
        <v>0</v>
      </c>
      <c r="L2510" s="25"/>
      <c r="M2510" s="29"/>
      <c r="N2510" s="25" t="s">
        <v>1286</v>
      </c>
      <c r="O2510" s="207"/>
    </row>
    <row r="2511" spans="1:15" ht="16.600000000000001" customHeight="1" thickBot="1">
      <c r="A2511" s="39" t="s">
        <v>2311</v>
      </c>
      <c r="B2511" s="40"/>
      <c r="C2511" s="40"/>
      <c r="D2511" s="160">
        <v>10</v>
      </c>
      <c r="E2511" s="40" t="str">
        <f>J2511&amp;O2511&amp;K2511&amp;O2511&amp;N2511</f>
        <v>10/10/10</v>
      </c>
      <c r="F2511" s="21">
        <f>F2510</f>
        <v>42333</v>
      </c>
      <c r="G2511" s="40" t="s">
        <v>37</v>
      </c>
      <c r="H2511" s="38">
        <f t="shared" si="337"/>
        <v>42334</v>
      </c>
      <c r="I2511" s="41" t="s">
        <v>32</v>
      </c>
      <c r="J2511" s="42">
        <v>10</v>
      </c>
      <c r="K2511" s="42">
        <v>10</v>
      </c>
      <c r="L2511" s="42"/>
      <c r="M2511" s="42"/>
      <c r="N2511" s="42">
        <v>10</v>
      </c>
      <c r="O2511" s="205" t="s">
        <v>1286</v>
      </c>
    </row>
    <row r="2512" spans="1:15" ht="13.7" thickTop="1">
      <c r="A2512" s="24" t="s">
        <v>31</v>
      </c>
      <c r="B2512" s="25"/>
      <c r="C2512" s="25"/>
      <c r="D2512" s="25"/>
      <c r="E2512" s="25"/>
      <c r="F2512" s="25"/>
      <c r="G2512" s="25"/>
      <c r="H2512" s="25"/>
      <c r="I2512" s="25"/>
      <c r="J2512" s="188" t="s">
        <v>1029</v>
      </c>
      <c r="K2512" s="25" t="s">
        <v>2057</v>
      </c>
      <c r="L2512" s="25"/>
      <c r="M2512" s="23"/>
      <c r="N2512" s="188" t="s">
        <v>2049</v>
      </c>
      <c r="O2512" s="204"/>
    </row>
    <row r="2513" spans="1:15">
      <c r="A2513" s="45" t="s">
        <v>2320</v>
      </c>
      <c r="B2513" s="46">
        <v>330098951</v>
      </c>
      <c r="C2513" s="46" t="s">
        <v>661</v>
      </c>
      <c r="D2513" s="60">
        <v>36</v>
      </c>
      <c r="E2513" s="168" t="str">
        <f>J2513&amp;N2513&amp;K2513</f>
        <v>36/36</v>
      </c>
      <c r="F2513" s="21">
        <v>42334</v>
      </c>
      <c r="G2513" s="37" t="s">
        <v>29</v>
      </c>
      <c r="H2513" s="38">
        <f t="shared" ref="H2513:H2516" si="341">F2513+1</f>
        <v>42335</v>
      </c>
      <c r="I2513" s="37" t="s">
        <v>32</v>
      </c>
      <c r="J2513" s="48">
        <f>D2513</f>
        <v>36</v>
      </c>
      <c r="K2513" s="48">
        <f>J2513</f>
        <v>36</v>
      </c>
      <c r="L2513" s="25"/>
      <c r="M2513" s="29"/>
      <c r="N2513" s="25" t="s">
        <v>1286</v>
      </c>
      <c r="O2513" s="205"/>
    </row>
    <row r="2514" spans="1:15" ht="14.4" customHeight="1">
      <c r="A2514" s="45" t="s">
        <v>2321</v>
      </c>
      <c r="B2514" s="46" t="s">
        <v>680</v>
      </c>
      <c r="C2514" s="46" t="s">
        <v>681</v>
      </c>
      <c r="D2514" s="60">
        <v>18</v>
      </c>
      <c r="E2514" s="168" t="str">
        <f t="shared" ref="E2514:E2515" si="342">J2514&amp;N2514&amp;K2514</f>
        <v>18/18</v>
      </c>
      <c r="F2514" s="21">
        <f>F2513</f>
        <v>42334</v>
      </c>
      <c r="G2514" s="37" t="s">
        <v>29</v>
      </c>
      <c r="H2514" s="38">
        <f t="shared" si="341"/>
        <v>42335</v>
      </c>
      <c r="I2514" s="37" t="s">
        <v>32</v>
      </c>
      <c r="J2514" s="48">
        <f t="shared" ref="J2514:J2515" si="343">D2514</f>
        <v>18</v>
      </c>
      <c r="K2514" s="48">
        <f t="shared" ref="K2514:K2515" si="344">J2514</f>
        <v>18</v>
      </c>
      <c r="L2514" s="25"/>
      <c r="M2514" s="29"/>
      <c r="N2514" s="25" t="s">
        <v>1286</v>
      </c>
      <c r="O2514" s="207"/>
    </row>
    <row r="2515" spans="1:15">
      <c r="A2515" s="45"/>
      <c r="B2515" s="46"/>
      <c r="C2515" s="46"/>
      <c r="D2515" s="60"/>
      <c r="E2515" s="168" t="str">
        <f t="shared" si="342"/>
        <v>0/0</v>
      </c>
      <c r="F2515" s="21">
        <f>F2514</f>
        <v>42334</v>
      </c>
      <c r="G2515" s="37" t="s">
        <v>29</v>
      </c>
      <c r="H2515" s="38">
        <f t="shared" si="341"/>
        <v>42335</v>
      </c>
      <c r="I2515" s="37" t="s">
        <v>32</v>
      </c>
      <c r="J2515" s="48">
        <f t="shared" si="343"/>
        <v>0</v>
      </c>
      <c r="K2515" s="48">
        <f t="shared" si="344"/>
        <v>0</v>
      </c>
      <c r="L2515" s="25"/>
      <c r="M2515" s="29"/>
      <c r="N2515" s="25" t="s">
        <v>1286</v>
      </c>
      <c r="O2515" s="207"/>
    </row>
    <row r="2516" spans="1:15" ht="16.600000000000001" customHeight="1" thickBot="1">
      <c r="A2516" s="39" t="s">
        <v>2314</v>
      </c>
      <c r="B2516" s="40"/>
      <c r="C2516" s="40"/>
      <c r="D2516" s="160">
        <v>11</v>
      </c>
      <c r="E2516" s="40" t="str">
        <f>J2516&amp;O2516&amp;K2516&amp;O2516&amp;N2516</f>
        <v>11/11/11</v>
      </c>
      <c r="F2516" s="21">
        <f>F2515</f>
        <v>42334</v>
      </c>
      <c r="G2516" s="40" t="s">
        <v>37</v>
      </c>
      <c r="H2516" s="38">
        <f t="shared" si="341"/>
        <v>42335</v>
      </c>
      <c r="I2516" s="41" t="s">
        <v>32</v>
      </c>
      <c r="J2516" s="42">
        <v>11</v>
      </c>
      <c r="K2516" s="42">
        <v>11</v>
      </c>
      <c r="L2516" s="42"/>
      <c r="M2516" s="42"/>
      <c r="N2516" s="42">
        <v>11</v>
      </c>
      <c r="O2516" s="205" t="s">
        <v>1286</v>
      </c>
    </row>
    <row r="2517" spans="1:15" ht="13.7" thickTop="1">
      <c r="A2517" s="24" t="s">
        <v>31</v>
      </c>
      <c r="B2517" s="25"/>
      <c r="C2517" s="25"/>
      <c r="D2517" s="25"/>
      <c r="E2517" s="25"/>
      <c r="F2517" s="25"/>
      <c r="G2517" s="25"/>
      <c r="H2517" s="25"/>
      <c r="I2517" s="25"/>
      <c r="J2517" s="188" t="s">
        <v>1029</v>
      </c>
      <c r="K2517" s="25" t="s">
        <v>2057</v>
      </c>
      <c r="L2517" s="25"/>
      <c r="M2517" s="23"/>
      <c r="N2517" s="188" t="s">
        <v>2049</v>
      </c>
      <c r="O2517" s="204"/>
    </row>
    <row r="2518" spans="1:15">
      <c r="A2518" s="45" t="s">
        <v>2322</v>
      </c>
      <c r="B2518" s="46">
        <v>330080404</v>
      </c>
      <c r="C2518" s="36" t="s">
        <v>791</v>
      </c>
      <c r="D2518" s="60">
        <v>36</v>
      </c>
      <c r="E2518" s="168" t="str">
        <f>J2518&amp;N2518&amp;K2518</f>
        <v>36/36</v>
      </c>
      <c r="F2518" s="21">
        <v>42335</v>
      </c>
      <c r="G2518" s="37" t="s">
        <v>29</v>
      </c>
      <c r="H2518" s="38">
        <f t="shared" ref="H2518:H2521" si="345">F2518+1</f>
        <v>42336</v>
      </c>
      <c r="I2518" s="37" t="s">
        <v>32</v>
      </c>
      <c r="J2518" s="48">
        <f>D2518</f>
        <v>36</v>
      </c>
      <c r="K2518" s="48">
        <f>J2518</f>
        <v>36</v>
      </c>
      <c r="L2518" s="25"/>
      <c r="M2518" s="29"/>
      <c r="N2518" s="25" t="s">
        <v>1286</v>
      </c>
      <c r="O2518" s="205"/>
    </row>
    <row r="2519" spans="1:15" ht="14.4" customHeight="1">
      <c r="A2519" s="45" t="s">
        <v>2324</v>
      </c>
      <c r="B2519" s="46">
        <v>330098951</v>
      </c>
      <c r="C2519" s="46" t="s">
        <v>661</v>
      </c>
      <c r="D2519" s="60">
        <v>18</v>
      </c>
      <c r="E2519" s="168" t="str">
        <f t="shared" ref="E2519:E2520" si="346">J2519&amp;N2519&amp;K2519</f>
        <v>18/18</v>
      </c>
      <c r="F2519" s="21">
        <f>F2518</f>
        <v>42335</v>
      </c>
      <c r="G2519" s="37" t="s">
        <v>29</v>
      </c>
      <c r="H2519" s="38">
        <f t="shared" si="345"/>
        <v>42336</v>
      </c>
      <c r="I2519" s="37" t="s">
        <v>32</v>
      </c>
      <c r="J2519" s="48">
        <f t="shared" ref="J2519:J2520" si="347">D2519</f>
        <v>18</v>
      </c>
      <c r="K2519" s="48">
        <f t="shared" ref="K2519:K2520" si="348">J2519</f>
        <v>18</v>
      </c>
      <c r="L2519" s="25"/>
      <c r="M2519" s="29"/>
      <c r="N2519" s="25" t="s">
        <v>1286</v>
      </c>
      <c r="O2519" s="207"/>
    </row>
    <row r="2520" spans="1:15">
      <c r="A2520" s="45"/>
      <c r="B2520" s="46"/>
      <c r="C2520" s="46"/>
      <c r="D2520" s="60"/>
      <c r="E2520" s="168" t="str">
        <f t="shared" si="346"/>
        <v>0/0</v>
      </c>
      <c r="F2520" s="21">
        <f>F2519</f>
        <v>42335</v>
      </c>
      <c r="G2520" s="37" t="s">
        <v>29</v>
      </c>
      <c r="H2520" s="38">
        <f t="shared" si="345"/>
        <v>42336</v>
      </c>
      <c r="I2520" s="37" t="s">
        <v>32</v>
      </c>
      <c r="J2520" s="48">
        <f t="shared" si="347"/>
        <v>0</v>
      </c>
      <c r="K2520" s="48">
        <f t="shared" si="348"/>
        <v>0</v>
      </c>
      <c r="L2520" s="25"/>
      <c r="M2520" s="29"/>
      <c r="N2520" s="25" t="s">
        <v>1286</v>
      </c>
      <c r="O2520" s="207"/>
    </row>
    <row r="2521" spans="1:15" ht="16.600000000000001" customHeight="1" thickBot="1">
      <c r="A2521" s="39" t="s">
        <v>2323</v>
      </c>
      <c r="B2521" s="40"/>
      <c r="C2521" s="40"/>
      <c r="D2521" s="160">
        <v>20</v>
      </c>
      <c r="E2521" s="40" t="str">
        <f>J2521&amp;O2521&amp;K2521&amp;O2521&amp;N2521</f>
        <v>20/20/20</v>
      </c>
      <c r="F2521" s="21">
        <f>F2520</f>
        <v>42335</v>
      </c>
      <c r="G2521" s="40" t="s">
        <v>37</v>
      </c>
      <c r="H2521" s="38">
        <f t="shared" si="345"/>
        <v>42336</v>
      </c>
      <c r="I2521" s="41" t="s">
        <v>32</v>
      </c>
      <c r="J2521" s="42">
        <v>20</v>
      </c>
      <c r="K2521" s="42">
        <v>20</v>
      </c>
      <c r="L2521" s="42"/>
      <c r="M2521" s="42"/>
      <c r="N2521" s="42">
        <v>20</v>
      </c>
      <c r="O2521" s="205" t="s">
        <v>1286</v>
      </c>
    </row>
    <row r="2522" spans="1:15" ht="13.7" thickTop="1">
      <c r="A2522" s="24" t="s">
        <v>31</v>
      </c>
      <c r="B2522" s="25"/>
      <c r="C2522" s="25"/>
      <c r="D2522" s="25"/>
      <c r="E2522" s="25"/>
      <c r="F2522" s="25"/>
      <c r="G2522" s="25"/>
      <c r="H2522" s="25"/>
      <c r="I2522" s="25"/>
      <c r="J2522" s="188" t="s">
        <v>1029</v>
      </c>
      <c r="K2522" s="25" t="s">
        <v>2057</v>
      </c>
      <c r="L2522" s="25"/>
      <c r="M2522" s="23"/>
      <c r="N2522" s="188" t="s">
        <v>2049</v>
      </c>
      <c r="O2522" s="204"/>
    </row>
    <row r="2523" spans="1:15">
      <c r="A2523" s="45" t="s">
        <v>2328</v>
      </c>
      <c r="B2523" s="46">
        <v>330080404</v>
      </c>
      <c r="C2523" s="36" t="s">
        <v>791</v>
      </c>
      <c r="D2523" s="60">
        <v>18</v>
      </c>
      <c r="E2523" s="168" t="str">
        <f>J2523&amp;N2523&amp;K2523</f>
        <v>18/18</v>
      </c>
      <c r="F2523" s="21">
        <v>42338</v>
      </c>
      <c r="G2523" s="37" t="s">
        <v>29</v>
      </c>
      <c r="H2523" s="38">
        <f t="shared" ref="H2523:H2526" si="349">F2523+1</f>
        <v>42339</v>
      </c>
      <c r="I2523" s="37" t="s">
        <v>32</v>
      </c>
      <c r="J2523" s="48">
        <f>D2523</f>
        <v>18</v>
      </c>
      <c r="K2523" s="48">
        <f>J2523</f>
        <v>18</v>
      </c>
      <c r="L2523" s="25"/>
      <c r="M2523" s="29"/>
      <c r="N2523" s="25" t="s">
        <v>1286</v>
      </c>
      <c r="O2523" s="205"/>
    </row>
    <row r="2524" spans="1:15" ht="14.4" customHeight="1">
      <c r="A2524" s="45" t="s">
        <v>2329</v>
      </c>
      <c r="B2524" s="46">
        <v>330098951</v>
      </c>
      <c r="C2524" s="46" t="s">
        <v>661</v>
      </c>
      <c r="D2524" s="60">
        <v>18</v>
      </c>
      <c r="E2524" s="168" t="str">
        <f t="shared" ref="E2524:E2525" si="350">J2524&amp;N2524&amp;K2524</f>
        <v>18/18</v>
      </c>
      <c r="F2524" s="21">
        <f>F2523</f>
        <v>42338</v>
      </c>
      <c r="G2524" s="37" t="s">
        <v>29</v>
      </c>
      <c r="H2524" s="38">
        <f t="shared" si="349"/>
        <v>42339</v>
      </c>
      <c r="I2524" s="37" t="s">
        <v>32</v>
      </c>
      <c r="J2524" s="48">
        <f t="shared" ref="J2524:J2525" si="351">D2524</f>
        <v>18</v>
      </c>
      <c r="K2524" s="48">
        <f t="shared" ref="K2524:K2525" si="352">J2524</f>
        <v>18</v>
      </c>
      <c r="L2524" s="25"/>
      <c r="M2524" s="29"/>
      <c r="N2524" s="25" t="s">
        <v>1286</v>
      </c>
      <c r="O2524" s="207"/>
    </row>
    <row r="2525" spans="1:15">
      <c r="A2525" s="45" t="s">
        <v>2330</v>
      </c>
      <c r="B2525" s="46" t="s">
        <v>680</v>
      </c>
      <c r="C2525" s="46" t="s">
        <v>681</v>
      </c>
      <c r="D2525" s="60">
        <v>18</v>
      </c>
      <c r="E2525" s="168" t="str">
        <f t="shared" si="350"/>
        <v>18/18</v>
      </c>
      <c r="F2525" s="21">
        <f>F2524</f>
        <v>42338</v>
      </c>
      <c r="G2525" s="37" t="s">
        <v>29</v>
      </c>
      <c r="H2525" s="38">
        <f t="shared" si="349"/>
        <v>42339</v>
      </c>
      <c r="I2525" s="37" t="s">
        <v>32</v>
      </c>
      <c r="J2525" s="48">
        <f t="shared" si="351"/>
        <v>18</v>
      </c>
      <c r="K2525" s="48">
        <f t="shared" si="352"/>
        <v>18</v>
      </c>
      <c r="L2525" s="25"/>
      <c r="M2525" s="29"/>
      <c r="N2525" s="25" t="s">
        <v>1286</v>
      </c>
      <c r="O2525" s="207"/>
    </row>
    <row r="2526" spans="1:15" ht="16.600000000000001" customHeight="1" thickBot="1">
      <c r="A2526" s="39" t="s">
        <v>2333</v>
      </c>
      <c r="B2526" s="40"/>
      <c r="C2526" s="40"/>
      <c r="D2526" s="160">
        <v>24</v>
      </c>
      <c r="E2526" s="40" t="str">
        <f>J2526&amp;O2526&amp;K2526&amp;O2526&amp;N2526</f>
        <v>24/24/24</v>
      </c>
      <c r="F2526" s="21">
        <f>F2525</f>
        <v>42338</v>
      </c>
      <c r="G2526" s="40" t="s">
        <v>37</v>
      </c>
      <c r="H2526" s="38">
        <f t="shared" si="349"/>
        <v>42339</v>
      </c>
      <c r="I2526" s="41" t="s">
        <v>32</v>
      </c>
      <c r="J2526" s="42">
        <v>24</v>
      </c>
      <c r="K2526" s="42">
        <v>24</v>
      </c>
      <c r="L2526" s="42"/>
      <c r="M2526" s="42"/>
      <c r="N2526" s="42">
        <v>24</v>
      </c>
      <c r="O2526" s="205" t="s">
        <v>1286</v>
      </c>
    </row>
    <row r="2527" spans="1:15" ht="13.7" thickTop="1">
      <c r="A2527" s="24" t="s">
        <v>31</v>
      </c>
      <c r="B2527" s="25"/>
      <c r="C2527" s="25"/>
      <c r="D2527" s="25"/>
      <c r="E2527" s="25"/>
      <c r="F2527" s="25"/>
      <c r="G2527" s="25"/>
      <c r="H2527" s="25"/>
      <c r="I2527" s="25"/>
      <c r="J2527" s="188" t="s">
        <v>1029</v>
      </c>
      <c r="K2527" s="25" t="s">
        <v>2057</v>
      </c>
      <c r="L2527" s="25"/>
      <c r="M2527" s="23"/>
      <c r="N2527" s="188" t="s">
        <v>2049</v>
      </c>
      <c r="O2527" s="204"/>
    </row>
    <row r="2528" spans="1:15">
      <c r="A2528" s="45" t="s">
        <v>2335</v>
      </c>
      <c r="B2528" s="46">
        <v>330080404</v>
      </c>
      <c r="C2528" s="36" t="s">
        <v>791</v>
      </c>
      <c r="D2528" s="60">
        <v>18</v>
      </c>
      <c r="E2528" s="168" t="str">
        <f>J2528&amp;N2528&amp;K2528</f>
        <v>18/18</v>
      </c>
      <c r="F2528" s="21">
        <v>42339</v>
      </c>
      <c r="G2528" s="37" t="s">
        <v>29</v>
      </c>
      <c r="H2528" s="38">
        <f t="shared" ref="H2528:H2531" si="353">F2528+1</f>
        <v>42340</v>
      </c>
      <c r="I2528" s="37" t="s">
        <v>32</v>
      </c>
      <c r="J2528" s="48">
        <f>D2528</f>
        <v>18</v>
      </c>
      <c r="K2528" s="48">
        <f>J2528</f>
        <v>18</v>
      </c>
      <c r="L2528" s="25"/>
      <c r="M2528" s="29"/>
      <c r="N2528" s="25" t="s">
        <v>1286</v>
      </c>
      <c r="O2528" s="205"/>
    </row>
    <row r="2529" spans="1:15" ht="14.4" customHeight="1">
      <c r="A2529" s="45" t="s">
        <v>2336</v>
      </c>
      <c r="B2529" s="46">
        <v>330098951</v>
      </c>
      <c r="C2529" s="46" t="s">
        <v>661</v>
      </c>
      <c r="D2529" s="60">
        <v>18</v>
      </c>
      <c r="E2529" s="168" t="str">
        <f t="shared" ref="E2529:E2530" si="354">J2529&amp;N2529&amp;K2529</f>
        <v>18/18</v>
      </c>
      <c r="F2529" s="21">
        <f>F2528</f>
        <v>42339</v>
      </c>
      <c r="G2529" s="37" t="s">
        <v>29</v>
      </c>
      <c r="H2529" s="38">
        <f t="shared" si="353"/>
        <v>42340</v>
      </c>
      <c r="I2529" s="37" t="s">
        <v>32</v>
      </c>
      <c r="J2529" s="48">
        <f t="shared" ref="J2529:J2530" si="355">D2529</f>
        <v>18</v>
      </c>
      <c r="K2529" s="48">
        <f t="shared" ref="K2529:K2530" si="356">J2529</f>
        <v>18</v>
      </c>
      <c r="L2529" s="25"/>
      <c r="M2529" s="29"/>
      <c r="N2529" s="25" t="s">
        <v>1286</v>
      </c>
      <c r="O2529" s="207"/>
    </row>
    <row r="2530" spans="1:15">
      <c r="A2530" s="45" t="s">
        <v>2337</v>
      </c>
      <c r="B2530" s="46" t="s">
        <v>680</v>
      </c>
      <c r="C2530" s="46" t="s">
        <v>681</v>
      </c>
      <c r="D2530" s="60">
        <v>18</v>
      </c>
      <c r="E2530" s="168" t="str">
        <f t="shared" si="354"/>
        <v>18/18</v>
      </c>
      <c r="F2530" s="21">
        <f>F2529</f>
        <v>42339</v>
      </c>
      <c r="G2530" s="37" t="s">
        <v>29</v>
      </c>
      <c r="H2530" s="38">
        <f t="shared" si="353"/>
        <v>42340</v>
      </c>
      <c r="I2530" s="37" t="s">
        <v>32</v>
      </c>
      <c r="J2530" s="48">
        <f t="shared" si="355"/>
        <v>18</v>
      </c>
      <c r="K2530" s="48">
        <f t="shared" si="356"/>
        <v>18</v>
      </c>
      <c r="L2530" s="25"/>
      <c r="M2530" s="29"/>
      <c r="N2530" s="25" t="s">
        <v>1286</v>
      </c>
      <c r="O2530" s="207"/>
    </row>
    <row r="2531" spans="1:15" ht="16.600000000000001" customHeight="1" thickBot="1">
      <c r="A2531" s="39" t="s">
        <v>2334</v>
      </c>
      <c r="B2531" s="40"/>
      <c r="C2531" s="40"/>
      <c r="D2531" s="160">
        <v>11</v>
      </c>
      <c r="E2531" s="40" t="str">
        <f>J2531&amp;O2531&amp;K2531&amp;O2531&amp;N2531</f>
        <v>11/11/9</v>
      </c>
      <c r="F2531" s="21">
        <f>F2530</f>
        <v>42339</v>
      </c>
      <c r="G2531" s="40" t="s">
        <v>37</v>
      </c>
      <c r="H2531" s="38">
        <f t="shared" si="353"/>
        <v>42340</v>
      </c>
      <c r="I2531" s="41" t="s">
        <v>32</v>
      </c>
      <c r="J2531" s="42">
        <v>11</v>
      </c>
      <c r="K2531" s="42">
        <v>11</v>
      </c>
      <c r="L2531" s="42"/>
      <c r="M2531" s="42"/>
      <c r="N2531" s="42">
        <v>9</v>
      </c>
      <c r="O2531" s="205" t="s">
        <v>1286</v>
      </c>
    </row>
    <row r="2532" spans="1:15" ht="13.7" thickTop="1">
      <c r="A2532" s="24" t="s">
        <v>31</v>
      </c>
      <c r="B2532" s="25"/>
      <c r="C2532" s="25"/>
      <c r="D2532" s="25"/>
      <c r="E2532" s="25"/>
      <c r="F2532" s="25"/>
      <c r="G2532" s="25"/>
      <c r="H2532" s="25"/>
      <c r="I2532" s="25"/>
      <c r="J2532" s="188" t="s">
        <v>1029</v>
      </c>
      <c r="K2532" s="25" t="s">
        <v>2057</v>
      </c>
      <c r="L2532" s="25"/>
      <c r="M2532" s="23"/>
      <c r="N2532" s="188" t="s">
        <v>2049</v>
      </c>
      <c r="O2532" s="204"/>
    </row>
    <row r="2533" spans="1:15">
      <c r="A2533" s="45" t="s">
        <v>2341</v>
      </c>
      <c r="B2533" s="46">
        <v>330098951</v>
      </c>
      <c r="C2533" s="46" t="s">
        <v>661</v>
      </c>
      <c r="D2533" s="60">
        <v>36</v>
      </c>
      <c r="E2533" s="168" t="str">
        <f>J2533&amp;N2533&amp;K2533</f>
        <v>36/36</v>
      </c>
      <c r="F2533" s="21">
        <v>42340</v>
      </c>
      <c r="G2533" s="37" t="s">
        <v>29</v>
      </c>
      <c r="H2533" s="38">
        <f t="shared" ref="H2533:H2536" si="357">F2533+1</f>
        <v>42341</v>
      </c>
      <c r="I2533" s="37" t="s">
        <v>32</v>
      </c>
      <c r="J2533" s="48">
        <f>D2533</f>
        <v>36</v>
      </c>
      <c r="K2533" s="48">
        <f>J2533</f>
        <v>36</v>
      </c>
      <c r="L2533" s="25"/>
      <c r="M2533" s="29"/>
      <c r="N2533" s="25" t="s">
        <v>1286</v>
      </c>
      <c r="O2533" s="205"/>
    </row>
    <row r="2534" spans="1:15" ht="14.4" customHeight="1">
      <c r="A2534" s="45" t="s">
        <v>2342</v>
      </c>
      <c r="B2534" s="46">
        <v>330080404</v>
      </c>
      <c r="C2534" s="36" t="s">
        <v>791</v>
      </c>
      <c r="D2534" s="60">
        <v>18</v>
      </c>
      <c r="E2534" s="168" t="str">
        <f t="shared" ref="E2534:E2535" si="358">J2534&amp;N2534&amp;K2534</f>
        <v>18/18</v>
      </c>
      <c r="F2534" s="21">
        <f>F2533</f>
        <v>42340</v>
      </c>
      <c r="G2534" s="37" t="s">
        <v>29</v>
      </c>
      <c r="H2534" s="38">
        <f t="shared" si="357"/>
        <v>42341</v>
      </c>
      <c r="I2534" s="37" t="s">
        <v>32</v>
      </c>
      <c r="J2534" s="48">
        <f t="shared" ref="J2534:J2535" si="359">D2534</f>
        <v>18</v>
      </c>
      <c r="K2534" s="48">
        <f t="shared" ref="K2534:K2535" si="360">J2534</f>
        <v>18</v>
      </c>
      <c r="L2534" s="25"/>
      <c r="M2534" s="29"/>
      <c r="N2534" s="25" t="s">
        <v>1286</v>
      </c>
      <c r="O2534" s="207"/>
    </row>
    <row r="2535" spans="1:15">
      <c r="A2535" s="45"/>
      <c r="B2535" s="46"/>
      <c r="C2535" s="46"/>
      <c r="D2535" s="60"/>
      <c r="E2535" s="168" t="str">
        <f t="shared" si="358"/>
        <v>0/0</v>
      </c>
      <c r="F2535" s="21">
        <f>F2534</f>
        <v>42340</v>
      </c>
      <c r="G2535" s="37" t="s">
        <v>29</v>
      </c>
      <c r="H2535" s="38">
        <f t="shared" si="357"/>
        <v>42341</v>
      </c>
      <c r="I2535" s="37" t="s">
        <v>32</v>
      </c>
      <c r="J2535" s="48">
        <f t="shared" si="359"/>
        <v>0</v>
      </c>
      <c r="K2535" s="48">
        <f t="shared" si="360"/>
        <v>0</v>
      </c>
      <c r="L2535" s="25"/>
      <c r="M2535" s="29"/>
      <c r="N2535" s="25" t="s">
        <v>1286</v>
      </c>
      <c r="O2535" s="207"/>
    </row>
    <row r="2536" spans="1:15" ht="16.600000000000001" customHeight="1" thickBot="1">
      <c r="A2536" s="39" t="s">
        <v>2343</v>
      </c>
      <c r="B2536" s="40"/>
      <c r="C2536" s="40"/>
      <c r="D2536" s="160">
        <v>59</v>
      </c>
      <c r="E2536" s="40" t="str">
        <f>J2536&amp;O2536&amp;K2536&amp;O2536&amp;N2536</f>
        <v>59/59/58</v>
      </c>
      <c r="F2536" s="21">
        <f>F2535</f>
        <v>42340</v>
      </c>
      <c r="G2536" s="40" t="s">
        <v>37</v>
      </c>
      <c r="H2536" s="38">
        <f t="shared" si="357"/>
        <v>42341</v>
      </c>
      <c r="I2536" s="41" t="s">
        <v>32</v>
      </c>
      <c r="J2536" s="42">
        <v>59</v>
      </c>
      <c r="K2536" s="42">
        <v>59</v>
      </c>
      <c r="L2536" s="42"/>
      <c r="M2536" s="42"/>
      <c r="N2536" s="42">
        <v>58</v>
      </c>
      <c r="O2536" s="205" t="s">
        <v>1286</v>
      </c>
    </row>
    <row r="2537" spans="1:15" ht="13.7" thickTop="1">
      <c r="A2537" s="24" t="s">
        <v>31</v>
      </c>
      <c r="B2537" s="25"/>
      <c r="C2537" s="25"/>
      <c r="D2537" s="25"/>
      <c r="E2537" s="25"/>
      <c r="F2537" s="25"/>
      <c r="G2537" s="25"/>
      <c r="H2537" s="25"/>
      <c r="I2537" s="25"/>
      <c r="J2537" s="188" t="s">
        <v>1029</v>
      </c>
      <c r="K2537" s="25" t="s">
        <v>2057</v>
      </c>
      <c r="L2537" s="25"/>
      <c r="M2537" s="23"/>
      <c r="N2537" s="188" t="s">
        <v>2049</v>
      </c>
      <c r="O2537" s="204"/>
    </row>
    <row r="2538" spans="1:15">
      <c r="A2538" s="45" t="s">
        <v>2344</v>
      </c>
      <c r="B2538" s="46">
        <v>330080404</v>
      </c>
      <c r="C2538" s="36" t="s">
        <v>791</v>
      </c>
      <c r="D2538" s="60">
        <v>36</v>
      </c>
      <c r="E2538" s="168" t="str">
        <f>J2538&amp;N2538&amp;K2538</f>
        <v>36/36</v>
      </c>
      <c r="F2538" s="21">
        <v>42341</v>
      </c>
      <c r="G2538" s="37" t="s">
        <v>29</v>
      </c>
      <c r="H2538" s="38">
        <f t="shared" ref="H2538:H2541" si="361">F2538+1</f>
        <v>42342</v>
      </c>
      <c r="I2538" s="37" t="s">
        <v>32</v>
      </c>
      <c r="J2538" s="48">
        <f>D2538</f>
        <v>36</v>
      </c>
      <c r="K2538" s="48">
        <f>J2538</f>
        <v>36</v>
      </c>
      <c r="L2538" s="25"/>
      <c r="M2538" s="29"/>
      <c r="N2538" s="25" t="s">
        <v>1286</v>
      </c>
      <c r="O2538" s="205"/>
    </row>
    <row r="2539" spans="1:15" ht="14.4" customHeight="1">
      <c r="A2539" s="45" t="s">
        <v>2345</v>
      </c>
      <c r="B2539" s="46" t="s">
        <v>680</v>
      </c>
      <c r="C2539" s="46" t="s">
        <v>681</v>
      </c>
      <c r="D2539" s="60">
        <v>18</v>
      </c>
      <c r="E2539" s="168" t="str">
        <f t="shared" ref="E2539:E2540" si="362">J2539&amp;N2539&amp;K2539</f>
        <v>18/18</v>
      </c>
      <c r="F2539" s="21">
        <f>F2538</f>
        <v>42341</v>
      </c>
      <c r="G2539" s="37" t="s">
        <v>29</v>
      </c>
      <c r="H2539" s="38">
        <f t="shared" si="361"/>
        <v>42342</v>
      </c>
      <c r="I2539" s="37" t="s">
        <v>32</v>
      </c>
      <c r="J2539" s="48">
        <f t="shared" ref="J2539:J2540" si="363">D2539</f>
        <v>18</v>
      </c>
      <c r="K2539" s="48">
        <f t="shared" ref="K2539:K2540" si="364">J2539</f>
        <v>18</v>
      </c>
      <c r="L2539" s="25"/>
      <c r="M2539" s="29"/>
      <c r="N2539" s="25" t="s">
        <v>1286</v>
      </c>
      <c r="O2539" s="207"/>
    </row>
    <row r="2540" spans="1:15">
      <c r="A2540" s="45"/>
      <c r="B2540" s="46"/>
      <c r="C2540" s="46"/>
      <c r="D2540" s="60"/>
      <c r="E2540" s="168" t="str">
        <f t="shared" si="362"/>
        <v>0/0</v>
      </c>
      <c r="F2540" s="21">
        <f>F2539</f>
        <v>42341</v>
      </c>
      <c r="G2540" s="37" t="s">
        <v>29</v>
      </c>
      <c r="H2540" s="38">
        <f t="shared" si="361"/>
        <v>42342</v>
      </c>
      <c r="I2540" s="37" t="s">
        <v>32</v>
      </c>
      <c r="J2540" s="48">
        <f t="shared" si="363"/>
        <v>0</v>
      </c>
      <c r="K2540" s="48">
        <f t="shared" si="364"/>
        <v>0</v>
      </c>
      <c r="L2540" s="25"/>
      <c r="M2540" s="29"/>
      <c r="N2540" s="25" t="s">
        <v>1286</v>
      </c>
      <c r="O2540" s="207"/>
    </row>
    <row r="2541" spans="1:15" ht="16.600000000000001" customHeight="1" thickBot="1">
      <c r="A2541" s="39" t="s">
        <v>2346</v>
      </c>
      <c r="B2541" s="40"/>
      <c r="C2541" s="40"/>
      <c r="D2541" s="160">
        <v>58</v>
      </c>
      <c r="E2541" s="40" t="str">
        <f>J2541&amp;O2541&amp;K2541&amp;O2541&amp;N2541</f>
        <v>58/58/58</v>
      </c>
      <c r="F2541" s="21">
        <f>F2540</f>
        <v>42341</v>
      </c>
      <c r="G2541" s="40" t="s">
        <v>37</v>
      </c>
      <c r="H2541" s="38">
        <f t="shared" si="361"/>
        <v>42342</v>
      </c>
      <c r="I2541" s="41" t="s">
        <v>32</v>
      </c>
      <c r="J2541" s="42">
        <v>58</v>
      </c>
      <c r="K2541" s="42">
        <v>58</v>
      </c>
      <c r="L2541" s="42"/>
      <c r="M2541" s="42"/>
      <c r="N2541" s="42">
        <v>58</v>
      </c>
      <c r="O2541" s="205" t="s">
        <v>1286</v>
      </c>
    </row>
    <row r="2542" spans="1:15" ht="13.7" thickTop="1">
      <c r="A2542" s="24" t="s">
        <v>31</v>
      </c>
      <c r="B2542" s="25"/>
      <c r="C2542" s="25"/>
      <c r="D2542" s="25"/>
      <c r="E2542" s="25"/>
      <c r="F2542" s="25"/>
      <c r="G2542" s="25"/>
      <c r="H2542" s="25"/>
      <c r="I2542" s="25"/>
      <c r="J2542" s="188" t="s">
        <v>1029</v>
      </c>
      <c r="K2542" s="25" t="s">
        <v>2057</v>
      </c>
      <c r="L2542" s="25"/>
      <c r="M2542" s="23"/>
      <c r="N2542" s="188" t="s">
        <v>2049</v>
      </c>
      <c r="O2542" s="204"/>
    </row>
    <row r="2543" spans="1:15">
      <c r="A2543" s="45" t="s">
        <v>2350</v>
      </c>
      <c r="B2543" s="46">
        <v>330080404</v>
      </c>
      <c r="C2543" s="36" t="s">
        <v>791</v>
      </c>
      <c r="D2543" s="60">
        <v>36</v>
      </c>
      <c r="E2543" s="168" t="str">
        <f>J2543&amp;N2543&amp;K2543</f>
        <v>36/36</v>
      </c>
      <c r="F2543" s="21">
        <v>42342</v>
      </c>
      <c r="G2543" s="37" t="s">
        <v>29</v>
      </c>
      <c r="H2543" s="38">
        <f t="shared" ref="H2543:H2546" si="365">F2543+1</f>
        <v>42343</v>
      </c>
      <c r="I2543" s="37" t="s">
        <v>32</v>
      </c>
      <c r="J2543" s="48">
        <f>D2543</f>
        <v>36</v>
      </c>
      <c r="K2543" s="48">
        <f>J2543</f>
        <v>36</v>
      </c>
      <c r="L2543" s="25"/>
      <c r="M2543" s="29"/>
      <c r="N2543" s="25" t="s">
        <v>1286</v>
      </c>
      <c r="O2543" s="205"/>
    </row>
    <row r="2544" spans="1:15" ht="14.4" customHeight="1">
      <c r="A2544" s="45" t="s">
        <v>2351</v>
      </c>
      <c r="B2544" s="46" t="s">
        <v>680</v>
      </c>
      <c r="C2544" s="46" t="s">
        <v>681</v>
      </c>
      <c r="D2544" s="60">
        <v>18</v>
      </c>
      <c r="E2544" s="168" t="str">
        <f t="shared" ref="E2544:E2545" si="366">J2544&amp;N2544&amp;K2544</f>
        <v>18/18</v>
      </c>
      <c r="F2544" s="21">
        <f>F2543</f>
        <v>42342</v>
      </c>
      <c r="G2544" s="37" t="s">
        <v>29</v>
      </c>
      <c r="H2544" s="38">
        <f t="shared" si="365"/>
        <v>42343</v>
      </c>
      <c r="I2544" s="37" t="s">
        <v>32</v>
      </c>
      <c r="J2544" s="48">
        <f t="shared" ref="J2544:J2545" si="367">D2544</f>
        <v>18</v>
      </c>
      <c r="K2544" s="48">
        <f t="shared" ref="K2544:K2545" si="368">J2544</f>
        <v>18</v>
      </c>
      <c r="L2544" s="25"/>
      <c r="M2544" s="29"/>
      <c r="N2544" s="25" t="s">
        <v>1286</v>
      </c>
      <c r="O2544" s="207"/>
    </row>
    <row r="2545" spans="1:15">
      <c r="A2545" s="45"/>
      <c r="B2545" s="46"/>
      <c r="C2545" s="46"/>
      <c r="D2545" s="60"/>
      <c r="E2545" s="168" t="str">
        <f t="shared" si="366"/>
        <v>0/0</v>
      </c>
      <c r="F2545" s="21">
        <f>F2544</f>
        <v>42342</v>
      </c>
      <c r="G2545" s="37" t="s">
        <v>29</v>
      </c>
      <c r="H2545" s="38">
        <f t="shared" si="365"/>
        <v>42343</v>
      </c>
      <c r="I2545" s="37" t="s">
        <v>32</v>
      </c>
      <c r="J2545" s="48">
        <f t="shared" si="367"/>
        <v>0</v>
      </c>
      <c r="K2545" s="48">
        <f t="shared" si="368"/>
        <v>0</v>
      </c>
      <c r="L2545" s="25"/>
      <c r="M2545" s="29"/>
      <c r="N2545" s="25" t="s">
        <v>1286</v>
      </c>
      <c r="O2545" s="207"/>
    </row>
    <row r="2546" spans="1:15" ht="16.600000000000001" customHeight="1" thickBot="1">
      <c r="A2546" s="39" t="s">
        <v>2366</v>
      </c>
      <c r="B2546" s="40"/>
      <c r="C2546" s="40"/>
      <c r="D2546" s="160">
        <v>60</v>
      </c>
      <c r="E2546" s="40" t="str">
        <f>J2546&amp;O2546&amp;K2546&amp;O2546&amp;N2546</f>
        <v>60/60/60</v>
      </c>
      <c r="F2546" s="21">
        <f>F2545</f>
        <v>42342</v>
      </c>
      <c r="G2546" s="40" t="s">
        <v>37</v>
      </c>
      <c r="H2546" s="38">
        <f t="shared" si="365"/>
        <v>42343</v>
      </c>
      <c r="I2546" s="41" t="s">
        <v>32</v>
      </c>
      <c r="J2546" s="42">
        <v>60</v>
      </c>
      <c r="K2546" s="42">
        <v>60</v>
      </c>
      <c r="L2546" s="42"/>
      <c r="M2546" s="42"/>
      <c r="N2546" s="42">
        <v>60</v>
      </c>
      <c r="O2546" s="205" t="s">
        <v>1286</v>
      </c>
    </row>
    <row r="2547" spans="1:15" ht="13.7" thickTop="1">
      <c r="A2547" s="24" t="s">
        <v>31</v>
      </c>
      <c r="B2547" s="25"/>
      <c r="C2547" s="25"/>
      <c r="D2547" s="25"/>
      <c r="E2547" s="25"/>
      <c r="F2547" s="25"/>
      <c r="G2547" s="25"/>
      <c r="H2547" s="25"/>
      <c r="I2547" s="25"/>
      <c r="J2547" s="188" t="s">
        <v>1029</v>
      </c>
      <c r="K2547" s="25" t="s">
        <v>2057</v>
      </c>
      <c r="L2547" s="25"/>
      <c r="M2547" s="23"/>
      <c r="N2547" s="188" t="s">
        <v>2049</v>
      </c>
      <c r="O2547" s="204"/>
    </row>
    <row r="2548" spans="1:15">
      <c r="A2548" s="45" t="s">
        <v>2371</v>
      </c>
      <c r="B2548" s="46">
        <v>330080404</v>
      </c>
      <c r="C2548" s="36" t="s">
        <v>791</v>
      </c>
      <c r="D2548" s="60">
        <v>18</v>
      </c>
      <c r="E2548" s="168" t="str">
        <f>J2548&amp;N2548&amp;K2548</f>
        <v>18/18</v>
      </c>
      <c r="F2548" s="21">
        <v>42345</v>
      </c>
      <c r="G2548" s="37" t="s">
        <v>29</v>
      </c>
      <c r="H2548" s="38">
        <f t="shared" ref="H2548:H2551" si="369">F2548+1</f>
        <v>42346</v>
      </c>
      <c r="I2548" s="37" t="s">
        <v>32</v>
      </c>
      <c r="J2548" s="48">
        <f>D2548</f>
        <v>18</v>
      </c>
      <c r="K2548" s="48">
        <f>J2548</f>
        <v>18</v>
      </c>
      <c r="L2548" s="25"/>
      <c r="M2548" s="29"/>
      <c r="N2548" s="25" t="s">
        <v>1286</v>
      </c>
      <c r="O2548" s="205"/>
    </row>
    <row r="2549" spans="1:15" ht="14.4" customHeight="1">
      <c r="A2549" s="45" t="s">
        <v>2372</v>
      </c>
      <c r="B2549" s="46">
        <v>330098951</v>
      </c>
      <c r="C2549" s="46" t="s">
        <v>661</v>
      </c>
      <c r="D2549" s="60">
        <v>18</v>
      </c>
      <c r="E2549" s="168" t="str">
        <f t="shared" ref="E2549:E2550" si="370">J2549&amp;N2549&amp;K2549</f>
        <v>18/18</v>
      </c>
      <c r="F2549" s="21">
        <f>F2548</f>
        <v>42345</v>
      </c>
      <c r="G2549" s="37" t="s">
        <v>29</v>
      </c>
      <c r="H2549" s="38">
        <f t="shared" si="369"/>
        <v>42346</v>
      </c>
      <c r="I2549" s="37" t="s">
        <v>32</v>
      </c>
      <c r="J2549" s="48">
        <f t="shared" ref="J2549:J2550" si="371">D2549</f>
        <v>18</v>
      </c>
      <c r="K2549" s="48">
        <f t="shared" ref="K2549:K2550" si="372">J2549</f>
        <v>18</v>
      </c>
      <c r="L2549" s="25"/>
      <c r="M2549" s="29"/>
      <c r="N2549" s="25" t="s">
        <v>1286</v>
      </c>
      <c r="O2549" s="207"/>
    </row>
    <row r="2550" spans="1:15">
      <c r="A2550" s="45" t="s">
        <v>2373</v>
      </c>
      <c r="B2550" s="46" t="s">
        <v>680</v>
      </c>
      <c r="C2550" s="46" t="s">
        <v>681</v>
      </c>
      <c r="D2550" s="60">
        <v>18</v>
      </c>
      <c r="E2550" s="168" t="str">
        <f t="shared" si="370"/>
        <v>18/18</v>
      </c>
      <c r="F2550" s="21">
        <f>F2549</f>
        <v>42345</v>
      </c>
      <c r="G2550" s="37" t="s">
        <v>29</v>
      </c>
      <c r="H2550" s="38">
        <f t="shared" si="369"/>
        <v>42346</v>
      </c>
      <c r="I2550" s="37" t="s">
        <v>32</v>
      </c>
      <c r="J2550" s="48">
        <f t="shared" si="371"/>
        <v>18</v>
      </c>
      <c r="K2550" s="48">
        <f t="shared" si="372"/>
        <v>18</v>
      </c>
      <c r="L2550" s="25"/>
      <c r="M2550" s="29"/>
      <c r="N2550" s="25" t="s">
        <v>1286</v>
      </c>
      <c r="O2550" s="207"/>
    </row>
    <row r="2551" spans="1:15" ht="16.600000000000001" customHeight="1" thickBot="1">
      <c r="A2551" s="39" t="s">
        <v>2370</v>
      </c>
      <c r="B2551" s="40"/>
      <c r="C2551" s="40"/>
      <c r="D2551" s="160">
        <v>62</v>
      </c>
      <c r="E2551" s="40" t="str">
        <f>J2551&amp;O2551&amp;K2551&amp;O2551&amp;N2551</f>
        <v>62/62/36</v>
      </c>
      <c r="F2551" s="21">
        <f>F2550</f>
        <v>42345</v>
      </c>
      <c r="G2551" s="40" t="s">
        <v>37</v>
      </c>
      <c r="H2551" s="38">
        <f t="shared" si="369"/>
        <v>42346</v>
      </c>
      <c r="I2551" s="41" t="s">
        <v>32</v>
      </c>
      <c r="J2551" s="42">
        <v>62</v>
      </c>
      <c r="K2551" s="42">
        <v>62</v>
      </c>
      <c r="L2551" s="42"/>
      <c r="M2551" s="42"/>
      <c r="N2551" s="42">
        <v>36</v>
      </c>
      <c r="O2551" s="205" t="s">
        <v>1286</v>
      </c>
    </row>
    <row r="2552" spans="1:15" ht="13.7" thickTop="1">
      <c r="A2552" s="24" t="s">
        <v>31</v>
      </c>
      <c r="B2552" s="25"/>
      <c r="C2552" s="25"/>
      <c r="D2552" s="25"/>
      <c r="E2552" s="25"/>
      <c r="F2552" s="25"/>
      <c r="G2552" s="25"/>
      <c r="H2552" s="25"/>
      <c r="I2552" s="25"/>
      <c r="J2552" s="188" t="s">
        <v>1029</v>
      </c>
      <c r="K2552" s="25" t="s">
        <v>2057</v>
      </c>
      <c r="L2552" s="25"/>
      <c r="M2552" s="23"/>
      <c r="N2552" s="188" t="s">
        <v>2049</v>
      </c>
      <c r="O2552" s="204"/>
    </row>
    <row r="2553" spans="1:15">
      <c r="A2553" s="45" t="s">
        <v>2374</v>
      </c>
      <c r="B2553" s="46">
        <v>330080404</v>
      </c>
      <c r="C2553" s="36" t="s">
        <v>791</v>
      </c>
      <c r="D2553" s="60">
        <v>36</v>
      </c>
      <c r="E2553" s="168" t="str">
        <f>J2553&amp;N2553&amp;K2553</f>
        <v>36/36</v>
      </c>
      <c r="F2553" s="21">
        <v>42346</v>
      </c>
      <c r="G2553" s="37" t="s">
        <v>29</v>
      </c>
      <c r="H2553" s="38">
        <f t="shared" ref="H2553:H2556" si="373">F2553+1</f>
        <v>42347</v>
      </c>
      <c r="I2553" s="37" t="s">
        <v>32</v>
      </c>
      <c r="J2553" s="48">
        <f>D2553</f>
        <v>36</v>
      </c>
      <c r="K2553" s="48">
        <f>J2553</f>
        <v>36</v>
      </c>
      <c r="L2553" s="25"/>
      <c r="M2553" s="29"/>
      <c r="N2553" s="25" t="s">
        <v>1286</v>
      </c>
      <c r="O2553" s="205"/>
    </row>
    <row r="2554" spans="1:15" ht="14.4" customHeight="1">
      <c r="A2554" s="45" t="s">
        <v>2375</v>
      </c>
      <c r="B2554" s="46">
        <v>330098951</v>
      </c>
      <c r="C2554" s="46" t="s">
        <v>661</v>
      </c>
      <c r="D2554" s="60">
        <v>18</v>
      </c>
      <c r="E2554" s="168" t="str">
        <f t="shared" ref="E2554:E2555" si="374">J2554&amp;N2554&amp;K2554</f>
        <v>18/18</v>
      </c>
      <c r="F2554" s="21">
        <f>F2553</f>
        <v>42346</v>
      </c>
      <c r="G2554" s="37" t="s">
        <v>29</v>
      </c>
      <c r="H2554" s="38">
        <f t="shared" si="373"/>
        <v>42347</v>
      </c>
      <c r="I2554" s="37" t="s">
        <v>32</v>
      </c>
      <c r="J2554" s="48">
        <f t="shared" ref="J2554:J2555" si="375">D2554</f>
        <v>18</v>
      </c>
      <c r="K2554" s="48">
        <f t="shared" ref="K2554:K2555" si="376">J2554</f>
        <v>18</v>
      </c>
      <c r="L2554" s="25"/>
      <c r="M2554" s="29"/>
      <c r="N2554" s="25" t="s">
        <v>1286</v>
      </c>
      <c r="O2554" s="207"/>
    </row>
    <row r="2555" spans="1:15">
      <c r="A2555" s="45"/>
      <c r="B2555" s="46"/>
      <c r="C2555" s="46"/>
      <c r="D2555" s="60"/>
      <c r="E2555" s="168" t="str">
        <f t="shared" si="374"/>
        <v>0/0</v>
      </c>
      <c r="F2555" s="21">
        <f>F2554</f>
        <v>42346</v>
      </c>
      <c r="G2555" s="37" t="s">
        <v>29</v>
      </c>
      <c r="H2555" s="38">
        <f t="shared" si="373"/>
        <v>42347</v>
      </c>
      <c r="I2555" s="37" t="s">
        <v>32</v>
      </c>
      <c r="J2555" s="48">
        <f t="shared" si="375"/>
        <v>0</v>
      </c>
      <c r="K2555" s="48">
        <f t="shared" si="376"/>
        <v>0</v>
      </c>
      <c r="L2555" s="25"/>
      <c r="M2555" s="29"/>
      <c r="N2555" s="25" t="s">
        <v>1286</v>
      </c>
      <c r="O2555" s="207"/>
    </row>
    <row r="2556" spans="1:15" ht="16.600000000000001" customHeight="1" thickBot="1">
      <c r="A2556" s="39" t="s">
        <v>2382</v>
      </c>
      <c r="B2556" s="40"/>
      <c r="C2556" s="40"/>
      <c r="D2556" s="160">
        <v>41</v>
      </c>
      <c r="E2556" s="40" t="str">
        <f>J2556&amp;O2556&amp;K2556&amp;O2556&amp;N2556</f>
        <v>41/41/41</v>
      </c>
      <c r="F2556" s="21">
        <f>F2555</f>
        <v>42346</v>
      </c>
      <c r="G2556" s="40" t="s">
        <v>37</v>
      </c>
      <c r="H2556" s="38">
        <f t="shared" si="373"/>
        <v>42347</v>
      </c>
      <c r="I2556" s="41" t="s">
        <v>32</v>
      </c>
      <c r="J2556" s="42">
        <v>41</v>
      </c>
      <c r="K2556" s="42">
        <v>41</v>
      </c>
      <c r="L2556" s="42"/>
      <c r="M2556" s="42"/>
      <c r="N2556" s="42">
        <v>41</v>
      </c>
      <c r="O2556" s="205" t="s">
        <v>1286</v>
      </c>
    </row>
    <row r="2557" spans="1:15" ht="13.7" thickTop="1">
      <c r="A2557" s="24" t="s">
        <v>31</v>
      </c>
      <c r="B2557" s="25"/>
      <c r="C2557" s="25"/>
      <c r="D2557" s="25"/>
      <c r="E2557" s="25"/>
      <c r="F2557" s="25"/>
      <c r="G2557" s="25"/>
      <c r="H2557" s="25"/>
      <c r="I2557" s="25"/>
      <c r="J2557" s="188" t="s">
        <v>1029</v>
      </c>
      <c r="K2557" s="25" t="s">
        <v>2057</v>
      </c>
      <c r="L2557" s="25"/>
      <c r="M2557" s="23"/>
      <c r="N2557" s="188" t="s">
        <v>2049</v>
      </c>
      <c r="O2557" s="204"/>
    </row>
    <row r="2558" spans="1:15">
      <c r="A2558" s="45" t="s">
        <v>2379</v>
      </c>
      <c r="B2558" s="46">
        <v>330080404</v>
      </c>
      <c r="C2558" s="36" t="s">
        <v>791</v>
      </c>
      <c r="D2558" s="60">
        <v>36</v>
      </c>
      <c r="E2558" s="168" t="str">
        <f>J2558&amp;N2558&amp;K2558</f>
        <v>36/36</v>
      </c>
      <c r="F2558" s="21">
        <v>42347</v>
      </c>
      <c r="G2558" s="37" t="s">
        <v>29</v>
      </c>
      <c r="H2558" s="38">
        <f t="shared" ref="H2558:H2561" si="377">F2558+1</f>
        <v>42348</v>
      </c>
      <c r="I2558" s="37" t="s">
        <v>32</v>
      </c>
      <c r="J2558" s="48">
        <f>D2558</f>
        <v>36</v>
      </c>
      <c r="K2558" s="48">
        <f>J2558</f>
        <v>36</v>
      </c>
      <c r="L2558" s="25"/>
      <c r="M2558" s="29"/>
      <c r="N2558" s="25" t="s">
        <v>1286</v>
      </c>
      <c r="O2558" s="205"/>
    </row>
    <row r="2559" spans="1:15" ht="14.4" customHeight="1">
      <c r="A2559" s="45" t="s">
        <v>2380</v>
      </c>
      <c r="B2559" s="46">
        <v>330098951</v>
      </c>
      <c r="C2559" s="46" t="s">
        <v>661</v>
      </c>
      <c r="D2559" s="60">
        <v>36</v>
      </c>
      <c r="E2559" s="168" t="str">
        <f t="shared" ref="E2559:E2560" si="378">J2559&amp;N2559&amp;K2559</f>
        <v>36/36</v>
      </c>
      <c r="F2559" s="21">
        <f>F2558</f>
        <v>42347</v>
      </c>
      <c r="G2559" s="37" t="s">
        <v>29</v>
      </c>
      <c r="H2559" s="38">
        <f t="shared" si="377"/>
        <v>42348</v>
      </c>
      <c r="I2559" s="37" t="s">
        <v>32</v>
      </c>
      <c r="J2559" s="48">
        <f t="shared" ref="J2559:J2560" si="379">D2559</f>
        <v>36</v>
      </c>
      <c r="K2559" s="48">
        <f t="shared" ref="K2559:K2560" si="380">J2559</f>
        <v>36</v>
      </c>
      <c r="L2559" s="25"/>
      <c r="M2559" s="29"/>
      <c r="N2559" s="25" t="s">
        <v>1286</v>
      </c>
      <c r="O2559" s="207"/>
    </row>
    <row r="2560" spans="1:15">
      <c r="A2560" s="45"/>
      <c r="B2560" s="46"/>
      <c r="C2560" s="46"/>
      <c r="D2560" s="60"/>
      <c r="E2560" s="168" t="str">
        <f t="shared" si="378"/>
        <v>0/0</v>
      </c>
      <c r="F2560" s="21">
        <f>F2559</f>
        <v>42347</v>
      </c>
      <c r="G2560" s="37" t="s">
        <v>29</v>
      </c>
      <c r="H2560" s="38">
        <f t="shared" si="377"/>
        <v>42348</v>
      </c>
      <c r="I2560" s="37" t="s">
        <v>32</v>
      </c>
      <c r="J2560" s="48">
        <f t="shared" si="379"/>
        <v>0</v>
      </c>
      <c r="K2560" s="48">
        <f t="shared" si="380"/>
        <v>0</v>
      </c>
      <c r="L2560" s="25"/>
      <c r="M2560" s="29"/>
      <c r="N2560" s="25" t="s">
        <v>1286</v>
      </c>
      <c r="O2560" s="207"/>
    </row>
    <row r="2561" spans="1:15" ht="16.600000000000001" customHeight="1" thickBot="1">
      <c r="A2561" s="39" t="s">
        <v>2381</v>
      </c>
      <c r="B2561" s="40"/>
      <c r="C2561" s="40"/>
      <c r="D2561" s="160">
        <v>38</v>
      </c>
      <c r="E2561" s="40" t="str">
        <f>J2561&amp;O2561&amp;K2561&amp;O2561&amp;N2561</f>
        <v>38/38/38</v>
      </c>
      <c r="F2561" s="21">
        <f>F2560</f>
        <v>42347</v>
      </c>
      <c r="G2561" s="40" t="s">
        <v>37</v>
      </c>
      <c r="H2561" s="38">
        <f t="shared" si="377"/>
        <v>42348</v>
      </c>
      <c r="I2561" s="41" t="s">
        <v>32</v>
      </c>
      <c r="J2561" s="42">
        <v>38</v>
      </c>
      <c r="K2561" s="42">
        <v>38</v>
      </c>
      <c r="L2561" s="42"/>
      <c r="M2561" s="42"/>
      <c r="N2561" s="42">
        <v>38</v>
      </c>
      <c r="O2561" s="205" t="s">
        <v>1286</v>
      </c>
    </row>
    <row r="2562" spans="1:15" ht="13.7" thickTop="1">
      <c r="A2562" s="24" t="s">
        <v>31</v>
      </c>
      <c r="B2562" s="25"/>
      <c r="C2562" s="25"/>
      <c r="D2562" s="25"/>
      <c r="E2562" s="25"/>
      <c r="F2562" s="25"/>
      <c r="G2562" s="25"/>
      <c r="H2562" s="25"/>
      <c r="I2562" s="25"/>
      <c r="J2562" s="188" t="s">
        <v>1029</v>
      </c>
      <c r="K2562" s="25" t="s">
        <v>2057</v>
      </c>
      <c r="L2562" s="25"/>
      <c r="M2562" s="23"/>
      <c r="N2562" s="188" t="s">
        <v>2049</v>
      </c>
      <c r="O2562" s="204"/>
    </row>
    <row r="2563" spans="1:15">
      <c r="A2563" s="45" t="s">
        <v>2410</v>
      </c>
      <c r="B2563" s="46">
        <v>330080404</v>
      </c>
      <c r="C2563" s="36" t="s">
        <v>791</v>
      </c>
      <c r="D2563" s="60">
        <v>36</v>
      </c>
      <c r="E2563" s="168" t="str">
        <f>J2563&amp;N2563&amp;K2563</f>
        <v>36/36</v>
      </c>
      <c r="F2563" s="21">
        <v>42348</v>
      </c>
      <c r="G2563" s="37" t="s">
        <v>29</v>
      </c>
      <c r="H2563" s="38">
        <f t="shared" ref="H2563:H2566" si="381">F2563+1</f>
        <v>42349</v>
      </c>
      <c r="I2563" s="37" t="s">
        <v>32</v>
      </c>
      <c r="J2563" s="48">
        <f>D2563</f>
        <v>36</v>
      </c>
      <c r="K2563" s="48">
        <f>J2563</f>
        <v>36</v>
      </c>
      <c r="L2563" s="25"/>
      <c r="M2563" s="29"/>
      <c r="N2563" s="25" t="s">
        <v>1286</v>
      </c>
      <c r="O2563" s="205"/>
    </row>
    <row r="2564" spans="1:15" ht="14.4" customHeight="1">
      <c r="A2564" s="45" t="s">
        <v>2411</v>
      </c>
      <c r="B2564" s="46">
        <v>330098951</v>
      </c>
      <c r="C2564" s="46" t="s">
        <v>661</v>
      </c>
      <c r="D2564" s="60">
        <v>18</v>
      </c>
      <c r="E2564" s="168" t="str">
        <f t="shared" ref="E2564:E2565" si="382">J2564&amp;N2564&amp;K2564</f>
        <v>18/18</v>
      </c>
      <c r="F2564" s="21">
        <f>F2563</f>
        <v>42348</v>
      </c>
      <c r="G2564" s="37" t="s">
        <v>29</v>
      </c>
      <c r="H2564" s="38">
        <f t="shared" si="381"/>
        <v>42349</v>
      </c>
      <c r="I2564" s="37" t="s">
        <v>32</v>
      </c>
      <c r="J2564" s="48">
        <f t="shared" ref="J2564:J2565" si="383">D2564</f>
        <v>18</v>
      </c>
      <c r="K2564" s="48">
        <f t="shared" ref="K2564:K2565" si="384">J2564</f>
        <v>18</v>
      </c>
      <c r="L2564" s="25"/>
      <c r="M2564" s="29"/>
      <c r="N2564" s="25" t="s">
        <v>1286</v>
      </c>
      <c r="O2564" s="207"/>
    </row>
    <row r="2565" spans="1:15">
      <c r="A2565" s="45" t="s">
        <v>2412</v>
      </c>
      <c r="B2565" s="46" t="s">
        <v>680</v>
      </c>
      <c r="C2565" s="46" t="s">
        <v>681</v>
      </c>
      <c r="D2565" s="60">
        <v>18</v>
      </c>
      <c r="E2565" s="168" t="str">
        <f t="shared" si="382"/>
        <v>18/18</v>
      </c>
      <c r="F2565" s="21">
        <f>F2564</f>
        <v>42348</v>
      </c>
      <c r="G2565" s="37" t="s">
        <v>29</v>
      </c>
      <c r="H2565" s="38">
        <f t="shared" si="381"/>
        <v>42349</v>
      </c>
      <c r="I2565" s="37" t="s">
        <v>32</v>
      </c>
      <c r="J2565" s="48">
        <f t="shared" si="383"/>
        <v>18</v>
      </c>
      <c r="K2565" s="48">
        <f t="shared" si="384"/>
        <v>18</v>
      </c>
      <c r="L2565" s="25"/>
      <c r="M2565" s="29"/>
      <c r="N2565" s="25" t="s">
        <v>1286</v>
      </c>
      <c r="O2565" s="207"/>
    </row>
    <row r="2566" spans="1:15" ht="16.600000000000001" customHeight="1" thickBot="1">
      <c r="A2566" s="39" t="s">
        <v>2413</v>
      </c>
      <c r="B2566" s="40"/>
      <c r="C2566" s="40"/>
      <c r="D2566" s="160">
        <v>33</v>
      </c>
      <c r="E2566" s="40" t="str">
        <f>J2566&amp;O2566&amp;K2566&amp;O2566&amp;N2566</f>
        <v>33/33/21</v>
      </c>
      <c r="F2566" s="21">
        <f>F2565</f>
        <v>42348</v>
      </c>
      <c r="G2566" s="40" t="s">
        <v>37</v>
      </c>
      <c r="H2566" s="38">
        <f t="shared" si="381"/>
        <v>42349</v>
      </c>
      <c r="I2566" s="41" t="s">
        <v>32</v>
      </c>
      <c r="J2566" s="42">
        <v>33</v>
      </c>
      <c r="K2566" s="42">
        <v>33</v>
      </c>
      <c r="L2566" s="42"/>
      <c r="M2566" s="42"/>
      <c r="N2566" s="42">
        <v>21</v>
      </c>
      <c r="O2566" s="205" t="s">
        <v>1286</v>
      </c>
    </row>
    <row r="2567" spans="1:15" ht="13.7" thickTop="1">
      <c r="A2567" s="24" t="s">
        <v>31</v>
      </c>
      <c r="B2567" s="25"/>
      <c r="C2567" s="25"/>
      <c r="D2567" s="25"/>
      <c r="E2567" s="25"/>
      <c r="F2567" s="25"/>
      <c r="G2567" s="25"/>
      <c r="H2567" s="25"/>
      <c r="I2567" s="25"/>
      <c r="J2567" s="188" t="s">
        <v>1029</v>
      </c>
      <c r="K2567" s="25" t="s">
        <v>2057</v>
      </c>
      <c r="L2567" s="25"/>
      <c r="M2567" s="23"/>
      <c r="N2567" s="188" t="s">
        <v>2049</v>
      </c>
      <c r="O2567" s="204"/>
    </row>
    <row r="2568" spans="1:15">
      <c r="A2568" s="45" t="s">
        <v>2414</v>
      </c>
      <c r="B2568" s="46">
        <v>330080404</v>
      </c>
      <c r="C2568" s="36" t="s">
        <v>791</v>
      </c>
      <c r="D2568" s="60">
        <v>36</v>
      </c>
      <c r="E2568" s="168" t="str">
        <f>J2568&amp;N2568&amp;K2568</f>
        <v>36/36</v>
      </c>
      <c r="F2568" s="21">
        <v>42349</v>
      </c>
      <c r="G2568" s="37" t="s">
        <v>29</v>
      </c>
      <c r="H2568" s="38">
        <f t="shared" ref="H2568:H2571" si="385">F2568+1</f>
        <v>42350</v>
      </c>
      <c r="I2568" s="37" t="s">
        <v>32</v>
      </c>
      <c r="J2568" s="48">
        <f>D2568</f>
        <v>36</v>
      </c>
      <c r="K2568" s="48">
        <f>J2568</f>
        <v>36</v>
      </c>
      <c r="L2568" s="25"/>
      <c r="M2568" s="29"/>
      <c r="N2568" s="25" t="s">
        <v>1286</v>
      </c>
      <c r="O2568" s="205"/>
    </row>
    <row r="2569" spans="1:15" ht="14.4" customHeight="1">
      <c r="A2569" s="45" t="s">
        <v>2415</v>
      </c>
      <c r="B2569" s="46">
        <v>330098951</v>
      </c>
      <c r="C2569" s="46" t="s">
        <v>661</v>
      </c>
      <c r="D2569" s="60">
        <v>18</v>
      </c>
      <c r="E2569" s="168" t="str">
        <f t="shared" ref="E2569:E2570" si="386">J2569&amp;N2569&amp;K2569</f>
        <v>18/18</v>
      </c>
      <c r="F2569" s="21">
        <f>F2568</f>
        <v>42349</v>
      </c>
      <c r="G2569" s="37" t="s">
        <v>29</v>
      </c>
      <c r="H2569" s="38">
        <f t="shared" si="385"/>
        <v>42350</v>
      </c>
      <c r="I2569" s="37" t="s">
        <v>32</v>
      </c>
      <c r="J2569" s="48">
        <f t="shared" ref="J2569:J2570" si="387">D2569</f>
        <v>18</v>
      </c>
      <c r="K2569" s="48">
        <f t="shared" ref="K2569:K2570" si="388">J2569</f>
        <v>18</v>
      </c>
      <c r="L2569" s="25"/>
      <c r="M2569" s="29"/>
      <c r="N2569" s="25" t="s">
        <v>1286</v>
      </c>
      <c r="O2569" s="207"/>
    </row>
    <row r="2570" spans="1:15">
      <c r="A2570" s="45"/>
      <c r="B2570" s="46"/>
      <c r="C2570" s="46"/>
      <c r="D2570" s="60"/>
      <c r="E2570" s="168" t="str">
        <f t="shared" si="386"/>
        <v>0/0</v>
      </c>
      <c r="F2570" s="21">
        <f>F2569</f>
        <v>42349</v>
      </c>
      <c r="G2570" s="37" t="s">
        <v>29</v>
      </c>
      <c r="H2570" s="38">
        <f t="shared" si="385"/>
        <v>42350</v>
      </c>
      <c r="I2570" s="37" t="s">
        <v>32</v>
      </c>
      <c r="J2570" s="48">
        <f t="shared" si="387"/>
        <v>0</v>
      </c>
      <c r="K2570" s="48">
        <f t="shared" si="388"/>
        <v>0</v>
      </c>
      <c r="L2570" s="25"/>
      <c r="M2570" s="29"/>
      <c r="N2570" s="25" t="s">
        <v>1286</v>
      </c>
      <c r="O2570" s="207"/>
    </row>
    <row r="2571" spans="1:15" ht="16.600000000000001" customHeight="1" thickBot="1">
      <c r="A2571" s="39" t="s">
        <v>2416</v>
      </c>
      <c r="B2571" s="40"/>
      <c r="C2571" s="40"/>
      <c r="D2571" s="160">
        <v>40</v>
      </c>
      <c r="E2571" s="40" t="str">
        <f>J2571&amp;O2571&amp;K2571&amp;O2571&amp;N2571</f>
        <v>40/40/40</v>
      </c>
      <c r="F2571" s="21">
        <f>F2570</f>
        <v>42349</v>
      </c>
      <c r="G2571" s="40" t="s">
        <v>37</v>
      </c>
      <c r="H2571" s="38">
        <f t="shared" si="385"/>
        <v>42350</v>
      </c>
      <c r="I2571" s="41" t="s">
        <v>32</v>
      </c>
      <c r="J2571" s="42">
        <v>40</v>
      </c>
      <c r="K2571" s="42">
        <v>40</v>
      </c>
      <c r="L2571" s="42"/>
      <c r="M2571" s="42"/>
      <c r="N2571" s="42">
        <v>40</v>
      </c>
      <c r="O2571" s="205" t="s">
        <v>1286</v>
      </c>
    </row>
    <row r="2572" spans="1:15" ht="13.7" thickTop="1">
      <c r="A2572" s="24" t="s">
        <v>31</v>
      </c>
      <c r="B2572" s="25"/>
      <c r="C2572" s="25"/>
      <c r="D2572" s="25"/>
      <c r="E2572" s="25"/>
      <c r="F2572" s="25"/>
      <c r="G2572" s="25"/>
      <c r="H2572" s="25"/>
      <c r="I2572" s="25"/>
      <c r="J2572" s="188" t="s">
        <v>1029</v>
      </c>
      <c r="K2572" s="25" t="s">
        <v>2057</v>
      </c>
      <c r="L2572" s="25"/>
      <c r="M2572" s="23"/>
      <c r="N2572" s="188" t="s">
        <v>2049</v>
      </c>
      <c r="O2572" s="204"/>
    </row>
    <row r="2573" spans="1:15">
      <c r="A2573" s="45" t="s">
        <v>2425</v>
      </c>
      <c r="B2573" s="46">
        <v>330080404</v>
      </c>
      <c r="C2573" s="36" t="s">
        <v>791</v>
      </c>
      <c r="D2573" s="60">
        <v>18</v>
      </c>
      <c r="E2573" s="168" t="str">
        <f>J2573&amp;N2573&amp;K2573</f>
        <v>18/18</v>
      </c>
      <c r="F2573" s="21">
        <v>42352</v>
      </c>
      <c r="G2573" s="37" t="s">
        <v>29</v>
      </c>
      <c r="H2573" s="38">
        <f t="shared" ref="H2573:H2576" si="389">F2573+1</f>
        <v>42353</v>
      </c>
      <c r="I2573" s="37" t="s">
        <v>32</v>
      </c>
      <c r="J2573" s="48">
        <f>D2573</f>
        <v>18</v>
      </c>
      <c r="K2573" s="48">
        <f>J2573</f>
        <v>18</v>
      </c>
      <c r="L2573" s="25"/>
      <c r="M2573" s="29"/>
      <c r="N2573" s="25" t="s">
        <v>1286</v>
      </c>
      <c r="O2573" s="205"/>
    </row>
    <row r="2574" spans="1:15" ht="14.4" customHeight="1">
      <c r="A2574" s="45" t="s">
        <v>2426</v>
      </c>
      <c r="B2574" s="46">
        <v>330098951</v>
      </c>
      <c r="C2574" s="46" t="s">
        <v>661</v>
      </c>
      <c r="D2574" s="60">
        <v>18</v>
      </c>
      <c r="E2574" s="168" t="str">
        <f t="shared" ref="E2574:E2575" si="390">J2574&amp;N2574&amp;K2574</f>
        <v>18/18</v>
      </c>
      <c r="F2574" s="21">
        <f>F2573</f>
        <v>42352</v>
      </c>
      <c r="G2574" s="37" t="s">
        <v>29</v>
      </c>
      <c r="H2574" s="38">
        <f t="shared" si="389"/>
        <v>42353</v>
      </c>
      <c r="I2574" s="37" t="s">
        <v>32</v>
      </c>
      <c r="J2574" s="48">
        <f t="shared" ref="J2574:J2575" si="391">D2574</f>
        <v>18</v>
      </c>
      <c r="K2574" s="48">
        <f t="shared" ref="K2574:K2575" si="392">J2574</f>
        <v>18</v>
      </c>
      <c r="L2574" s="25"/>
      <c r="M2574" s="29"/>
      <c r="N2574" s="25" t="s">
        <v>1286</v>
      </c>
      <c r="O2574" s="207"/>
    </row>
    <row r="2575" spans="1:15">
      <c r="A2575" s="45" t="s">
        <v>2427</v>
      </c>
      <c r="B2575" s="46" t="s">
        <v>680</v>
      </c>
      <c r="C2575" s="46" t="s">
        <v>681</v>
      </c>
      <c r="D2575" s="60">
        <v>18</v>
      </c>
      <c r="E2575" s="168" t="str">
        <f t="shared" si="390"/>
        <v>18/18</v>
      </c>
      <c r="F2575" s="21">
        <f>F2574</f>
        <v>42352</v>
      </c>
      <c r="G2575" s="37" t="s">
        <v>29</v>
      </c>
      <c r="H2575" s="38">
        <f t="shared" si="389"/>
        <v>42353</v>
      </c>
      <c r="I2575" s="37" t="s">
        <v>32</v>
      </c>
      <c r="J2575" s="48">
        <f t="shared" si="391"/>
        <v>18</v>
      </c>
      <c r="K2575" s="48">
        <f t="shared" si="392"/>
        <v>18</v>
      </c>
      <c r="L2575" s="25"/>
      <c r="M2575" s="29"/>
      <c r="N2575" s="25" t="s">
        <v>1286</v>
      </c>
      <c r="O2575" s="207"/>
    </row>
    <row r="2576" spans="1:15" ht="16.600000000000001" customHeight="1" thickBot="1">
      <c r="A2576" s="39" t="s">
        <v>2445</v>
      </c>
      <c r="B2576" s="40"/>
      <c r="C2576" s="40"/>
      <c r="D2576" s="160">
        <v>31</v>
      </c>
      <c r="E2576" s="40" t="str">
        <f>J2576&amp;O2576&amp;K2576&amp;O2576&amp;N2576</f>
        <v>31/31/30</v>
      </c>
      <c r="F2576" s="21">
        <f>F2575</f>
        <v>42352</v>
      </c>
      <c r="G2576" s="40" t="s">
        <v>37</v>
      </c>
      <c r="H2576" s="38">
        <f t="shared" si="389"/>
        <v>42353</v>
      </c>
      <c r="I2576" s="41" t="s">
        <v>32</v>
      </c>
      <c r="J2576" s="42">
        <v>31</v>
      </c>
      <c r="K2576" s="42">
        <v>31</v>
      </c>
      <c r="L2576" s="42"/>
      <c r="M2576" s="42"/>
      <c r="N2576" s="42">
        <v>30</v>
      </c>
      <c r="O2576" s="205" t="s">
        <v>1286</v>
      </c>
    </row>
    <row r="2577" spans="1:15" ht="13.7" thickTop="1">
      <c r="A2577" s="24" t="s">
        <v>31</v>
      </c>
      <c r="B2577" s="25"/>
      <c r="C2577" s="25"/>
      <c r="D2577" s="25"/>
      <c r="E2577" s="25"/>
      <c r="F2577" s="25"/>
      <c r="G2577" s="25"/>
      <c r="H2577" s="25"/>
      <c r="I2577" s="25"/>
      <c r="J2577" s="188" t="s">
        <v>1029</v>
      </c>
      <c r="K2577" s="25" t="s">
        <v>2057</v>
      </c>
      <c r="L2577" s="25"/>
      <c r="M2577" s="23"/>
      <c r="N2577" s="188" t="s">
        <v>2049</v>
      </c>
      <c r="O2577" s="204"/>
    </row>
    <row r="2578" spans="1:15">
      <c r="A2578" s="45" t="s">
        <v>2442</v>
      </c>
      <c r="B2578" s="46">
        <v>330080404</v>
      </c>
      <c r="C2578" s="36" t="s">
        <v>791</v>
      </c>
      <c r="D2578" s="60">
        <v>18</v>
      </c>
      <c r="E2578" s="168" t="str">
        <f>J2578&amp;N2578&amp;K2578</f>
        <v>18/18</v>
      </c>
      <c r="F2578" s="21">
        <v>42353</v>
      </c>
      <c r="G2578" s="37" t="s">
        <v>29</v>
      </c>
      <c r="H2578" s="38">
        <f t="shared" ref="H2578:H2581" si="393">F2578+1</f>
        <v>42354</v>
      </c>
      <c r="I2578" s="37" t="s">
        <v>32</v>
      </c>
      <c r="J2578" s="48">
        <f>D2578</f>
        <v>18</v>
      </c>
      <c r="K2578" s="48">
        <f>J2578</f>
        <v>18</v>
      </c>
      <c r="L2578" s="25"/>
      <c r="M2578" s="29"/>
      <c r="N2578" s="25" t="s">
        <v>1286</v>
      </c>
      <c r="O2578" s="205"/>
    </row>
    <row r="2579" spans="1:15" ht="14.4" customHeight="1">
      <c r="A2579" s="45" t="s">
        <v>2443</v>
      </c>
      <c r="B2579" s="46">
        <v>330098951</v>
      </c>
      <c r="C2579" s="46" t="s">
        <v>661</v>
      </c>
      <c r="D2579" s="60">
        <v>18</v>
      </c>
      <c r="E2579" s="168" t="str">
        <f t="shared" ref="E2579:E2580" si="394">J2579&amp;N2579&amp;K2579</f>
        <v>18/18</v>
      </c>
      <c r="F2579" s="21">
        <f>F2578</f>
        <v>42353</v>
      </c>
      <c r="G2579" s="37" t="s">
        <v>29</v>
      </c>
      <c r="H2579" s="38">
        <f t="shared" si="393"/>
        <v>42354</v>
      </c>
      <c r="I2579" s="37" t="s">
        <v>32</v>
      </c>
      <c r="J2579" s="48">
        <f t="shared" ref="J2579:J2580" si="395">D2579</f>
        <v>18</v>
      </c>
      <c r="K2579" s="48">
        <f t="shared" ref="K2579:K2580" si="396">J2579</f>
        <v>18</v>
      </c>
      <c r="L2579" s="25"/>
      <c r="M2579" s="29"/>
      <c r="N2579" s="25" t="s">
        <v>1286</v>
      </c>
      <c r="O2579" s="207"/>
    </row>
    <row r="2580" spans="1:15">
      <c r="A2580" s="45" t="s">
        <v>2444</v>
      </c>
      <c r="B2580" s="46" t="s">
        <v>680</v>
      </c>
      <c r="C2580" s="46" t="s">
        <v>681</v>
      </c>
      <c r="D2580" s="60">
        <v>18</v>
      </c>
      <c r="E2580" s="168" t="str">
        <f t="shared" si="394"/>
        <v>18/18</v>
      </c>
      <c r="F2580" s="21">
        <f>F2579</f>
        <v>42353</v>
      </c>
      <c r="G2580" s="37" t="s">
        <v>29</v>
      </c>
      <c r="H2580" s="38">
        <f t="shared" si="393"/>
        <v>42354</v>
      </c>
      <c r="I2580" s="37" t="s">
        <v>32</v>
      </c>
      <c r="J2580" s="48">
        <f t="shared" si="395"/>
        <v>18</v>
      </c>
      <c r="K2580" s="48">
        <f t="shared" si="396"/>
        <v>18</v>
      </c>
      <c r="L2580" s="25"/>
      <c r="M2580" s="29"/>
      <c r="N2580" s="25" t="s">
        <v>1286</v>
      </c>
      <c r="O2580" s="207"/>
    </row>
    <row r="2581" spans="1:15" ht="16.600000000000001" customHeight="1" thickBot="1">
      <c r="A2581" s="39" t="s">
        <v>2446</v>
      </c>
      <c r="B2581" s="40"/>
      <c r="C2581" s="40"/>
      <c r="D2581" s="160">
        <v>32</v>
      </c>
      <c r="E2581" s="40" t="str">
        <f>J2581&amp;O2581&amp;K2581&amp;O2581&amp;N2581</f>
        <v>32/32/18</v>
      </c>
      <c r="F2581" s="21">
        <f>F2580</f>
        <v>42353</v>
      </c>
      <c r="G2581" s="40" t="s">
        <v>37</v>
      </c>
      <c r="H2581" s="38">
        <f t="shared" si="393"/>
        <v>42354</v>
      </c>
      <c r="I2581" s="41" t="s">
        <v>32</v>
      </c>
      <c r="J2581" s="42">
        <v>32</v>
      </c>
      <c r="K2581" s="42">
        <v>32</v>
      </c>
      <c r="L2581" s="42"/>
      <c r="M2581" s="42"/>
      <c r="N2581" s="42">
        <v>18</v>
      </c>
      <c r="O2581" s="205" t="s">
        <v>1286</v>
      </c>
    </row>
    <row r="2582" spans="1:15" ht="13.7" thickTop="1">
      <c r="A2582" s="24" t="s">
        <v>31</v>
      </c>
      <c r="B2582" s="25"/>
      <c r="C2582" s="25"/>
      <c r="D2582" s="25"/>
      <c r="E2582" s="25"/>
      <c r="F2582" s="25"/>
      <c r="G2582" s="25"/>
      <c r="H2582" s="25"/>
      <c r="I2582" s="25"/>
      <c r="J2582" s="188" t="s">
        <v>1029</v>
      </c>
      <c r="K2582" s="25" t="s">
        <v>2057</v>
      </c>
      <c r="L2582" s="25"/>
      <c r="M2582" s="23"/>
      <c r="N2582" s="188" t="s">
        <v>2049</v>
      </c>
      <c r="O2582" s="204"/>
    </row>
    <row r="2583" spans="1:15">
      <c r="A2583" s="45" t="s">
        <v>2453</v>
      </c>
      <c r="B2583" s="46">
        <v>330080404</v>
      </c>
      <c r="C2583" s="36" t="s">
        <v>791</v>
      </c>
      <c r="D2583" s="60">
        <v>18</v>
      </c>
      <c r="E2583" s="168" t="str">
        <f>J2583&amp;N2583&amp;K2583</f>
        <v>18/18</v>
      </c>
      <c r="F2583" s="21">
        <v>42354</v>
      </c>
      <c r="G2583" s="37" t="s">
        <v>29</v>
      </c>
      <c r="H2583" s="38">
        <f t="shared" ref="H2583:H2586" si="397">F2583+1</f>
        <v>42355</v>
      </c>
      <c r="I2583" s="37" t="s">
        <v>32</v>
      </c>
      <c r="J2583" s="48">
        <f>D2583</f>
        <v>18</v>
      </c>
      <c r="K2583" s="48">
        <f>J2583</f>
        <v>18</v>
      </c>
      <c r="L2583" s="25"/>
      <c r="M2583" s="29"/>
      <c r="N2583" s="25" t="s">
        <v>1286</v>
      </c>
      <c r="O2583" s="205"/>
    </row>
    <row r="2584" spans="1:15" ht="14.4" customHeight="1">
      <c r="A2584" s="45" t="s">
        <v>2454</v>
      </c>
      <c r="B2584" s="46">
        <v>330098951</v>
      </c>
      <c r="C2584" s="46" t="s">
        <v>661</v>
      </c>
      <c r="D2584" s="60">
        <v>18</v>
      </c>
      <c r="E2584" s="168" t="str">
        <f t="shared" ref="E2584:E2585" si="398">J2584&amp;N2584&amp;K2584</f>
        <v>18/18</v>
      </c>
      <c r="F2584" s="21">
        <f>F2583</f>
        <v>42354</v>
      </c>
      <c r="G2584" s="37" t="s">
        <v>29</v>
      </c>
      <c r="H2584" s="38">
        <f t="shared" si="397"/>
        <v>42355</v>
      </c>
      <c r="I2584" s="37" t="s">
        <v>32</v>
      </c>
      <c r="J2584" s="48">
        <f t="shared" ref="J2584:J2585" si="399">D2584</f>
        <v>18</v>
      </c>
      <c r="K2584" s="48">
        <f t="shared" ref="K2584:K2585" si="400">J2584</f>
        <v>18</v>
      </c>
      <c r="L2584" s="25"/>
      <c r="M2584" s="29"/>
      <c r="N2584" s="25" t="s">
        <v>1286</v>
      </c>
      <c r="O2584" s="207"/>
    </row>
    <row r="2585" spans="1:15">
      <c r="A2585" s="45" t="s">
        <v>2455</v>
      </c>
      <c r="B2585" s="46" t="s">
        <v>680</v>
      </c>
      <c r="C2585" s="46" t="s">
        <v>681</v>
      </c>
      <c r="D2585" s="60">
        <v>18</v>
      </c>
      <c r="E2585" s="168" t="str">
        <f t="shared" si="398"/>
        <v>18/18</v>
      </c>
      <c r="F2585" s="21">
        <f>F2584</f>
        <v>42354</v>
      </c>
      <c r="G2585" s="37" t="s">
        <v>29</v>
      </c>
      <c r="H2585" s="38">
        <f t="shared" si="397"/>
        <v>42355</v>
      </c>
      <c r="I2585" s="37" t="s">
        <v>32</v>
      </c>
      <c r="J2585" s="48">
        <f t="shared" si="399"/>
        <v>18</v>
      </c>
      <c r="K2585" s="48">
        <f t="shared" si="400"/>
        <v>18</v>
      </c>
      <c r="L2585" s="25"/>
      <c r="M2585" s="29"/>
      <c r="N2585" s="25" t="s">
        <v>1286</v>
      </c>
      <c r="O2585" s="207"/>
    </row>
    <row r="2586" spans="1:15" ht="16.600000000000001" customHeight="1" thickBot="1">
      <c r="A2586" s="39" t="s">
        <v>2462</v>
      </c>
      <c r="B2586" s="40"/>
      <c r="C2586" s="40"/>
      <c r="D2586" s="160">
        <v>13</v>
      </c>
      <c r="E2586" s="40" t="str">
        <f>J2586&amp;O2586&amp;K2586&amp;O2586&amp;N2586</f>
        <v>13/13/13</v>
      </c>
      <c r="F2586" s="21">
        <f>F2585</f>
        <v>42354</v>
      </c>
      <c r="G2586" s="40" t="s">
        <v>37</v>
      </c>
      <c r="H2586" s="38">
        <f t="shared" si="397"/>
        <v>42355</v>
      </c>
      <c r="I2586" s="41" t="s">
        <v>32</v>
      </c>
      <c r="J2586" s="42">
        <v>13</v>
      </c>
      <c r="K2586" s="42">
        <v>13</v>
      </c>
      <c r="L2586" s="42"/>
      <c r="M2586" s="42"/>
      <c r="N2586" s="42">
        <v>13</v>
      </c>
      <c r="O2586" s="205" t="s">
        <v>1286</v>
      </c>
    </row>
    <row r="2587" spans="1:15" ht="13.7" thickTop="1">
      <c r="A2587" s="24" t="s">
        <v>31</v>
      </c>
      <c r="B2587" s="25"/>
      <c r="C2587" s="25"/>
      <c r="D2587" s="25"/>
      <c r="E2587" s="25"/>
      <c r="F2587" s="25"/>
      <c r="G2587" s="25"/>
      <c r="H2587" s="25"/>
      <c r="I2587" s="25"/>
      <c r="J2587" s="188" t="s">
        <v>1029</v>
      </c>
      <c r="K2587" s="25" t="s">
        <v>2057</v>
      </c>
      <c r="L2587" s="25"/>
      <c r="M2587" s="23"/>
      <c r="N2587" s="188" t="s">
        <v>2049</v>
      </c>
      <c r="O2587" s="204"/>
    </row>
    <row r="2588" spans="1:15">
      <c r="A2588" s="45" t="s">
        <v>2479</v>
      </c>
      <c r="B2588" s="46">
        <v>330080404</v>
      </c>
      <c r="C2588" s="36" t="s">
        <v>791</v>
      </c>
      <c r="D2588" s="60">
        <v>18</v>
      </c>
      <c r="E2588" s="168" t="str">
        <f>J2588&amp;N2588&amp;K2588</f>
        <v>18/18</v>
      </c>
      <c r="F2588" s="21">
        <v>42355</v>
      </c>
      <c r="G2588" s="37" t="s">
        <v>29</v>
      </c>
      <c r="H2588" s="38">
        <f t="shared" ref="H2588:H2591" si="401">F2588+1</f>
        <v>42356</v>
      </c>
      <c r="I2588" s="37" t="s">
        <v>32</v>
      </c>
      <c r="J2588" s="48">
        <f>D2588</f>
        <v>18</v>
      </c>
      <c r="K2588" s="48">
        <f>J2588</f>
        <v>18</v>
      </c>
      <c r="L2588" s="25"/>
      <c r="M2588" s="29"/>
      <c r="N2588" s="25" t="s">
        <v>1286</v>
      </c>
      <c r="O2588" s="205"/>
    </row>
    <row r="2589" spans="1:15" ht="14.4" customHeight="1">
      <c r="A2589" s="45" t="s">
        <v>2480</v>
      </c>
      <c r="B2589" s="46">
        <v>330098951</v>
      </c>
      <c r="C2589" s="46" t="s">
        <v>661</v>
      </c>
      <c r="D2589" s="60">
        <v>18</v>
      </c>
      <c r="E2589" s="168" t="str">
        <f t="shared" ref="E2589:E2590" si="402">J2589&amp;N2589&amp;K2589</f>
        <v>18/18</v>
      </c>
      <c r="F2589" s="21">
        <f>F2588</f>
        <v>42355</v>
      </c>
      <c r="G2589" s="37" t="s">
        <v>29</v>
      </c>
      <c r="H2589" s="38">
        <f t="shared" si="401"/>
        <v>42356</v>
      </c>
      <c r="I2589" s="37" t="s">
        <v>32</v>
      </c>
      <c r="J2589" s="48">
        <f t="shared" ref="J2589:J2590" si="403">D2589</f>
        <v>18</v>
      </c>
      <c r="K2589" s="48">
        <f t="shared" ref="K2589:K2590" si="404">J2589</f>
        <v>18</v>
      </c>
      <c r="L2589" s="25"/>
      <c r="M2589" s="29"/>
      <c r="N2589" s="25" t="s">
        <v>1286</v>
      </c>
      <c r="O2589" s="207"/>
    </row>
    <row r="2590" spans="1:15">
      <c r="A2590" s="45" t="s">
        <v>2481</v>
      </c>
      <c r="B2590" s="46" t="s">
        <v>680</v>
      </c>
      <c r="C2590" s="46" t="s">
        <v>681</v>
      </c>
      <c r="D2590" s="60">
        <v>18</v>
      </c>
      <c r="E2590" s="168" t="str">
        <f t="shared" si="402"/>
        <v>18/18</v>
      </c>
      <c r="F2590" s="21">
        <f>F2589</f>
        <v>42355</v>
      </c>
      <c r="G2590" s="37" t="s">
        <v>29</v>
      </c>
      <c r="H2590" s="38">
        <f t="shared" si="401"/>
        <v>42356</v>
      </c>
      <c r="I2590" s="37" t="s">
        <v>32</v>
      </c>
      <c r="J2590" s="48">
        <f t="shared" si="403"/>
        <v>18</v>
      </c>
      <c r="K2590" s="48">
        <f t="shared" si="404"/>
        <v>18</v>
      </c>
      <c r="L2590" s="25"/>
      <c r="M2590" s="29"/>
      <c r="N2590" s="25" t="s">
        <v>1286</v>
      </c>
      <c r="O2590" s="207"/>
    </row>
    <row r="2591" spans="1:15" ht="16.600000000000001" customHeight="1" thickBot="1">
      <c r="A2591" s="39" t="s">
        <v>2472</v>
      </c>
      <c r="B2591" s="40"/>
      <c r="C2591" s="40"/>
      <c r="D2591" s="160">
        <v>11</v>
      </c>
      <c r="E2591" s="40" t="str">
        <f>J2591&amp;O2591&amp;K2591&amp;O2591&amp;N2591</f>
        <v>11/11/10</v>
      </c>
      <c r="F2591" s="21">
        <f>F2590</f>
        <v>42355</v>
      </c>
      <c r="G2591" s="40" t="s">
        <v>37</v>
      </c>
      <c r="H2591" s="38">
        <f t="shared" si="401"/>
        <v>42356</v>
      </c>
      <c r="I2591" s="41" t="s">
        <v>32</v>
      </c>
      <c r="J2591" s="42">
        <v>11</v>
      </c>
      <c r="K2591" s="42">
        <v>11</v>
      </c>
      <c r="L2591" s="42"/>
      <c r="M2591" s="42"/>
      <c r="N2591" s="42">
        <v>10</v>
      </c>
      <c r="O2591" s="205" t="s">
        <v>1286</v>
      </c>
    </row>
    <row r="2592" spans="1:15" ht="13.7" thickTop="1">
      <c r="A2592" s="24" t="s">
        <v>31</v>
      </c>
      <c r="B2592" s="25"/>
      <c r="C2592" s="25"/>
      <c r="D2592" s="25"/>
      <c r="E2592" s="25"/>
      <c r="F2592" s="25"/>
      <c r="G2592" s="25"/>
      <c r="H2592" s="25"/>
      <c r="I2592" s="25"/>
      <c r="J2592" s="188" t="s">
        <v>1029</v>
      </c>
      <c r="K2592" s="25" t="s">
        <v>2057</v>
      </c>
      <c r="L2592" s="25"/>
      <c r="M2592" s="23"/>
      <c r="N2592" s="188" t="s">
        <v>2049</v>
      </c>
      <c r="O2592" s="204"/>
    </row>
    <row r="2593" spans="1:15">
      <c r="A2593" s="45" t="s">
        <v>2485</v>
      </c>
      <c r="B2593" s="46">
        <v>330080404</v>
      </c>
      <c r="C2593" s="36" t="s">
        <v>791</v>
      </c>
      <c r="D2593" s="60">
        <v>18</v>
      </c>
      <c r="E2593" s="168" t="str">
        <f>J2593&amp;N2593&amp;K2593</f>
        <v>18/18</v>
      </c>
      <c r="F2593" s="21">
        <v>42356</v>
      </c>
      <c r="G2593" s="37" t="s">
        <v>29</v>
      </c>
      <c r="H2593" s="38">
        <f t="shared" ref="H2593:H2596" si="405">F2593+1</f>
        <v>42357</v>
      </c>
      <c r="I2593" s="37" t="s">
        <v>32</v>
      </c>
      <c r="J2593" s="48">
        <f>D2593</f>
        <v>18</v>
      </c>
      <c r="K2593" s="48">
        <f>J2593</f>
        <v>18</v>
      </c>
      <c r="L2593" s="25"/>
      <c r="M2593" s="29"/>
      <c r="N2593" s="25" t="s">
        <v>1286</v>
      </c>
      <c r="O2593" s="205"/>
    </row>
    <row r="2594" spans="1:15" ht="14.4" customHeight="1">
      <c r="A2594" s="45" t="s">
        <v>2486</v>
      </c>
      <c r="B2594" s="46">
        <v>330098951</v>
      </c>
      <c r="C2594" s="46" t="s">
        <v>661</v>
      </c>
      <c r="D2594" s="60">
        <v>18</v>
      </c>
      <c r="E2594" s="168" t="str">
        <f t="shared" ref="E2594:E2595" si="406">J2594&amp;N2594&amp;K2594</f>
        <v>18/18</v>
      </c>
      <c r="F2594" s="21">
        <f>F2593</f>
        <v>42356</v>
      </c>
      <c r="G2594" s="37" t="s">
        <v>29</v>
      </c>
      <c r="H2594" s="38">
        <f t="shared" si="405"/>
        <v>42357</v>
      </c>
      <c r="I2594" s="37" t="s">
        <v>32</v>
      </c>
      <c r="J2594" s="48">
        <f t="shared" ref="J2594:J2595" si="407">D2594</f>
        <v>18</v>
      </c>
      <c r="K2594" s="48">
        <f t="shared" ref="K2594:K2595" si="408">J2594</f>
        <v>18</v>
      </c>
      <c r="L2594" s="25"/>
      <c r="M2594" s="29"/>
      <c r="N2594" s="25" t="s">
        <v>1286</v>
      </c>
      <c r="O2594" s="207"/>
    </row>
    <row r="2595" spans="1:15">
      <c r="A2595" s="45" t="s">
        <v>2487</v>
      </c>
      <c r="B2595" s="46" t="s">
        <v>680</v>
      </c>
      <c r="C2595" s="46" t="s">
        <v>681</v>
      </c>
      <c r="D2595" s="60">
        <v>18</v>
      </c>
      <c r="E2595" s="168" t="str">
        <f t="shared" si="406"/>
        <v>18/18</v>
      </c>
      <c r="F2595" s="21">
        <f>F2594</f>
        <v>42356</v>
      </c>
      <c r="G2595" s="37" t="s">
        <v>29</v>
      </c>
      <c r="H2595" s="38">
        <f t="shared" si="405"/>
        <v>42357</v>
      </c>
      <c r="I2595" s="37" t="s">
        <v>32</v>
      </c>
      <c r="J2595" s="48">
        <f t="shared" si="407"/>
        <v>18</v>
      </c>
      <c r="K2595" s="48">
        <f t="shared" si="408"/>
        <v>18</v>
      </c>
      <c r="L2595" s="25"/>
      <c r="M2595" s="29"/>
      <c r="N2595" s="25" t="s">
        <v>1286</v>
      </c>
      <c r="O2595" s="207"/>
    </row>
    <row r="2596" spans="1:15" ht="16.600000000000001" customHeight="1" thickBot="1">
      <c r="A2596" s="39" t="s">
        <v>2499</v>
      </c>
      <c r="B2596" s="40"/>
      <c r="C2596" s="40"/>
      <c r="D2596" s="160">
        <v>26</v>
      </c>
      <c r="E2596" s="40" t="str">
        <f>J2596&amp;O2596&amp;K2596&amp;O2596&amp;N2596</f>
        <v>26/29/24</v>
      </c>
      <c r="F2596" s="21">
        <f>F2595</f>
        <v>42356</v>
      </c>
      <c r="G2596" s="40" t="s">
        <v>37</v>
      </c>
      <c r="H2596" s="38">
        <f t="shared" si="405"/>
        <v>42357</v>
      </c>
      <c r="I2596" s="41" t="s">
        <v>32</v>
      </c>
      <c r="J2596" s="42">
        <v>26</v>
      </c>
      <c r="K2596" s="42">
        <v>29</v>
      </c>
      <c r="L2596" s="42"/>
      <c r="M2596" s="42"/>
      <c r="N2596" s="42">
        <v>24</v>
      </c>
      <c r="O2596" s="205" t="s">
        <v>1286</v>
      </c>
    </row>
    <row r="2597" spans="1:15" ht="13.7" thickTop="1">
      <c r="A2597" s="24" t="s">
        <v>31</v>
      </c>
      <c r="B2597" s="25"/>
      <c r="C2597" s="25"/>
      <c r="D2597" s="25"/>
      <c r="E2597" s="25"/>
      <c r="F2597" s="25"/>
      <c r="G2597" s="25"/>
      <c r="H2597" s="25"/>
      <c r="I2597" s="25"/>
      <c r="J2597" s="188" t="s">
        <v>1029</v>
      </c>
      <c r="K2597" s="25" t="s">
        <v>2057</v>
      </c>
      <c r="L2597" s="25"/>
      <c r="M2597" s="23"/>
      <c r="N2597" s="188" t="s">
        <v>2049</v>
      </c>
      <c r="O2597" s="204"/>
    </row>
    <row r="2598" spans="1:15">
      <c r="A2598" s="45" t="s">
        <v>2485</v>
      </c>
      <c r="B2598" s="46">
        <v>330080404</v>
      </c>
      <c r="C2598" s="36" t="s">
        <v>791</v>
      </c>
      <c r="D2598" s="60">
        <v>18</v>
      </c>
      <c r="E2598" s="168" t="str">
        <f>J2598&amp;N2598&amp;K2598</f>
        <v>18/18</v>
      </c>
      <c r="F2598" s="21">
        <v>42359</v>
      </c>
      <c r="G2598" s="37" t="s">
        <v>29</v>
      </c>
      <c r="H2598" s="38">
        <f t="shared" ref="H2598:H2601" si="409">F2598+1</f>
        <v>42360</v>
      </c>
      <c r="I2598" s="37" t="s">
        <v>32</v>
      </c>
      <c r="J2598" s="48">
        <f>D2598</f>
        <v>18</v>
      </c>
      <c r="K2598" s="48">
        <f>J2598</f>
        <v>18</v>
      </c>
      <c r="L2598" s="25"/>
      <c r="M2598" s="29"/>
      <c r="N2598" s="25" t="s">
        <v>1286</v>
      </c>
      <c r="O2598" s="205"/>
    </row>
    <row r="2599" spans="1:15" ht="14.4" customHeight="1">
      <c r="A2599" s="45" t="s">
        <v>2486</v>
      </c>
      <c r="B2599" s="46">
        <v>330098951</v>
      </c>
      <c r="C2599" s="46" t="s">
        <v>661</v>
      </c>
      <c r="D2599" s="60">
        <v>18</v>
      </c>
      <c r="E2599" s="168" t="str">
        <f t="shared" ref="E2599:E2600" si="410">J2599&amp;N2599&amp;K2599</f>
        <v>18/18</v>
      </c>
      <c r="F2599" s="21">
        <f>F2598</f>
        <v>42359</v>
      </c>
      <c r="G2599" s="37" t="s">
        <v>29</v>
      </c>
      <c r="H2599" s="38">
        <f t="shared" si="409"/>
        <v>42360</v>
      </c>
      <c r="I2599" s="37" t="s">
        <v>32</v>
      </c>
      <c r="J2599" s="48">
        <f t="shared" ref="J2599:J2600" si="411">D2599</f>
        <v>18</v>
      </c>
      <c r="K2599" s="48">
        <f t="shared" ref="K2599:K2600" si="412">J2599</f>
        <v>18</v>
      </c>
      <c r="L2599" s="25"/>
      <c r="M2599" s="29"/>
      <c r="N2599" s="25" t="s">
        <v>1286</v>
      </c>
      <c r="O2599" s="207"/>
    </row>
    <row r="2600" spans="1:15">
      <c r="A2600" s="45" t="s">
        <v>2487</v>
      </c>
      <c r="B2600" s="46" t="s">
        <v>680</v>
      </c>
      <c r="C2600" s="46" t="s">
        <v>681</v>
      </c>
      <c r="D2600" s="60">
        <v>18</v>
      </c>
      <c r="E2600" s="168" t="str">
        <f t="shared" si="410"/>
        <v>18/18</v>
      </c>
      <c r="F2600" s="21">
        <f>F2599</f>
        <v>42359</v>
      </c>
      <c r="G2600" s="37" t="s">
        <v>29</v>
      </c>
      <c r="H2600" s="38">
        <f t="shared" si="409"/>
        <v>42360</v>
      </c>
      <c r="I2600" s="37" t="s">
        <v>32</v>
      </c>
      <c r="J2600" s="48">
        <f t="shared" si="411"/>
        <v>18</v>
      </c>
      <c r="K2600" s="48">
        <f t="shared" si="412"/>
        <v>18</v>
      </c>
      <c r="L2600" s="25"/>
      <c r="M2600" s="29"/>
      <c r="N2600" s="25" t="s">
        <v>1286</v>
      </c>
      <c r="O2600" s="207"/>
    </row>
    <row r="2601" spans="1:15" ht="16.600000000000001" customHeight="1" thickBot="1">
      <c r="A2601" s="39" t="s">
        <v>2500</v>
      </c>
      <c r="B2601" s="40"/>
      <c r="C2601" s="40"/>
      <c r="D2601" s="160"/>
      <c r="E2601" s="40" t="str">
        <f>J2601&amp;O2601&amp;K2601&amp;O2601&amp;N2601</f>
        <v>1/1/</v>
      </c>
      <c r="F2601" s="21">
        <f>F2600</f>
        <v>42359</v>
      </c>
      <c r="G2601" s="40" t="s">
        <v>37</v>
      </c>
      <c r="H2601" s="38">
        <f t="shared" si="409"/>
        <v>42360</v>
      </c>
      <c r="I2601" s="41" t="s">
        <v>32</v>
      </c>
      <c r="J2601" s="42">
        <v>1</v>
      </c>
      <c r="K2601" s="42">
        <v>1</v>
      </c>
      <c r="L2601" s="42"/>
      <c r="M2601" s="42"/>
      <c r="N2601" s="42"/>
      <c r="O2601" s="205" t="s">
        <v>1286</v>
      </c>
    </row>
    <row r="2602" spans="1:15" ht="13.7" thickTop="1"/>
  </sheetData>
  <mergeCells count="1">
    <mergeCell ref="A1:O1"/>
  </mergeCells>
  <phoneticPr fontId="2" type="noConversion"/>
  <printOptions horizontalCentered="1"/>
  <pageMargins left="7.874015748031496E-2" right="7.874015748031496E-2" top="0.78740157480314965" bottom="0.74803149606299213" header="0.31496062992125984" footer="0.11811023622047245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M91"/>
  <sheetViews>
    <sheetView topLeftCell="A61" workbookViewId="0">
      <selection activeCell="M73" sqref="M73"/>
    </sheetView>
  </sheetViews>
  <sheetFormatPr defaultRowHeight="13"/>
  <cols>
    <col min="1" max="1" width="12.625" style="86" customWidth="1"/>
    <col min="2" max="2" width="9.5" bestFit="1" customWidth="1"/>
    <col min="3" max="3" width="10.5" bestFit="1" customWidth="1"/>
    <col min="4" max="4" width="5.5" bestFit="1" customWidth="1"/>
    <col min="5" max="5" width="7.625" bestFit="1" customWidth="1"/>
    <col min="6" max="6" width="7.875" bestFit="1" customWidth="1"/>
    <col min="7" max="8" width="9.5" bestFit="1" customWidth="1"/>
    <col min="9" max="9" width="9.375" customWidth="1"/>
    <col min="10" max="10" width="13" bestFit="1" customWidth="1"/>
  </cols>
  <sheetData>
    <row r="1" spans="1:10" s="97" customFormat="1" ht="28.8">
      <c r="A1" s="108" t="s">
        <v>1020</v>
      </c>
      <c r="B1" s="98" t="s">
        <v>999</v>
      </c>
      <c r="C1" s="99" t="s">
        <v>1000</v>
      </c>
      <c r="D1" s="100" t="s">
        <v>1001</v>
      </c>
      <c r="E1" s="99" t="s">
        <v>1002</v>
      </c>
      <c r="F1" s="99" t="s">
        <v>1003</v>
      </c>
      <c r="G1" s="99" t="s">
        <v>1004</v>
      </c>
      <c r="H1" s="99" t="s">
        <v>1005</v>
      </c>
      <c r="I1" s="99" t="s">
        <v>1006</v>
      </c>
      <c r="J1" s="99" t="s">
        <v>1007</v>
      </c>
    </row>
    <row r="2" spans="1:10" ht="14.4">
      <c r="A2" s="102" t="s">
        <v>2408</v>
      </c>
      <c r="B2" s="119">
        <v>11720961</v>
      </c>
      <c r="C2" s="120">
        <v>330080393</v>
      </c>
      <c r="D2" s="121">
        <v>2102</v>
      </c>
      <c r="E2" s="117"/>
      <c r="F2" s="117">
        <v>36</v>
      </c>
      <c r="G2" s="120">
        <v>20151211</v>
      </c>
      <c r="H2" s="120">
        <v>20151214</v>
      </c>
      <c r="I2" s="117" t="s">
        <v>988</v>
      </c>
      <c r="J2" s="117" t="s">
        <v>1008</v>
      </c>
    </row>
    <row r="3" spans="1:10" ht="14.4">
      <c r="A3" s="102" t="s">
        <v>2408</v>
      </c>
      <c r="B3" s="119">
        <v>11720962</v>
      </c>
      <c r="C3" s="120">
        <v>330080396</v>
      </c>
      <c r="D3" s="121">
        <v>2102</v>
      </c>
      <c r="E3" s="120"/>
      <c r="F3" s="120">
        <v>36</v>
      </c>
      <c r="G3" s="120">
        <v>20151211</v>
      </c>
      <c r="H3" s="120">
        <v>20151214</v>
      </c>
      <c r="I3" s="120" t="s">
        <v>988</v>
      </c>
      <c r="J3" s="120" t="s">
        <v>1009</v>
      </c>
    </row>
    <row r="4" spans="1:10" ht="14.4">
      <c r="A4" s="102" t="s">
        <v>2408</v>
      </c>
      <c r="B4" s="119">
        <v>11720963</v>
      </c>
      <c r="C4" s="120">
        <v>330071727</v>
      </c>
      <c r="D4" s="121">
        <v>2102</v>
      </c>
      <c r="E4" s="120"/>
      <c r="F4" s="120">
        <v>36</v>
      </c>
      <c r="G4" s="120">
        <v>20151211</v>
      </c>
      <c r="H4" s="120">
        <v>20151214</v>
      </c>
      <c r="I4" s="120" t="s">
        <v>988</v>
      </c>
      <c r="J4" s="120" t="s">
        <v>1010</v>
      </c>
    </row>
    <row r="5" spans="1:10" ht="14.4">
      <c r="A5" s="102" t="s">
        <v>2408</v>
      </c>
      <c r="B5" s="122">
        <v>11720964</v>
      </c>
      <c r="C5" s="123">
        <v>330071728</v>
      </c>
      <c r="D5" s="124">
        <v>2102</v>
      </c>
      <c r="E5" s="123"/>
      <c r="F5" s="123">
        <v>36</v>
      </c>
      <c r="G5" s="120">
        <v>20151211</v>
      </c>
      <c r="H5" s="120">
        <v>20151214</v>
      </c>
      <c r="I5" s="123" t="s">
        <v>988</v>
      </c>
      <c r="J5" s="123" t="s">
        <v>1010</v>
      </c>
    </row>
    <row r="6" spans="1:10" ht="14.4">
      <c r="A6" s="102" t="s">
        <v>2409</v>
      </c>
      <c r="B6" s="116">
        <v>11720965</v>
      </c>
      <c r="C6" s="117">
        <v>330079959</v>
      </c>
      <c r="D6" s="118">
        <v>2102</v>
      </c>
      <c r="E6" s="117"/>
      <c r="F6" s="117">
        <v>18</v>
      </c>
      <c r="G6" s="120">
        <v>20151211</v>
      </c>
      <c r="H6" s="120">
        <v>20151214</v>
      </c>
      <c r="I6" s="117" t="s">
        <v>988</v>
      </c>
      <c r="J6" s="117" t="s">
        <v>1021</v>
      </c>
    </row>
    <row r="7" spans="1:10" ht="14.4">
      <c r="A7" s="102" t="s">
        <v>2409</v>
      </c>
      <c r="B7" s="119">
        <v>11720966</v>
      </c>
      <c r="C7" s="120">
        <v>330079961</v>
      </c>
      <c r="D7" s="121">
        <v>2102</v>
      </c>
      <c r="E7" s="120"/>
      <c r="F7" s="120">
        <v>18</v>
      </c>
      <c r="G7" s="120">
        <v>20151211</v>
      </c>
      <c r="H7" s="120">
        <v>20151214</v>
      </c>
      <c r="I7" s="120" t="s">
        <v>988</v>
      </c>
      <c r="J7" s="120" t="s">
        <v>1021</v>
      </c>
    </row>
    <row r="8" spans="1:10" ht="14.4">
      <c r="A8" s="102" t="s">
        <v>2409</v>
      </c>
      <c r="B8" s="122">
        <v>11720967</v>
      </c>
      <c r="C8" s="123">
        <v>330079957</v>
      </c>
      <c r="D8" s="124">
        <v>2102</v>
      </c>
      <c r="E8" s="123"/>
      <c r="F8" s="123">
        <v>18</v>
      </c>
      <c r="G8" s="120">
        <v>20151211</v>
      </c>
      <c r="H8" s="120">
        <v>20151214</v>
      </c>
      <c r="I8" s="123" t="s">
        <v>1451</v>
      </c>
      <c r="J8" s="123" t="s">
        <v>1022</v>
      </c>
    </row>
    <row r="10" spans="1:10" ht="14.4">
      <c r="A10" s="102" t="s">
        <v>2421</v>
      </c>
      <c r="B10" s="119">
        <v>11723492</v>
      </c>
      <c r="C10" s="120">
        <v>330080393</v>
      </c>
      <c r="D10" s="121">
        <v>2102</v>
      </c>
      <c r="E10" s="117"/>
      <c r="F10" s="117">
        <v>18</v>
      </c>
      <c r="G10" s="120">
        <v>20151214</v>
      </c>
      <c r="H10" s="120">
        <v>20151215</v>
      </c>
      <c r="I10" s="117" t="s">
        <v>988</v>
      </c>
      <c r="J10" s="117" t="s">
        <v>1008</v>
      </c>
    </row>
    <row r="11" spans="1:10" ht="14.4">
      <c r="A11" s="102" t="s">
        <v>2421</v>
      </c>
      <c r="B11" s="119">
        <v>11723493</v>
      </c>
      <c r="C11" s="120">
        <v>330080396</v>
      </c>
      <c r="D11" s="121">
        <v>2102</v>
      </c>
      <c r="E11" s="120"/>
      <c r="F11" s="120">
        <v>18</v>
      </c>
      <c r="G11" s="120">
        <v>20151214</v>
      </c>
      <c r="H11" s="120">
        <v>20151215</v>
      </c>
      <c r="I11" s="120" t="s">
        <v>988</v>
      </c>
      <c r="J11" s="120" t="s">
        <v>1009</v>
      </c>
    </row>
    <row r="12" spans="1:10" ht="14.4">
      <c r="A12" s="102" t="s">
        <v>2421</v>
      </c>
      <c r="B12" s="119">
        <v>11723494</v>
      </c>
      <c r="C12" s="120">
        <v>330071727</v>
      </c>
      <c r="D12" s="121">
        <v>2102</v>
      </c>
      <c r="E12" s="120"/>
      <c r="F12" s="120">
        <v>18</v>
      </c>
      <c r="G12" s="120">
        <v>20151214</v>
      </c>
      <c r="H12" s="120">
        <v>20151215</v>
      </c>
      <c r="I12" s="120" t="s">
        <v>988</v>
      </c>
      <c r="J12" s="120" t="s">
        <v>1010</v>
      </c>
    </row>
    <row r="13" spans="1:10" ht="14.4">
      <c r="A13" s="102" t="s">
        <v>2421</v>
      </c>
      <c r="B13" s="122">
        <v>11723495</v>
      </c>
      <c r="C13" s="123">
        <v>330071728</v>
      </c>
      <c r="D13" s="124">
        <v>2102</v>
      </c>
      <c r="E13" s="123"/>
      <c r="F13" s="123">
        <v>18</v>
      </c>
      <c r="G13" s="120">
        <v>20151214</v>
      </c>
      <c r="H13" s="120">
        <v>20151215</v>
      </c>
      <c r="I13" s="123" t="s">
        <v>988</v>
      </c>
      <c r="J13" s="123" t="s">
        <v>1010</v>
      </c>
    </row>
    <row r="14" spans="1:10" ht="14.4">
      <c r="A14" s="102" t="s">
        <v>2422</v>
      </c>
      <c r="B14" s="116">
        <v>11723496</v>
      </c>
      <c r="C14" s="117">
        <v>330079959</v>
      </c>
      <c r="D14" s="118">
        <v>2102</v>
      </c>
      <c r="E14" s="117"/>
      <c r="F14" s="117">
        <v>18</v>
      </c>
      <c r="G14" s="120">
        <v>20151214</v>
      </c>
      <c r="H14" s="120">
        <v>20151215</v>
      </c>
      <c r="I14" s="117" t="s">
        <v>988</v>
      </c>
      <c r="J14" s="117" t="s">
        <v>1021</v>
      </c>
    </row>
    <row r="15" spans="1:10" ht="14.4">
      <c r="A15" s="102" t="s">
        <v>2422</v>
      </c>
      <c r="B15" s="119">
        <v>11723497</v>
      </c>
      <c r="C15" s="120">
        <v>330079961</v>
      </c>
      <c r="D15" s="121">
        <v>2102</v>
      </c>
      <c r="E15" s="120"/>
      <c r="F15" s="120">
        <v>18</v>
      </c>
      <c r="G15" s="120">
        <v>20151214</v>
      </c>
      <c r="H15" s="120">
        <v>20151215</v>
      </c>
      <c r="I15" s="120" t="s">
        <v>988</v>
      </c>
      <c r="J15" s="120" t="s">
        <v>1021</v>
      </c>
    </row>
    <row r="16" spans="1:10" ht="14.4">
      <c r="A16" s="102" t="s">
        <v>2422</v>
      </c>
      <c r="B16" s="122">
        <v>11723498</v>
      </c>
      <c r="C16" s="123">
        <v>330079957</v>
      </c>
      <c r="D16" s="124">
        <v>2102</v>
      </c>
      <c r="E16" s="123"/>
      <c r="F16" s="123">
        <v>18</v>
      </c>
      <c r="G16" s="120">
        <v>20151214</v>
      </c>
      <c r="H16" s="120">
        <v>20151215</v>
      </c>
      <c r="I16" s="123" t="s">
        <v>2423</v>
      </c>
      <c r="J16" s="123" t="s">
        <v>1022</v>
      </c>
    </row>
    <row r="17" spans="1:10" ht="14.4">
      <c r="A17" s="102" t="s">
        <v>2424</v>
      </c>
      <c r="B17" s="119">
        <v>11723499</v>
      </c>
      <c r="C17" s="117">
        <v>330071727</v>
      </c>
      <c r="D17" s="118">
        <v>2102</v>
      </c>
      <c r="E17" s="117"/>
      <c r="F17" s="117">
        <v>18</v>
      </c>
      <c r="G17" s="120">
        <v>20151214</v>
      </c>
      <c r="H17" s="120">
        <v>20151215</v>
      </c>
      <c r="I17" s="117" t="s">
        <v>988</v>
      </c>
      <c r="J17" s="117" t="s">
        <v>288</v>
      </c>
    </row>
    <row r="18" spans="1:10" ht="14.4">
      <c r="A18" s="102" t="s">
        <v>2424</v>
      </c>
      <c r="B18" s="119">
        <v>11723500</v>
      </c>
      <c r="C18" s="120">
        <v>330071728</v>
      </c>
      <c r="D18" s="121">
        <v>2102</v>
      </c>
      <c r="E18" s="120"/>
      <c r="F18" s="120">
        <v>18</v>
      </c>
      <c r="G18" s="120">
        <v>20151214</v>
      </c>
      <c r="H18" s="120">
        <v>20151215</v>
      </c>
      <c r="I18" s="120" t="s">
        <v>988</v>
      </c>
      <c r="J18" s="120" t="s">
        <v>290</v>
      </c>
    </row>
    <row r="19" spans="1:10" ht="14.4">
      <c r="A19" s="102" t="s">
        <v>2424</v>
      </c>
      <c r="B19" s="119">
        <v>11723501</v>
      </c>
      <c r="C19" s="120">
        <v>330071725</v>
      </c>
      <c r="D19" s="121">
        <v>2102</v>
      </c>
      <c r="E19" s="120"/>
      <c r="F19" s="120">
        <v>18</v>
      </c>
      <c r="G19" s="120">
        <v>20151214</v>
      </c>
      <c r="H19" s="120">
        <v>20151215</v>
      </c>
      <c r="I19" s="120" t="s">
        <v>988</v>
      </c>
      <c r="J19" s="120" t="s">
        <v>286</v>
      </c>
    </row>
    <row r="20" spans="1:10" ht="14.4">
      <c r="A20" s="102" t="s">
        <v>2424</v>
      </c>
      <c r="B20" s="122">
        <v>11723502</v>
      </c>
      <c r="C20" s="123">
        <v>330071726</v>
      </c>
      <c r="D20" s="124">
        <v>2102</v>
      </c>
      <c r="E20" s="123"/>
      <c r="F20" s="123">
        <v>18</v>
      </c>
      <c r="G20" s="120">
        <v>20151214</v>
      </c>
      <c r="H20" s="120">
        <v>20151215</v>
      </c>
      <c r="I20" s="123" t="s">
        <v>988</v>
      </c>
      <c r="J20" s="123" t="s">
        <v>284</v>
      </c>
    </row>
    <row r="22" spans="1:10" ht="14.4">
      <c r="A22" s="102" t="s">
        <v>2436</v>
      </c>
      <c r="B22" s="119">
        <v>11725914</v>
      </c>
      <c r="C22" s="120">
        <v>330080393</v>
      </c>
      <c r="D22" s="121">
        <v>2102</v>
      </c>
      <c r="E22" s="117"/>
      <c r="F22" s="117">
        <v>18</v>
      </c>
      <c r="G22" s="120">
        <v>20151215</v>
      </c>
      <c r="H22" s="120">
        <v>20151216</v>
      </c>
      <c r="I22" s="117" t="s">
        <v>988</v>
      </c>
      <c r="J22" s="117" t="s">
        <v>1008</v>
      </c>
    </row>
    <row r="23" spans="1:10" ht="14.4">
      <c r="A23" s="102" t="s">
        <v>2436</v>
      </c>
      <c r="B23" s="119">
        <v>11725915</v>
      </c>
      <c r="C23" s="120">
        <v>330080396</v>
      </c>
      <c r="D23" s="121">
        <v>2102</v>
      </c>
      <c r="E23" s="120"/>
      <c r="F23" s="120">
        <v>18</v>
      </c>
      <c r="G23" s="120">
        <v>20151215</v>
      </c>
      <c r="H23" s="120">
        <v>20151216</v>
      </c>
      <c r="I23" s="120" t="s">
        <v>988</v>
      </c>
      <c r="J23" s="120" t="s">
        <v>1009</v>
      </c>
    </row>
    <row r="24" spans="1:10" ht="14.4">
      <c r="A24" s="102" t="s">
        <v>2436</v>
      </c>
      <c r="B24" s="119">
        <v>11725916</v>
      </c>
      <c r="C24" s="120">
        <v>330071727</v>
      </c>
      <c r="D24" s="121">
        <v>2102</v>
      </c>
      <c r="E24" s="120"/>
      <c r="F24" s="120">
        <v>18</v>
      </c>
      <c r="G24" s="120">
        <v>20151215</v>
      </c>
      <c r="H24" s="120">
        <v>20151216</v>
      </c>
      <c r="I24" s="120" t="s">
        <v>988</v>
      </c>
      <c r="J24" s="120" t="s">
        <v>1010</v>
      </c>
    </row>
    <row r="25" spans="1:10" ht="14.4">
      <c r="A25" s="102" t="s">
        <v>2436</v>
      </c>
      <c r="B25" s="122">
        <v>11725917</v>
      </c>
      <c r="C25" s="123">
        <v>330071728</v>
      </c>
      <c r="D25" s="124">
        <v>2102</v>
      </c>
      <c r="E25" s="123"/>
      <c r="F25" s="123">
        <v>18</v>
      </c>
      <c r="G25" s="120">
        <v>20151215</v>
      </c>
      <c r="H25" s="120">
        <v>20151216</v>
      </c>
      <c r="I25" s="123" t="s">
        <v>988</v>
      </c>
      <c r="J25" s="123" t="s">
        <v>1010</v>
      </c>
    </row>
    <row r="26" spans="1:10" ht="14.4">
      <c r="A26" s="102" t="s">
        <v>2437</v>
      </c>
      <c r="B26" s="116">
        <v>11725918</v>
      </c>
      <c r="C26" s="117">
        <v>330079959</v>
      </c>
      <c r="D26" s="118">
        <v>2102</v>
      </c>
      <c r="E26" s="117"/>
      <c r="F26" s="117">
        <v>18</v>
      </c>
      <c r="G26" s="120">
        <v>20151215</v>
      </c>
      <c r="H26" s="120">
        <v>20151216</v>
      </c>
      <c r="I26" s="117" t="s">
        <v>988</v>
      </c>
      <c r="J26" s="117" t="s">
        <v>1021</v>
      </c>
    </row>
    <row r="27" spans="1:10" ht="14.4">
      <c r="A27" s="102" t="s">
        <v>2437</v>
      </c>
      <c r="B27" s="119">
        <v>11725919</v>
      </c>
      <c r="C27" s="120">
        <v>330079961</v>
      </c>
      <c r="D27" s="121">
        <v>2102</v>
      </c>
      <c r="E27" s="120"/>
      <c r="F27" s="120">
        <v>18</v>
      </c>
      <c r="G27" s="120">
        <v>20151215</v>
      </c>
      <c r="H27" s="120">
        <v>20151216</v>
      </c>
      <c r="I27" s="120" t="s">
        <v>988</v>
      </c>
      <c r="J27" s="120" t="s">
        <v>1021</v>
      </c>
    </row>
    <row r="28" spans="1:10" ht="14.4">
      <c r="A28" s="102" t="s">
        <v>2437</v>
      </c>
      <c r="B28" s="122">
        <v>11726020</v>
      </c>
      <c r="C28" s="123">
        <v>330079957</v>
      </c>
      <c r="D28" s="124">
        <v>2102</v>
      </c>
      <c r="E28" s="123"/>
      <c r="F28" s="123">
        <v>18</v>
      </c>
      <c r="G28" s="120">
        <v>20151215</v>
      </c>
      <c r="H28" s="120">
        <v>20151216</v>
      </c>
      <c r="I28" s="123" t="s">
        <v>1451</v>
      </c>
      <c r="J28" s="123" t="s">
        <v>1022</v>
      </c>
    </row>
    <row r="29" spans="1:10" ht="14.4">
      <c r="A29" s="102" t="s">
        <v>2438</v>
      </c>
      <c r="B29" s="119">
        <v>11726021</v>
      </c>
      <c r="C29" s="117">
        <v>330071727</v>
      </c>
      <c r="D29" s="118">
        <v>2102</v>
      </c>
      <c r="E29" s="117"/>
      <c r="F29" s="117">
        <v>18</v>
      </c>
      <c r="G29" s="120">
        <v>20151215</v>
      </c>
      <c r="H29" s="120">
        <v>20151216</v>
      </c>
      <c r="I29" s="117" t="s">
        <v>988</v>
      </c>
      <c r="J29" s="117" t="s">
        <v>288</v>
      </c>
    </row>
    <row r="30" spans="1:10" ht="14.4">
      <c r="A30" s="102" t="s">
        <v>2438</v>
      </c>
      <c r="B30" s="119">
        <v>11726022</v>
      </c>
      <c r="C30" s="120">
        <v>330071728</v>
      </c>
      <c r="D30" s="121">
        <v>2102</v>
      </c>
      <c r="E30" s="120"/>
      <c r="F30" s="120">
        <v>18</v>
      </c>
      <c r="G30" s="120">
        <v>20151215</v>
      </c>
      <c r="H30" s="120">
        <v>20151216</v>
      </c>
      <c r="I30" s="120" t="s">
        <v>988</v>
      </c>
      <c r="J30" s="120" t="s">
        <v>290</v>
      </c>
    </row>
    <row r="31" spans="1:10" ht="14.4">
      <c r="A31" s="102" t="s">
        <v>2438</v>
      </c>
      <c r="B31" s="119">
        <v>11726023</v>
      </c>
      <c r="C31" s="120">
        <v>330071725</v>
      </c>
      <c r="D31" s="121">
        <v>2102</v>
      </c>
      <c r="E31" s="120"/>
      <c r="F31" s="120">
        <v>18</v>
      </c>
      <c r="G31" s="120">
        <v>20151215</v>
      </c>
      <c r="H31" s="120">
        <v>20151216</v>
      </c>
      <c r="I31" s="120" t="s">
        <v>988</v>
      </c>
      <c r="J31" s="120" t="s">
        <v>286</v>
      </c>
    </row>
    <row r="32" spans="1:10" ht="14.4">
      <c r="A32" s="102" t="s">
        <v>2438</v>
      </c>
      <c r="B32" s="122">
        <v>11726024</v>
      </c>
      <c r="C32" s="123">
        <v>330071726</v>
      </c>
      <c r="D32" s="124">
        <v>2102</v>
      </c>
      <c r="E32" s="123"/>
      <c r="F32" s="123">
        <v>18</v>
      </c>
      <c r="G32" s="120">
        <v>20151215</v>
      </c>
      <c r="H32" s="120">
        <v>20151216</v>
      </c>
      <c r="I32" s="123" t="s">
        <v>988</v>
      </c>
      <c r="J32" s="123" t="s">
        <v>284</v>
      </c>
    </row>
    <row r="33" spans="1:12" s="86" customForma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1:12" ht="14.4">
      <c r="A34" s="102" t="s">
        <v>2439</v>
      </c>
      <c r="B34" s="119">
        <v>11729212</v>
      </c>
      <c r="C34" s="120">
        <v>330080393</v>
      </c>
      <c r="D34" s="121">
        <v>2102</v>
      </c>
      <c r="E34" s="117"/>
      <c r="F34" s="117">
        <v>18</v>
      </c>
      <c r="G34" s="120">
        <v>20151216</v>
      </c>
      <c r="H34" s="120">
        <v>20151217</v>
      </c>
      <c r="I34" s="117" t="s">
        <v>988</v>
      </c>
      <c r="J34" s="117" t="s">
        <v>1008</v>
      </c>
    </row>
    <row r="35" spans="1:12" ht="14.4">
      <c r="A35" s="102" t="s">
        <v>2439</v>
      </c>
      <c r="B35" s="119">
        <v>11729213</v>
      </c>
      <c r="C35" s="120">
        <v>330080396</v>
      </c>
      <c r="D35" s="121">
        <v>2102</v>
      </c>
      <c r="E35" s="120"/>
      <c r="F35" s="120">
        <v>18</v>
      </c>
      <c r="G35" s="120">
        <v>20151216</v>
      </c>
      <c r="H35" s="120">
        <v>20151217</v>
      </c>
      <c r="I35" s="120" t="s">
        <v>988</v>
      </c>
      <c r="J35" s="120" t="s">
        <v>1009</v>
      </c>
    </row>
    <row r="36" spans="1:12" ht="14.4">
      <c r="A36" s="102" t="s">
        <v>2439</v>
      </c>
      <c r="B36" s="119">
        <v>11729214</v>
      </c>
      <c r="C36" s="120">
        <v>330071727</v>
      </c>
      <c r="D36" s="121">
        <v>2102</v>
      </c>
      <c r="E36" s="120"/>
      <c r="F36" s="120">
        <v>18</v>
      </c>
      <c r="G36" s="120">
        <v>20151216</v>
      </c>
      <c r="H36" s="120">
        <v>20151217</v>
      </c>
      <c r="I36" s="120" t="s">
        <v>988</v>
      </c>
      <c r="J36" s="120" t="s">
        <v>1010</v>
      </c>
    </row>
    <row r="37" spans="1:12" ht="14.4">
      <c r="A37" s="102" t="s">
        <v>2439</v>
      </c>
      <c r="B37" s="122">
        <v>11729215</v>
      </c>
      <c r="C37" s="123">
        <v>330071728</v>
      </c>
      <c r="D37" s="124">
        <v>2102</v>
      </c>
      <c r="E37" s="123"/>
      <c r="F37" s="123">
        <v>18</v>
      </c>
      <c r="G37" s="120">
        <v>20151216</v>
      </c>
      <c r="H37" s="120">
        <v>20151217</v>
      </c>
      <c r="I37" s="123" t="s">
        <v>988</v>
      </c>
      <c r="J37" s="123" t="s">
        <v>1010</v>
      </c>
    </row>
    <row r="38" spans="1:12" ht="14.4">
      <c r="A38" s="102" t="s">
        <v>2440</v>
      </c>
      <c r="B38" s="116">
        <v>11729216</v>
      </c>
      <c r="C38" s="117">
        <v>330079959</v>
      </c>
      <c r="D38" s="118">
        <v>2102</v>
      </c>
      <c r="E38" s="117"/>
      <c r="F38" s="117">
        <v>18</v>
      </c>
      <c r="G38" s="120">
        <v>20151216</v>
      </c>
      <c r="H38" s="120">
        <v>20151217</v>
      </c>
      <c r="I38" s="117" t="s">
        <v>988</v>
      </c>
      <c r="J38" s="117" t="s">
        <v>1021</v>
      </c>
    </row>
    <row r="39" spans="1:12" ht="14.4">
      <c r="A39" s="102" t="s">
        <v>2440</v>
      </c>
      <c r="B39" s="119">
        <v>11729217</v>
      </c>
      <c r="C39" s="120">
        <v>330079961</v>
      </c>
      <c r="D39" s="121">
        <v>2102</v>
      </c>
      <c r="E39" s="120"/>
      <c r="F39" s="120">
        <v>18</v>
      </c>
      <c r="G39" s="120">
        <v>20151216</v>
      </c>
      <c r="H39" s="120">
        <v>20151217</v>
      </c>
      <c r="I39" s="120" t="s">
        <v>988</v>
      </c>
      <c r="J39" s="120" t="s">
        <v>1021</v>
      </c>
    </row>
    <row r="40" spans="1:12" ht="14.4">
      <c r="A40" s="102" t="s">
        <v>2440</v>
      </c>
      <c r="B40" s="122">
        <v>11729218</v>
      </c>
      <c r="C40" s="123">
        <v>330079957</v>
      </c>
      <c r="D40" s="124">
        <v>2102</v>
      </c>
      <c r="E40" s="123"/>
      <c r="F40" s="123">
        <v>18</v>
      </c>
      <c r="G40" s="120">
        <v>20151216</v>
      </c>
      <c r="H40" s="120">
        <v>20151217</v>
      </c>
      <c r="I40" s="123" t="s">
        <v>1451</v>
      </c>
      <c r="J40" s="123" t="s">
        <v>1022</v>
      </c>
    </row>
    <row r="41" spans="1:12" ht="14.4">
      <c r="A41" s="102" t="s">
        <v>2441</v>
      </c>
      <c r="B41" s="119">
        <v>11729219</v>
      </c>
      <c r="C41" s="117">
        <v>330071727</v>
      </c>
      <c r="D41" s="118">
        <v>2102</v>
      </c>
      <c r="E41" s="117"/>
      <c r="F41" s="117">
        <v>18</v>
      </c>
      <c r="G41" s="120">
        <v>20151216</v>
      </c>
      <c r="H41" s="120">
        <v>20151217</v>
      </c>
      <c r="I41" s="117" t="s">
        <v>988</v>
      </c>
      <c r="J41" s="117" t="s">
        <v>288</v>
      </c>
    </row>
    <row r="42" spans="1:12" ht="14.4">
      <c r="A42" s="102" t="s">
        <v>2441</v>
      </c>
      <c r="B42" s="119">
        <v>11729220</v>
      </c>
      <c r="C42" s="120">
        <v>330071728</v>
      </c>
      <c r="D42" s="121">
        <v>2102</v>
      </c>
      <c r="E42" s="120"/>
      <c r="F42" s="120">
        <v>18</v>
      </c>
      <c r="G42" s="120">
        <v>20151216</v>
      </c>
      <c r="H42" s="120">
        <v>20151217</v>
      </c>
      <c r="I42" s="120" t="s">
        <v>988</v>
      </c>
      <c r="J42" s="120" t="s">
        <v>290</v>
      </c>
    </row>
    <row r="43" spans="1:12" ht="14.4">
      <c r="A43" s="102" t="s">
        <v>2441</v>
      </c>
      <c r="B43" s="119">
        <v>11729221</v>
      </c>
      <c r="C43" s="120">
        <v>330071725</v>
      </c>
      <c r="D43" s="121">
        <v>2102</v>
      </c>
      <c r="E43" s="120"/>
      <c r="F43" s="120">
        <v>18</v>
      </c>
      <c r="G43" s="120">
        <v>20151216</v>
      </c>
      <c r="H43" s="120">
        <v>20151217</v>
      </c>
      <c r="I43" s="120" t="s">
        <v>988</v>
      </c>
      <c r="J43" s="120" t="s">
        <v>286</v>
      </c>
    </row>
    <row r="44" spans="1:12" ht="14.4">
      <c r="A44" s="102" t="s">
        <v>2441</v>
      </c>
      <c r="B44" s="122">
        <v>11729222</v>
      </c>
      <c r="C44" s="123">
        <v>330071726</v>
      </c>
      <c r="D44" s="124">
        <v>2102</v>
      </c>
      <c r="E44" s="123"/>
      <c r="F44" s="123">
        <v>18</v>
      </c>
      <c r="G44" s="120">
        <v>20151216</v>
      </c>
      <c r="H44" s="120">
        <v>20151217</v>
      </c>
      <c r="I44" s="123" t="s">
        <v>988</v>
      </c>
      <c r="J44" s="123" t="s">
        <v>284</v>
      </c>
    </row>
    <row r="46" spans="1:12" ht="14.4">
      <c r="A46" s="102" t="s">
        <v>2473</v>
      </c>
      <c r="B46" s="119">
        <v>11732206</v>
      </c>
      <c r="C46" s="120">
        <v>330080393</v>
      </c>
      <c r="D46" s="121">
        <v>2102</v>
      </c>
      <c r="E46" s="117"/>
      <c r="F46" s="117">
        <v>18</v>
      </c>
      <c r="G46" s="120">
        <v>20151217</v>
      </c>
      <c r="H46" s="120">
        <v>20151218</v>
      </c>
      <c r="I46" s="117" t="s">
        <v>988</v>
      </c>
      <c r="J46" s="117" t="s">
        <v>1008</v>
      </c>
    </row>
    <row r="47" spans="1:12" ht="14.4">
      <c r="A47" s="102" t="s">
        <v>2473</v>
      </c>
      <c r="B47" s="119">
        <v>11732207</v>
      </c>
      <c r="C47" s="120">
        <v>330080396</v>
      </c>
      <c r="D47" s="121">
        <v>2102</v>
      </c>
      <c r="E47" s="120"/>
      <c r="F47" s="120">
        <v>18</v>
      </c>
      <c r="G47" s="120">
        <v>20151217</v>
      </c>
      <c r="H47" s="120">
        <v>20151218</v>
      </c>
      <c r="I47" s="120" t="s">
        <v>988</v>
      </c>
      <c r="J47" s="120" t="s">
        <v>1009</v>
      </c>
    </row>
    <row r="48" spans="1:12" ht="14.4">
      <c r="A48" s="102" t="s">
        <v>2473</v>
      </c>
      <c r="B48" s="119">
        <v>11732208</v>
      </c>
      <c r="C48" s="120">
        <v>330071727</v>
      </c>
      <c r="D48" s="121">
        <v>2102</v>
      </c>
      <c r="E48" s="120"/>
      <c r="F48" s="120">
        <v>18</v>
      </c>
      <c r="G48" s="120">
        <v>20151217</v>
      </c>
      <c r="H48" s="120">
        <v>20151218</v>
      </c>
      <c r="I48" s="120" t="s">
        <v>988</v>
      </c>
      <c r="J48" s="120" t="s">
        <v>1010</v>
      </c>
    </row>
    <row r="49" spans="1:12" ht="14.4">
      <c r="A49" s="102" t="s">
        <v>2473</v>
      </c>
      <c r="B49" s="122">
        <v>11732209</v>
      </c>
      <c r="C49" s="123">
        <v>330071728</v>
      </c>
      <c r="D49" s="124">
        <v>2102</v>
      </c>
      <c r="E49" s="123"/>
      <c r="F49" s="123">
        <v>18</v>
      </c>
      <c r="G49" s="120">
        <v>20151217</v>
      </c>
      <c r="H49" s="120">
        <v>20151218</v>
      </c>
      <c r="I49" s="123" t="s">
        <v>988</v>
      </c>
      <c r="J49" s="123" t="s">
        <v>1010</v>
      </c>
    </row>
    <row r="50" spans="1:12" ht="14.4">
      <c r="A50" s="102" t="s">
        <v>2474</v>
      </c>
      <c r="B50" s="116">
        <v>11732210</v>
      </c>
      <c r="C50" s="117">
        <v>330079959</v>
      </c>
      <c r="D50" s="118">
        <v>2102</v>
      </c>
      <c r="E50" s="117"/>
      <c r="F50" s="117">
        <v>18</v>
      </c>
      <c r="G50" s="120">
        <v>20151217</v>
      </c>
      <c r="H50" s="120">
        <v>20151218</v>
      </c>
      <c r="I50" s="117" t="s">
        <v>988</v>
      </c>
      <c r="J50" s="117" t="s">
        <v>1021</v>
      </c>
    </row>
    <row r="51" spans="1:12" ht="14.4">
      <c r="A51" s="102" t="s">
        <v>2474</v>
      </c>
      <c r="B51" s="119">
        <v>11732211</v>
      </c>
      <c r="C51" s="120">
        <v>330079961</v>
      </c>
      <c r="D51" s="121">
        <v>2102</v>
      </c>
      <c r="E51" s="120"/>
      <c r="F51" s="120">
        <v>18</v>
      </c>
      <c r="G51" s="120">
        <v>20151217</v>
      </c>
      <c r="H51" s="120">
        <v>20151218</v>
      </c>
      <c r="I51" s="120" t="s">
        <v>988</v>
      </c>
      <c r="J51" s="120" t="s">
        <v>1021</v>
      </c>
    </row>
    <row r="52" spans="1:12" ht="14.4">
      <c r="A52" s="102" t="s">
        <v>2474</v>
      </c>
      <c r="B52" s="122">
        <v>11732212</v>
      </c>
      <c r="C52" s="123">
        <v>330079957</v>
      </c>
      <c r="D52" s="124">
        <v>2102</v>
      </c>
      <c r="E52" s="123"/>
      <c r="F52" s="123">
        <v>18</v>
      </c>
      <c r="G52" s="120">
        <v>20151217</v>
      </c>
      <c r="H52" s="120">
        <v>20151218</v>
      </c>
      <c r="I52" s="123" t="s">
        <v>1451</v>
      </c>
      <c r="J52" s="123" t="s">
        <v>1022</v>
      </c>
    </row>
    <row r="53" spans="1:12" ht="14.4">
      <c r="A53" s="102" t="s">
        <v>2475</v>
      </c>
      <c r="B53" s="119">
        <v>11732213</v>
      </c>
      <c r="C53" s="117">
        <v>330071727</v>
      </c>
      <c r="D53" s="118">
        <v>2102</v>
      </c>
      <c r="E53" s="117"/>
      <c r="F53" s="117">
        <v>18</v>
      </c>
      <c r="G53" s="120">
        <v>20151217</v>
      </c>
      <c r="H53" s="120">
        <v>20151218</v>
      </c>
      <c r="I53" s="117" t="s">
        <v>988</v>
      </c>
      <c r="J53" s="117" t="s">
        <v>288</v>
      </c>
    </row>
    <row r="54" spans="1:12" ht="14.4">
      <c r="A54" s="102" t="s">
        <v>2475</v>
      </c>
      <c r="B54" s="119">
        <v>11732214</v>
      </c>
      <c r="C54" s="120">
        <v>330071728</v>
      </c>
      <c r="D54" s="121">
        <v>2102</v>
      </c>
      <c r="E54" s="120"/>
      <c r="F54" s="120">
        <v>18</v>
      </c>
      <c r="G54" s="120">
        <v>20151217</v>
      </c>
      <c r="H54" s="120">
        <v>20151218</v>
      </c>
      <c r="I54" s="120" t="s">
        <v>988</v>
      </c>
      <c r="J54" s="120" t="s">
        <v>290</v>
      </c>
    </row>
    <row r="55" spans="1:12" ht="14.4">
      <c r="A55" s="102" t="s">
        <v>2475</v>
      </c>
      <c r="B55" s="119">
        <v>11732215</v>
      </c>
      <c r="C55" s="120">
        <v>330071725</v>
      </c>
      <c r="D55" s="121">
        <v>2102</v>
      </c>
      <c r="E55" s="120"/>
      <c r="F55" s="120">
        <v>18</v>
      </c>
      <c r="G55" s="120">
        <v>20151217</v>
      </c>
      <c r="H55" s="120">
        <v>20151218</v>
      </c>
      <c r="I55" s="120" t="s">
        <v>988</v>
      </c>
      <c r="J55" s="120" t="s">
        <v>286</v>
      </c>
    </row>
    <row r="56" spans="1:12" ht="14.4">
      <c r="A56" s="102" t="s">
        <v>2475</v>
      </c>
      <c r="B56" s="122">
        <v>11732216</v>
      </c>
      <c r="C56" s="123">
        <v>330071726</v>
      </c>
      <c r="D56" s="124">
        <v>2102</v>
      </c>
      <c r="E56" s="123"/>
      <c r="F56" s="123">
        <v>18</v>
      </c>
      <c r="G56" s="120">
        <v>20151217</v>
      </c>
      <c r="H56" s="120">
        <v>20151218</v>
      </c>
      <c r="I56" s="123" t="s">
        <v>988</v>
      </c>
      <c r="J56" s="123" t="s">
        <v>284</v>
      </c>
    </row>
    <row r="57" spans="1:12" s="86" customFormat="1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1:12" ht="14.4">
      <c r="A58" s="102" t="s">
        <v>2476</v>
      </c>
      <c r="B58" s="119">
        <v>11734666</v>
      </c>
      <c r="C58" s="120">
        <v>330080393</v>
      </c>
      <c r="D58" s="121">
        <v>2102</v>
      </c>
      <c r="E58" s="117"/>
      <c r="F58" s="117">
        <v>18</v>
      </c>
      <c r="G58" s="120">
        <v>20151218</v>
      </c>
      <c r="H58" s="120">
        <v>20151219</v>
      </c>
      <c r="I58" s="117" t="s">
        <v>988</v>
      </c>
      <c r="J58" s="117" t="s">
        <v>1008</v>
      </c>
    </row>
    <row r="59" spans="1:12" ht="14.4">
      <c r="A59" s="102" t="s">
        <v>2476</v>
      </c>
      <c r="B59" s="119">
        <v>11734667</v>
      </c>
      <c r="C59" s="120">
        <v>330080396</v>
      </c>
      <c r="D59" s="121">
        <v>2102</v>
      </c>
      <c r="E59" s="120"/>
      <c r="F59" s="120">
        <v>18</v>
      </c>
      <c r="G59" s="120">
        <v>20151218</v>
      </c>
      <c r="H59" s="120">
        <v>20151219</v>
      </c>
      <c r="I59" s="120" t="s">
        <v>988</v>
      </c>
      <c r="J59" s="120" t="s">
        <v>1009</v>
      </c>
    </row>
    <row r="60" spans="1:12" ht="14.4">
      <c r="A60" s="102" t="s">
        <v>2476</v>
      </c>
      <c r="B60" s="119">
        <v>11734668</v>
      </c>
      <c r="C60" s="120">
        <v>330071727</v>
      </c>
      <c r="D60" s="121">
        <v>2102</v>
      </c>
      <c r="E60" s="120"/>
      <c r="F60" s="120">
        <v>18</v>
      </c>
      <c r="G60" s="120">
        <v>20151218</v>
      </c>
      <c r="H60" s="120">
        <v>20151219</v>
      </c>
      <c r="I60" s="120" t="s">
        <v>988</v>
      </c>
      <c r="J60" s="120" t="s">
        <v>1010</v>
      </c>
    </row>
    <row r="61" spans="1:12" ht="14.4">
      <c r="A61" s="102" t="s">
        <v>2476</v>
      </c>
      <c r="B61" s="122">
        <v>11734669</v>
      </c>
      <c r="C61" s="123">
        <v>330071728</v>
      </c>
      <c r="D61" s="124">
        <v>2102</v>
      </c>
      <c r="E61" s="123"/>
      <c r="F61" s="123">
        <v>18</v>
      </c>
      <c r="G61" s="120">
        <v>20151218</v>
      </c>
      <c r="H61" s="120">
        <v>20151219</v>
      </c>
      <c r="I61" s="123" t="s">
        <v>988</v>
      </c>
      <c r="J61" s="123" t="s">
        <v>1010</v>
      </c>
    </row>
    <row r="62" spans="1:12" ht="14.4">
      <c r="A62" s="102" t="s">
        <v>2477</v>
      </c>
      <c r="B62" s="116">
        <v>11734670</v>
      </c>
      <c r="C62" s="117">
        <v>330079959</v>
      </c>
      <c r="D62" s="118">
        <v>2102</v>
      </c>
      <c r="E62" s="117"/>
      <c r="F62" s="117">
        <v>18</v>
      </c>
      <c r="G62" s="120">
        <v>20151218</v>
      </c>
      <c r="H62" s="120">
        <v>20151219</v>
      </c>
      <c r="I62" s="117" t="s">
        <v>988</v>
      </c>
      <c r="J62" s="117" t="s">
        <v>1021</v>
      </c>
    </row>
    <row r="63" spans="1:12" ht="14.4">
      <c r="A63" s="102" t="s">
        <v>2477</v>
      </c>
      <c r="B63" s="119">
        <v>11734671</v>
      </c>
      <c r="C63" s="120">
        <v>330079961</v>
      </c>
      <c r="D63" s="121">
        <v>2102</v>
      </c>
      <c r="E63" s="120"/>
      <c r="F63" s="120">
        <v>18</v>
      </c>
      <c r="G63" s="120">
        <v>20151218</v>
      </c>
      <c r="H63" s="120">
        <v>20151219</v>
      </c>
      <c r="I63" s="120" t="s">
        <v>988</v>
      </c>
      <c r="J63" s="120" t="s">
        <v>1021</v>
      </c>
    </row>
    <row r="64" spans="1:12" ht="14.4">
      <c r="A64" s="102" t="s">
        <v>2477</v>
      </c>
      <c r="B64" s="122">
        <v>11734672</v>
      </c>
      <c r="C64" s="123">
        <v>330079957</v>
      </c>
      <c r="D64" s="124">
        <v>2102</v>
      </c>
      <c r="E64" s="123"/>
      <c r="F64" s="123">
        <v>18</v>
      </c>
      <c r="G64" s="120">
        <v>20151218</v>
      </c>
      <c r="H64" s="120">
        <v>20151219</v>
      </c>
      <c r="I64" s="123" t="s">
        <v>1451</v>
      </c>
      <c r="J64" s="123" t="s">
        <v>1022</v>
      </c>
    </row>
    <row r="65" spans="1:10" ht="14.4">
      <c r="A65" s="102" t="s">
        <v>2478</v>
      </c>
      <c r="B65" s="119">
        <v>11734673</v>
      </c>
      <c r="C65" s="117">
        <v>330071727</v>
      </c>
      <c r="D65" s="118">
        <v>2102</v>
      </c>
      <c r="E65" s="117"/>
      <c r="F65" s="117">
        <v>18</v>
      </c>
      <c r="G65" s="120">
        <v>20151218</v>
      </c>
      <c r="H65" s="120">
        <v>20151219</v>
      </c>
      <c r="I65" s="117" t="s">
        <v>988</v>
      </c>
      <c r="J65" s="117" t="s">
        <v>288</v>
      </c>
    </row>
    <row r="66" spans="1:10" ht="14.4">
      <c r="A66" s="102" t="s">
        <v>2478</v>
      </c>
      <c r="B66" s="119">
        <v>11734674</v>
      </c>
      <c r="C66" s="120">
        <v>330071728</v>
      </c>
      <c r="D66" s="121">
        <v>2102</v>
      </c>
      <c r="E66" s="120"/>
      <c r="F66" s="120">
        <v>18</v>
      </c>
      <c r="G66" s="120">
        <v>20151218</v>
      </c>
      <c r="H66" s="120">
        <v>20151219</v>
      </c>
      <c r="I66" s="120" t="s">
        <v>988</v>
      </c>
      <c r="J66" s="120" t="s">
        <v>290</v>
      </c>
    </row>
    <row r="67" spans="1:10" ht="14.4">
      <c r="A67" s="102" t="s">
        <v>2478</v>
      </c>
      <c r="B67" s="119">
        <v>11734675</v>
      </c>
      <c r="C67" s="120">
        <v>330071725</v>
      </c>
      <c r="D67" s="121">
        <v>2102</v>
      </c>
      <c r="E67" s="120"/>
      <c r="F67" s="120">
        <v>18</v>
      </c>
      <c r="G67" s="120">
        <v>20151218</v>
      </c>
      <c r="H67" s="120">
        <v>20151219</v>
      </c>
      <c r="I67" s="120" t="s">
        <v>988</v>
      </c>
      <c r="J67" s="120" t="s">
        <v>286</v>
      </c>
    </row>
    <row r="68" spans="1:10" ht="14.4">
      <c r="A68" s="102" t="s">
        <v>2478</v>
      </c>
      <c r="B68" s="122">
        <v>11734676</v>
      </c>
      <c r="C68" s="123">
        <v>330071726</v>
      </c>
      <c r="D68" s="124">
        <v>2102</v>
      </c>
      <c r="E68" s="123"/>
      <c r="F68" s="123">
        <v>18</v>
      </c>
      <c r="G68" s="120">
        <v>20151218</v>
      </c>
      <c r="H68" s="120">
        <v>20151219</v>
      </c>
      <c r="I68" s="123" t="s">
        <v>988</v>
      </c>
      <c r="J68" s="123" t="s">
        <v>284</v>
      </c>
    </row>
    <row r="70" spans="1:10" ht="14.4">
      <c r="A70" s="102" t="s">
        <v>2494</v>
      </c>
      <c r="B70" s="119">
        <v>11737488</v>
      </c>
      <c r="C70" s="120">
        <v>330080393</v>
      </c>
      <c r="D70" s="121">
        <v>2102</v>
      </c>
      <c r="E70" s="117"/>
      <c r="F70" s="117">
        <v>18</v>
      </c>
      <c r="G70" s="120">
        <v>20151221</v>
      </c>
      <c r="H70" s="120">
        <v>20151222</v>
      </c>
      <c r="I70" s="117" t="s">
        <v>988</v>
      </c>
      <c r="J70" s="117" t="s">
        <v>1008</v>
      </c>
    </row>
    <row r="71" spans="1:10" ht="14.4">
      <c r="A71" s="102" t="s">
        <v>2494</v>
      </c>
      <c r="B71" s="119">
        <v>11737489</v>
      </c>
      <c r="C71" s="120">
        <v>330080396</v>
      </c>
      <c r="D71" s="121">
        <v>2102</v>
      </c>
      <c r="E71" s="120"/>
      <c r="F71" s="120">
        <v>18</v>
      </c>
      <c r="G71" s="120">
        <v>20151221</v>
      </c>
      <c r="H71" s="120">
        <v>20151222</v>
      </c>
      <c r="I71" s="120" t="s">
        <v>988</v>
      </c>
      <c r="J71" s="120" t="s">
        <v>1009</v>
      </c>
    </row>
    <row r="72" spans="1:10" ht="14.4">
      <c r="A72" s="102" t="s">
        <v>2494</v>
      </c>
      <c r="B72" s="119">
        <v>11737490</v>
      </c>
      <c r="C72" s="120">
        <v>330071727</v>
      </c>
      <c r="D72" s="121">
        <v>2102</v>
      </c>
      <c r="E72" s="120"/>
      <c r="F72" s="120">
        <v>18</v>
      </c>
      <c r="G72" s="120">
        <v>20151221</v>
      </c>
      <c r="H72" s="120">
        <v>20151222</v>
      </c>
      <c r="I72" s="120" t="s">
        <v>988</v>
      </c>
      <c r="J72" s="120" t="s">
        <v>1010</v>
      </c>
    </row>
    <row r="73" spans="1:10" ht="14.4">
      <c r="A73" s="102" t="s">
        <v>2494</v>
      </c>
      <c r="B73" s="122">
        <v>11737491</v>
      </c>
      <c r="C73" s="123">
        <v>330071728</v>
      </c>
      <c r="D73" s="124">
        <v>2102</v>
      </c>
      <c r="E73" s="123"/>
      <c r="F73" s="123">
        <v>18</v>
      </c>
      <c r="G73" s="120">
        <v>20151221</v>
      </c>
      <c r="H73" s="120">
        <v>20151222</v>
      </c>
      <c r="I73" s="123" t="s">
        <v>988</v>
      </c>
      <c r="J73" s="123" t="s">
        <v>1010</v>
      </c>
    </row>
    <row r="74" spans="1:10" ht="14.4">
      <c r="A74" s="102" t="s">
        <v>2495</v>
      </c>
      <c r="B74" s="116">
        <v>11737492</v>
      </c>
      <c r="C74" s="117">
        <v>330079959</v>
      </c>
      <c r="D74" s="118">
        <v>2102</v>
      </c>
      <c r="E74" s="117"/>
      <c r="F74" s="117">
        <v>18</v>
      </c>
      <c r="G74" s="120">
        <v>20151221</v>
      </c>
      <c r="H74" s="120">
        <v>20151222</v>
      </c>
      <c r="I74" s="117" t="s">
        <v>988</v>
      </c>
      <c r="J74" s="117" t="s">
        <v>1021</v>
      </c>
    </row>
    <row r="75" spans="1:10" ht="14.4">
      <c r="A75" s="102" t="s">
        <v>2495</v>
      </c>
      <c r="B75" s="119">
        <v>11737493</v>
      </c>
      <c r="C75" s="120">
        <v>330079961</v>
      </c>
      <c r="D75" s="121">
        <v>2102</v>
      </c>
      <c r="E75" s="120"/>
      <c r="F75" s="120">
        <v>18</v>
      </c>
      <c r="G75" s="120">
        <v>20151221</v>
      </c>
      <c r="H75" s="120">
        <v>20151222</v>
      </c>
      <c r="I75" s="120" t="s">
        <v>988</v>
      </c>
      <c r="J75" s="120" t="s">
        <v>1021</v>
      </c>
    </row>
    <row r="76" spans="1:10" ht="14.4">
      <c r="A76" s="102" t="s">
        <v>2495</v>
      </c>
      <c r="B76" s="122">
        <v>11737494</v>
      </c>
      <c r="C76" s="123">
        <v>330079957</v>
      </c>
      <c r="D76" s="124">
        <v>2102</v>
      </c>
      <c r="E76" s="123"/>
      <c r="F76" s="123">
        <v>18</v>
      </c>
      <c r="G76" s="120">
        <v>20151221</v>
      </c>
      <c r="H76" s="120">
        <v>20151222</v>
      </c>
      <c r="I76" s="123" t="s">
        <v>1451</v>
      </c>
      <c r="J76" s="123" t="s">
        <v>1022</v>
      </c>
    </row>
    <row r="77" spans="1:10" ht="14.4">
      <c r="A77" s="102" t="s">
        <v>2496</v>
      </c>
      <c r="B77" s="119">
        <v>11737495</v>
      </c>
      <c r="C77" s="117">
        <v>330071727</v>
      </c>
      <c r="D77" s="118">
        <v>2102</v>
      </c>
      <c r="E77" s="117"/>
      <c r="F77" s="117">
        <v>18</v>
      </c>
      <c r="G77" s="120">
        <v>20151221</v>
      </c>
      <c r="H77" s="120">
        <v>20151222</v>
      </c>
      <c r="I77" s="117" t="s">
        <v>988</v>
      </c>
      <c r="J77" s="117" t="s">
        <v>288</v>
      </c>
    </row>
    <row r="78" spans="1:10" ht="14.4">
      <c r="A78" s="102" t="s">
        <v>2496</v>
      </c>
      <c r="B78" s="119">
        <v>11737496</v>
      </c>
      <c r="C78" s="120">
        <v>330071728</v>
      </c>
      <c r="D78" s="121">
        <v>2102</v>
      </c>
      <c r="E78" s="120"/>
      <c r="F78" s="120">
        <v>18</v>
      </c>
      <c r="G78" s="120">
        <v>20151221</v>
      </c>
      <c r="H78" s="120">
        <v>20151222</v>
      </c>
      <c r="I78" s="120" t="s">
        <v>988</v>
      </c>
      <c r="J78" s="120" t="s">
        <v>290</v>
      </c>
    </row>
    <row r="79" spans="1:10" ht="14.4">
      <c r="A79" s="102" t="s">
        <v>2496</v>
      </c>
      <c r="B79" s="119">
        <v>11737497</v>
      </c>
      <c r="C79" s="120">
        <v>330071725</v>
      </c>
      <c r="D79" s="121">
        <v>2102</v>
      </c>
      <c r="E79" s="120"/>
      <c r="F79" s="120">
        <v>18</v>
      </c>
      <c r="G79" s="120">
        <v>20151221</v>
      </c>
      <c r="H79" s="120">
        <v>20151222</v>
      </c>
      <c r="I79" s="120" t="s">
        <v>988</v>
      </c>
      <c r="J79" s="120" t="s">
        <v>286</v>
      </c>
    </row>
    <row r="80" spans="1:10" ht="14.4">
      <c r="A80" s="102" t="s">
        <v>2496</v>
      </c>
      <c r="B80" s="122">
        <v>11737498</v>
      </c>
      <c r="C80" s="123">
        <v>330071726</v>
      </c>
      <c r="D80" s="124">
        <v>2102</v>
      </c>
      <c r="E80" s="123"/>
      <c r="F80" s="123">
        <v>18</v>
      </c>
      <c r="G80" s="120">
        <v>20151221</v>
      </c>
      <c r="H80" s="120">
        <v>20151222</v>
      </c>
      <c r="I80" s="123" t="s">
        <v>988</v>
      </c>
      <c r="J80" s="123" t="s">
        <v>284</v>
      </c>
    </row>
    <row r="81" spans="1:13" s="86" customFormat="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1:13" ht="14.4">
      <c r="A82" s="102" t="s">
        <v>2497</v>
      </c>
      <c r="B82" s="119">
        <v>11739114</v>
      </c>
      <c r="C82" s="120">
        <v>330080393</v>
      </c>
      <c r="D82" s="121">
        <v>2102</v>
      </c>
      <c r="E82" s="117"/>
      <c r="F82" s="117">
        <v>36</v>
      </c>
      <c r="G82" s="120">
        <v>20151222</v>
      </c>
      <c r="H82" s="120">
        <v>20151223</v>
      </c>
      <c r="I82" s="117" t="s">
        <v>988</v>
      </c>
      <c r="J82" s="117" t="s">
        <v>1008</v>
      </c>
    </row>
    <row r="83" spans="1:13" ht="14.4">
      <c r="A83" s="102" t="s">
        <v>2497</v>
      </c>
      <c r="B83" s="119">
        <v>11739115</v>
      </c>
      <c r="C83" s="120">
        <v>330080396</v>
      </c>
      <c r="D83" s="121">
        <v>2102</v>
      </c>
      <c r="E83" s="120"/>
      <c r="F83" s="120">
        <v>36</v>
      </c>
      <c r="G83" s="120">
        <v>20151222</v>
      </c>
      <c r="H83" s="120">
        <v>20151223</v>
      </c>
      <c r="I83" s="120" t="s">
        <v>988</v>
      </c>
      <c r="J83" s="120" t="s">
        <v>1009</v>
      </c>
    </row>
    <row r="84" spans="1:13" ht="14.4">
      <c r="A84" s="102" t="s">
        <v>2497</v>
      </c>
      <c r="B84" s="119">
        <v>11739116</v>
      </c>
      <c r="C84" s="120">
        <v>330071727</v>
      </c>
      <c r="D84" s="121">
        <v>2102</v>
      </c>
      <c r="E84" s="120"/>
      <c r="F84" s="120">
        <v>36</v>
      </c>
      <c r="G84" s="120">
        <v>20151222</v>
      </c>
      <c r="H84" s="120">
        <v>20151223</v>
      </c>
      <c r="I84" s="120" t="s">
        <v>988</v>
      </c>
      <c r="J84" s="120" t="s">
        <v>1010</v>
      </c>
    </row>
    <row r="85" spans="1:13" ht="14.4">
      <c r="A85" s="102" t="s">
        <v>2497</v>
      </c>
      <c r="B85" s="122">
        <v>11739117</v>
      </c>
      <c r="C85" s="123">
        <v>330071728</v>
      </c>
      <c r="D85" s="124">
        <v>2102</v>
      </c>
      <c r="E85" s="123"/>
      <c r="F85" s="123">
        <v>36</v>
      </c>
      <c r="G85" s="120">
        <v>20151222</v>
      </c>
      <c r="H85" s="120">
        <v>20151223</v>
      </c>
      <c r="I85" s="123" t="s">
        <v>988</v>
      </c>
      <c r="J85" s="123" t="s">
        <v>1010</v>
      </c>
    </row>
    <row r="86" spans="1:13" ht="14.4">
      <c r="A86" s="102" t="s">
        <v>2498</v>
      </c>
      <c r="B86" s="119">
        <v>11739118</v>
      </c>
      <c r="C86" s="117">
        <v>330071727</v>
      </c>
      <c r="D86" s="118">
        <v>2102</v>
      </c>
      <c r="E86" s="117"/>
      <c r="F86" s="117">
        <v>18</v>
      </c>
      <c r="G86" s="120">
        <v>20151222</v>
      </c>
      <c r="H86" s="120">
        <v>20151223</v>
      </c>
      <c r="I86" s="117" t="s">
        <v>988</v>
      </c>
      <c r="J86" s="117" t="s">
        <v>288</v>
      </c>
    </row>
    <row r="87" spans="1:13" ht="14.4">
      <c r="A87" s="102" t="s">
        <v>2498</v>
      </c>
      <c r="B87" s="119">
        <v>11739119</v>
      </c>
      <c r="C87" s="120">
        <v>330071728</v>
      </c>
      <c r="D87" s="121">
        <v>2102</v>
      </c>
      <c r="E87" s="120"/>
      <c r="F87" s="120">
        <v>18</v>
      </c>
      <c r="G87" s="120">
        <v>20151222</v>
      </c>
      <c r="H87" s="120">
        <v>20151223</v>
      </c>
      <c r="I87" s="120" t="s">
        <v>988</v>
      </c>
      <c r="J87" s="120" t="s">
        <v>290</v>
      </c>
    </row>
    <row r="88" spans="1:13" ht="14.4">
      <c r="A88" s="102" t="s">
        <v>2498</v>
      </c>
      <c r="B88" s="119">
        <v>11739120</v>
      </c>
      <c r="C88" s="120">
        <v>330071725</v>
      </c>
      <c r="D88" s="121">
        <v>2102</v>
      </c>
      <c r="E88" s="120"/>
      <c r="F88" s="120">
        <v>18</v>
      </c>
      <c r="G88" s="120">
        <v>20151222</v>
      </c>
      <c r="H88" s="120">
        <v>20151223</v>
      </c>
      <c r="I88" s="120" t="s">
        <v>988</v>
      </c>
      <c r="J88" s="120" t="s">
        <v>286</v>
      </c>
    </row>
    <row r="89" spans="1:13" ht="14.4">
      <c r="A89" s="102" t="s">
        <v>2498</v>
      </c>
      <c r="B89" s="122">
        <v>11739121</v>
      </c>
      <c r="C89" s="123">
        <v>330071726</v>
      </c>
      <c r="D89" s="124">
        <v>2102</v>
      </c>
      <c r="E89" s="123"/>
      <c r="F89" s="123">
        <v>18</v>
      </c>
      <c r="G89" s="120">
        <v>20151222</v>
      </c>
      <c r="H89" s="120">
        <v>20151223</v>
      </c>
      <c r="I89" s="123" t="s">
        <v>988</v>
      </c>
      <c r="J89" s="123" t="s">
        <v>284</v>
      </c>
    </row>
    <row r="90" spans="1:13">
      <c r="B90" s="86"/>
      <c r="C90" s="86"/>
      <c r="D90" s="86"/>
      <c r="E90" s="86"/>
      <c r="F90" s="86"/>
      <c r="G90" s="86"/>
      <c r="H90" s="86"/>
      <c r="I90" s="86"/>
      <c r="J90" s="86"/>
    </row>
    <row r="91" spans="1:13">
      <c r="B91" s="86"/>
      <c r="C91" s="86"/>
      <c r="D91" s="86"/>
      <c r="E91" s="86"/>
      <c r="F91" s="86"/>
      <c r="G91" s="86"/>
      <c r="H91" s="86"/>
      <c r="I91" s="86"/>
      <c r="J91" s="86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M11" sqref="M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42198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425</v>
      </c>
      <c r="F4" s="104">
        <v>10</v>
      </c>
      <c r="G4" s="104">
        <v>10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191</v>
      </c>
      <c r="F5" s="104">
        <v>106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1496</v>
      </c>
      <c r="E6" s="104">
        <v>131</v>
      </c>
      <c r="F6" s="104"/>
      <c r="G6" s="104">
        <v>5</v>
      </c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747</v>
      </c>
      <c r="F8" s="9">
        <f>SUM(F3:F7)</f>
        <v>116</v>
      </c>
      <c r="G8" s="9">
        <f>SUM(G3:G7)</f>
        <v>15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20</v>
      </c>
      <c r="F10" s="104"/>
      <c r="G10" s="104">
        <v>20</v>
      </c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1494</v>
      </c>
    </row>
    <row r="12" spans="1:15" ht="20.350000000000001" customHeight="1">
      <c r="A12" s="6"/>
      <c r="B12" s="7"/>
      <c r="C12" s="7"/>
      <c r="D12" s="3" t="s">
        <v>1529</v>
      </c>
      <c r="E12" s="105">
        <v>162</v>
      </c>
      <c r="F12" s="105"/>
      <c r="G12" s="105">
        <v>162</v>
      </c>
      <c r="H12" s="105"/>
      <c r="I12" s="107"/>
      <c r="J12" s="126"/>
      <c r="K12" s="128">
        <f>(F8+G8)*2+F14+G14+H14+I14</f>
        <v>524</v>
      </c>
    </row>
    <row r="13" spans="1:15" ht="20.350000000000001" customHeight="1">
      <c r="A13" s="6"/>
      <c r="B13" s="7"/>
      <c r="C13" s="7"/>
      <c r="D13" s="3" t="s">
        <v>1458</v>
      </c>
      <c r="E13" s="104">
        <v>80</v>
      </c>
      <c r="F13" s="105"/>
      <c r="G13" s="105">
        <v>40</v>
      </c>
      <c r="H13" s="105"/>
      <c r="I13" s="107">
        <v>40</v>
      </c>
      <c r="J13" s="126"/>
      <c r="K13" s="128">
        <f>K11+E14</f>
        <v>1756</v>
      </c>
      <c r="L13" s="86">
        <f>E6*2</f>
        <v>262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262</v>
      </c>
      <c r="F14" s="78">
        <f>SUM(F9:F13)</f>
        <v>0</v>
      </c>
      <c r="G14" s="78">
        <f>SUM(G9:G13)</f>
        <v>222</v>
      </c>
      <c r="H14" s="78">
        <f>SUM(H9:H13)</f>
        <v>0</v>
      </c>
      <c r="I14" s="78">
        <f>SUM(I9:I13)</f>
        <v>40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42198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/>
      <c r="C18" s="129">
        <f t="shared" ref="C18:C23" si="0">SUM(D18:H18)</f>
        <v>0</v>
      </c>
      <c r="D18" s="126"/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/>
      <c r="C19" s="129">
        <f t="shared" si="0"/>
        <v>0</v>
      </c>
      <c r="D19" s="126"/>
      <c r="E19" s="126"/>
      <c r="F19" s="126"/>
      <c r="G19" s="126"/>
      <c r="H19" s="126"/>
      <c r="I19" s="126"/>
      <c r="J19" s="126"/>
      <c r="K19" s="86"/>
    </row>
    <row r="20" spans="1:12" s="97" customFormat="1" ht="17.3" customHeight="1">
      <c r="A20" s="101"/>
      <c r="B20" s="169"/>
      <c r="C20" s="129">
        <f t="shared" si="0"/>
        <v>0</v>
      </c>
      <c r="D20" s="126"/>
      <c r="E20" s="126"/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/>
      <c r="C21" s="129">
        <f t="shared" si="0"/>
        <v>0</v>
      </c>
      <c r="D21" s="126"/>
      <c r="E21" s="126"/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/>
      <c r="C22" s="129">
        <f t="shared" si="0"/>
        <v>0</v>
      </c>
      <c r="D22" s="126"/>
      <c r="E22" s="126"/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0</v>
      </c>
      <c r="B23" s="169"/>
      <c r="C23" s="129">
        <f t="shared" si="0"/>
        <v>0</v>
      </c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Q2600"/>
  <sheetViews>
    <sheetView workbookViewId="0">
      <selection activeCell="M43" sqref="M43"/>
    </sheetView>
  </sheetViews>
  <sheetFormatPr defaultRowHeight="13"/>
  <cols>
    <col min="1" max="1" width="12.125" style="185" customWidth="1"/>
    <col min="2" max="2" width="11.125" style="178" customWidth="1"/>
    <col min="8" max="8" width="11.375" style="178" customWidth="1"/>
    <col min="9" max="9" width="6.25" style="178" customWidth="1"/>
    <col min="10" max="11" width="7.75" customWidth="1"/>
    <col min="12" max="12" width="10.125" style="167" customWidth="1"/>
    <col min="13" max="17" width="9" style="167"/>
  </cols>
  <sheetData>
    <row r="1" spans="1:17" ht="14.4" customHeight="1">
      <c r="A1" s="185" t="s">
        <v>2009</v>
      </c>
      <c r="B1" s="178" t="s">
        <v>2010</v>
      </c>
      <c r="C1" t="s">
        <v>2011</v>
      </c>
      <c r="H1" s="178" t="s">
        <v>2234</v>
      </c>
      <c r="I1" s="178" t="s">
        <v>2011</v>
      </c>
      <c r="L1" s="167" t="s">
        <v>2028</v>
      </c>
      <c r="O1" s="167" t="s">
        <v>2029</v>
      </c>
      <c r="P1" s="167" t="s">
        <v>2030</v>
      </c>
      <c r="Q1" s="167" t="s">
        <v>2031</v>
      </c>
    </row>
    <row r="2" spans="1:17" hidden="1">
      <c r="A2" s="185">
        <v>11691848</v>
      </c>
      <c r="B2" s="184" t="s">
        <v>2338</v>
      </c>
      <c r="C2" s="184" t="str">
        <f t="shared" ref="C2:C65" si="0">VLOOKUP(A:A,H:I,2,0)</f>
        <v>COGI</v>
      </c>
      <c r="H2" s="178">
        <v>11692829</v>
      </c>
      <c r="I2" s="178" t="s">
        <v>2011</v>
      </c>
    </row>
    <row r="3" spans="1:17" hidden="1">
      <c r="A3" s="185">
        <v>11691849</v>
      </c>
      <c r="B3" s="184" t="s">
        <v>2338</v>
      </c>
      <c r="C3" s="184" t="str">
        <f t="shared" si="0"/>
        <v>COGI</v>
      </c>
      <c r="H3" s="178">
        <v>11696225</v>
      </c>
      <c r="I3" s="178" t="s">
        <v>2011</v>
      </c>
    </row>
    <row r="4" spans="1:17" hidden="1">
      <c r="A4" s="185">
        <v>11691869</v>
      </c>
      <c r="B4" s="184" t="s">
        <v>2338</v>
      </c>
      <c r="C4" s="184" t="str">
        <f t="shared" si="0"/>
        <v>COGI</v>
      </c>
      <c r="H4" s="178">
        <v>11694326</v>
      </c>
      <c r="I4" s="178" t="s">
        <v>2011</v>
      </c>
    </row>
    <row r="5" spans="1:17" hidden="1">
      <c r="A5" s="185">
        <v>11692829</v>
      </c>
      <c r="B5" s="184" t="s">
        <v>2338</v>
      </c>
      <c r="C5" s="184" t="str">
        <f t="shared" si="0"/>
        <v>COGI</v>
      </c>
      <c r="H5" s="178">
        <v>11695715</v>
      </c>
      <c r="I5" s="178" t="s">
        <v>2011</v>
      </c>
    </row>
    <row r="6" spans="1:17">
      <c r="A6" s="186">
        <v>11694330</v>
      </c>
      <c r="B6" s="184" t="s">
        <v>2338</v>
      </c>
      <c r="C6" s="184" t="e">
        <f t="shared" si="0"/>
        <v>#N/A</v>
      </c>
      <c r="H6" s="178">
        <v>11695781</v>
      </c>
      <c r="I6" s="178" t="s">
        <v>2011</v>
      </c>
    </row>
    <row r="7" spans="1:17" hidden="1">
      <c r="A7" s="185">
        <v>11694326</v>
      </c>
      <c r="B7" s="184" t="s">
        <v>2338</v>
      </c>
      <c r="C7" s="184" t="str">
        <f t="shared" si="0"/>
        <v>COGI</v>
      </c>
      <c r="H7" s="178">
        <v>11691848</v>
      </c>
      <c r="I7" s="178" t="s">
        <v>2011</v>
      </c>
    </row>
    <row r="8" spans="1:17" hidden="1">
      <c r="A8" s="185">
        <v>11694559</v>
      </c>
      <c r="B8" s="184" t="s">
        <v>2338</v>
      </c>
      <c r="C8" s="184" t="str">
        <f t="shared" si="0"/>
        <v>COGI</v>
      </c>
      <c r="H8" s="178">
        <v>11691849</v>
      </c>
      <c r="I8" s="178" t="s">
        <v>2011</v>
      </c>
    </row>
    <row r="9" spans="1:17" hidden="1">
      <c r="A9" s="185">
        <v>11694560</v>
      </c>
      <c r="B9" s="184" t="s">
        <v>2338</v>
      </c>
      <c r="C9" s="184" t="str">
        <f t="shared" si="0"/>
        <v>COGI</v>
      </c>
      <c r="H9" s="178">
        <v>11694559</v>
      </c>
      <c r="I9" s="178" t="s">
        <v>2011</v>
      </c>
    </row>
    <row r="10" spans="1:17" hidden="1">
      <c r="A10" s="185">
        <v>11695781</v>
      </c>
      <c r="B10" s="184" t="s">
        <v>2338</v>
      </c>
      <c r="C10" s="184" t="str">
        <f t="shared" si="0"/>
        <v>COGI</v>
      </c>
      <c r="H10" s="178">
        <v>11694560</v>
      </c>
      <c r="I10" s="178" t="s">
        <v>2011</v>
      </c>
    </row>
    <row r="11" spans="1:17">
      <c r="A11" s="186">
        <v>11695784</v>
      </c>
      <c r="B11" s="184" t="s">
        <v>2338</v>
      </c>
      <c r="C11" s="184" t="e">
        <f t="shared" si="0"/>
        <v>#N/A</v>
      </c>
      <c r="H11" s="178">
        <v>11691869</v>
      </c>
      <c r="I11" s="178" t="s">
        <v>2011</v>
      </c>
    </row>
    <row r="12" spans="1:17" hidden="1">
      <c r="A12" s="185">
        <v>11695715</v>
      </c>
      <c r="B12" s="184" t="s">
        <v>2338</v>
      </c>
      <c r="C12" s="184" t="str">
        <f t="shared" si="0"/>
        <v>COGI</v>
      </c>
      <c r="H12" s="178">
        <v>11701376</v>
      </c>
      <c r="I12" s="178" t="s">
        <v>2011</v>
      </c>
    </row>
    <row r="13" spans="1:17">
      <c r="A13" s="186">
        <v>11695693</v>
      </c>
      <c r="B13" s="184" t="s">
        <v>2338</v>
      </c>
      <c r="C13" s="184" t="e">
        <f t="shared" si="0"/>
        <v>#N/A</v>
      </c>
      <c r="H13" s="178">
        <v>11701628</v>
      </c>
      <c r="I13" s="178" t="s">
        <v>2011</v>
      </c>
    </row>
    <row r="14" spans="1:17" hidden="1">
      <c r="A14" s="185">
        <v>11696225</v>
      </c>
      <c r="B14" s="184" t="s">
        <v>2338</v>
      </c>
      <c r="C14" s="184" t="str">
        <f t="shared" si="0"/>
        <v>COGI</v>
      </c>
      <c r="H14" s="178">
        <v>11701630</v>
      </c>
      <c r="I14" s="178" t="s">
        <v>2011</v>
      </c>
    </row>
    <row r="15" spans="1:17" hidden="1">
      <c r="A15" s="186">
        <v>11697383</v>
      </c>
      <c r="B15" s="184" t="s">
        <v>2338</v>
      </c>
      <c r="C15" s="184" t="e">
        <f t="shared" si="0"/>
        <v>#N/A</v>
      </c>
      <c r="H15" s="178">
        <v>11700887</v>
      </c>
      <c r="I15" s="178" t="s">
        <v>2011</v>
      </c>
    </row>
    <row r="16" spans="1:17">
      <c r="A16" s="186">
        <v>11699506</v>
      </c>
      <c r="B16" s="184">
        <v>42339</v>
      </c>
      <c r="C16" s="184" t="e">
        <f t="shared" si="0"/>
        <v>#N/A</v>
      </c>
      <c r="H16" s="178">
        <v>11705843</v>
      </c>
      <c r="I16" s="178" t="s">
        <v>2011</v>
      </c>
    </row>
    <row r="17" spans="1:9">
      <c r="A17" s="186">
        <v>11699478</v>
      </c>
      <c r="B17" s="184">
        <v>42339</v>
      </c>
      <c r="C17" s="184" t="e">
        <f t="shared" si="0"/>
        <v>#N/A</v>
      </c>
      <c r="H17" s="178">
        <v>11708904</v>
      </c>
      <c r="I17" s="178" t="s">
        <v>2011</v>
      </c>
    </row>
    <row r="18" spans="1:9" hidden="1">
      <c r="A18" s="185">
        <v>11700887</v>
      </c>
      <c r="B18" s="184">
        <v>42340</v>
      </c>
      <c r="C18" s="184" t="str">
        <f t="shared" si="0"/>
        <v>COGI</v>
      </c>
      <c r="H18" s="178">
        <v>11707219</v>
      </c>
      <c r="I18" s="178" t="s">
        <v>2011</v>
      </c>
    </row>
    <row r="19" spans="1:9" hidden="1">
      <c r="A19" s="185">
        <v>11701376</v>
      </c>
      <c r="B19" s="184">
        <v>42340</v>
      </c>
      <c r="C19" s="184" t="str">
        <f t="shared" si="0"/>
        <v>COGI</v>
      </c>
      <c r="H19" s="178">
        <v>11707224</v>
      </c>
      <c r="I19" s="178" t="s">
        <v>2011</v>
      </c>
    </row>
    <row r="20" spans="1:9" hidden="1">
      <c r="A20" s="185">
        <v>11701628</v>
      </c>
      <c r="B20" s="184">
        <v>42340</v>
      </c>
      <c r="C20" s="184" t="str">
        <f t="shared" si="0"/>
        <v>COGI</v>
      </c>
      <c r="H20" s="178">
        <v>11707229</v>
      </c>
      <c r="I20" s="178" t="s">
        <v>2011</v>
      </c>
    </row>
    <row r="21" spans="1:9" hidden="1">
      <c r="A21" s="185">
        <v>11701630</v>
      </c>
      <c r="B21" s="184">
        <v>42340</v>
      </c>
      <c r="C21" s="184" t="str">
        <f t="shared" si="0"/>
        <v>COGI</v>
      </c>
      <c r="H21" s="178">
        <v>11707231</v>
      </c>
      <c r="I21" s="178" t="s">
        <v>2011</v>
      </c>
    </row>
    <row r="22" spans="1:9" hidden="1">
      <c r="A22" s="185">
        <v>11708904</v>
      </c>
      <c r="B22" s="184">
        <v>42343</v>
      </c>
      <c r="C22" s="184" t="str">
        <f t="shared" si="0"/>
        <v>COGI</v>
      </c>
      <c r="H22" s="178">
        <v>11709572</v>
      </c>
      <c r="I22" s="178" t="s">
        <v>2011</v>
      </c>
    </row>
    <row r="23" spans="1:9">
      <c r="A23" s="186">
        <v>11705620</v>
      </c>
      <c r="B23" s="184">
        <v>42343</v>
      </c>
      <c r="C23" s="184" t="e">
        <f t="shared" si="0"/>
        <v>#N/A</v>
      </c>
      <c r="H23" s="178">
        <v>11709683</v>
      </c>
      <c r="I23" s="178" t="s">
        <v>2011</v>
      </c>
    </row>
    <row r="24" spans="1:9" hidden="1">
      <c r="A24" s="185">
        <v>11705843</v>
      </c>
      <c r="B24" s="184">
        <v>42343</v>
      </c>
      <c r="C24" s="184" t="str">
        <f t="shared" si="0"/>
        <v>COGI</v>
      </c>
      <c r="H24" s="178">
        <v>11709685</v>
      </c>
      <c r="I24" s="178" t="s">
        <v>2011</v>
      </c>
    </row>
    <row r="25" spans="1:9" hidden="1">
      <c r="A25" s="185">
        <v>11707219</v>
      </c>
      <c r="B25" s="184">
        <v>42343</v>
      </c>
      <c r="C25" s="184" t="str">
        <f t="shared" si="0"/>
        <v>COGI</v>
      </c>
      <c r="H25" s="178">
        <v>11709705</v>
      </c>
      <c r="I25" s="178" t="s">
        <v>2011</v>
      </c>
    </row>
    <row r="26" spans="1:9" hidden="1">
      <c r="A26" s="185">
        <v>11707231</v>
      </c>
      <c r="B26" s="184">
        <v>42343</v>
      </c>
      <c r="C26" s="184" t="str">
        <f t="shared" si="0"/>
        <v>COGI</v>
      </c>
      <c r="H26" s="178">
        <v>11709707</v>
      </c>
      <c r="I26" s="178" t="s">
        <v>2011</v>
      </c>
    </row>
    <row r="27" spans="1:9" hidden="1">
      <c r="A27" s="185">
        <v>11707224</v>
      </c>
      <c r="B27" s="184">
        <v>42343</v>
      </c>
      <c r="C27" s="184" t="str">
        <f t="shared" si="0"/>
        <v>COGI</v>
      </c>
      <c r="H27" s="178">
        <v>11709762</v>
      </c>
      <c r="I27" s="178" t="s">
        <v>2011</v>
      </c>
    </row>
    <row r="28" spans="1:9" hidden="1">
      <c r="A28" s="185">
        <v>11707229</v>
      </c>
      <c r="B28" s="184">
        <v>42343</v>
      </c>
      <c r="C28" s="184" t="str">
        <f t="shared" si="0"/>
        <v>COGI</v>
      </c>
      <c r="H28" s="178">
        <v>11709764</v>
      </c>
      <c r="I28" s="178" t="s">
        <v>2011</v>
      </c>
    </row>
    <row r="29" spans="1:9" hidden="1">
      <c r="A29" s="185">
        <v>11709282</v>
      </c>
      <c r="B29" s="184">
        <v>42345</v>
      </c>
      <c r="C29" s="184" t="str">
        <f t="shared" si="0"/>
        <v>COGI</v>
      </c>
      <c r="H29" s="178">
        <v>11709794</v>
      </c>
      <c r="I29" s="178" t="s">
        <v>2011</v>
      </c>
    </row>
    <row r="30" spans="1:9" hidden="1">
      <c r="A30" s="185">
        <v>11709572</v>
      </c>
      <c r="B30" s="184">
        <v>42345</v>
      </c>
      <c r="C30" s="184" t="str">
        <f t="shared" si="0"/>
        <v>COGI</v>
      </c>
      <c r="H30" s="178">
        <v>11709796</v>
      </c>
      <c r="I30" s="178" t="s">
        <v>2011</v>
      </c>
    </row>
    <row r="31" spans="1:9">
      <c r="A31" s="186">
        <v>11709677</v>
      </c>
      <c r="B31" s="184">
        <v>42345</v>
      </c>
      <c r="C31" s="184" t="e">
        <f t="shared" si="0"/>
        <v>#N/A</v>
      </c>
      <c r="H31" s="178">
        <v>11709282</v>
      </c>
      <c r="I31" s="178" t="s">
        <v>2011</v>
      </c>
    </row>
    <row r="32" spans="1:9" hidden="1">
      <c r="A32" s="185">
        <v>11709707</v>
      </c>
      <c r="B32" s="184">
        <v>42345</v>
      </c>
      <c r="C32" s="184" t="str">
        <f t="shared" si="0"/>
        <v>COGI</v>
      </c>
      <c r="H32" s="178">
        <v>11711531</v>
      </c>
      <c r="I32" s="178" t="s">
        <v>2011</v>
      </c>
    </row>
    <row r="33" spans="1:9" hidden="1">
      <c r="A33" s="185">
        <v>11709685</v>
      </c>
      <c r="B33" s="184">
        <v>42345</v>
      </c>
      <c r="C33" s="184" t="str">
        <f t="shared" si="0"/>
        <v>COGI</v>
      </c>
      <c r="H33" s="178">
        <v>11711317</v>
      </c>
      <c r="I33" s="178" t="s">
        <v>2011</v>
      </c>
    </row>
    <row r="34" spans="1:9" hidden="1">
      <c r="A34" s="185">
        <v>11709705</v>
      </c>
      <c r="B34" s="184">
        <v>42345</v>
      </c>
      <c r="C34" s="184" t="str">
        <f t="shared" si="0"/>
        <v>COGI</v>
      </c>
      <c r="H34" s="178">
        <v>11711400</v>
      </c>
      <c r="I34" s="178" t="s">
        <v>2011</v>
      </c>
    </row>
    <row r="35" spans="1:9" hidden="1">
      <c r="A35" s="185">
        <v>11709683</v>
      </c>
      <c r="B35" s="184">
        <v>42345</v>
      </c>
      <c r="C35" s="184" t="str">
        <f t="shared" si="0"/>
        <v>COGI</v>
      </c>
      <c r="H35" s="178">
        <v>11711434</v>
      </c>
      <c r="I35" s="178" t="s">
        <v>2011</v>
      </c>
    </row>
    <row r="36" spans="1:9" hidden="1">
      <c r="A36" s="185">
        <v>11709764</v>
      </c>
      <c r="B36" s="184">
        <v>42345</v>
      </c>
      <c r="C36" s="184" t="str">
        <f t="shared" si="0"/>
        <v>COGI</v>
      </c>
      <c r="H36" s="178">
        <v>11711809</v>
      </c>
      <c r="I36" s="178" t="s">
        <v>2011</v>
      </c>
    </row>
    <row r="37" spans="1:9" hidden="1">
      <c r="A37" s="185">
        <v>11709796</v>
      </c>
      <c r="B37" s="184">
        <v>42345</v>
      </c>
      <c r="C37" s="184" t="str">
        <f t="shared" si="0"/>
        <v>COGI</v>
      </c>
      <c r="H37" s="178">
        <v>11711558</v>
      </c>
      <c r="I37" s="178" t="s">
        <v>2011</v>
      </c>
    </row>
    <row r="38" spans="1:9" hidden="1">
      <c r="A38" s="185">
        <v>11709762</v>
      </c>
      <c r="B38" s="184">
        <v>42345</v>
      </c>
      <c r="C38" s="184" t="str">
        <f t="shared" si="0"/>
        <v>COGI</v>
      </c>
      <c r="H38" s="178">
        <v>11711561</v>
      </c>
      <c r="I38" s="178" t="s">
        <v>2011</v>
      </c>
    </row>
    <row r="39" spans="1:9" hidden="1">
      <c r="A39" s="185">
        <v>11709794</v>
      </c>
      <c r="B39" s="184">
        <v>42345</v>
      </c>
      <c r="C39" s="184" t="str">
        <f t="shared" si="0"/>
        <v>COGI</v>
      </c>
      <c r="H39" s="178">
        <v>11710875</v>
      </c>
      <c r="I39" s="178" t="s">
        <v>2011</v>
      </c>
    </row>
    <row r="40" spans="1:9" hidden="1">
      <c r="A40" s="185">
        <v>11710790</v>
      </c>
      <c r="B40" s="184">
        <v>42346</v>
      </c>
      <c r="C40" s="184" t="str">
        <f t="shared" si="0"/>
        <v>COGI</v>
      </c>
      <c r="H40" s="178">
        <v>11710790</v>
      </c>
      <c r="I40" s="178" t="s">
        <v>2011</v>
      </c>
    </row>
    <row r="41" spans="1:9">
      <c r="A41" s="186">
        <v>11710874</v>
      </c>
      <c r="B41" s="184">
        <v>42346</v>
      </c>
      <c r="C41" s="184" t="e">
        <f t="shared" si="0"/>
        <v>#N/A</v>
      </c>
      <c r="H41" s="178">
        <v>11711391</v>
      </c>
      <c r="I41" s="178" t="s">
        <v>2011</v>
      </c>
    </row>
    <row r="42" spans="1:9" hidden="1">
      <c r="A42" s="185">
        <v>11710875</v>
      </c>
      <c r="B42" s="184">
        <v>42346</v>
      </c>
      <c r="C42" s="184" t="str">
        <f t="shared" si="0"/>
        <v>COGI</v>
      </c>
      <c r="H42" s="178">
        <v>11711576</v>
      </c>
      <c r="I42" s="178" t="s">
        <v>2011</v>
      </c>
    </row>
    <row r="43" spans="1:9">
      <c r="A43" s="186">
        <v>11710879</v>
      </c>
      <c r="B43" s="184">
        <v>42346</v>
      </c>
      <c r="C43" s="184" t="e">
        <f t="shared" si="0"/>
        <v>#N/A</v>
      </c>
      <c r="H43" s="178">
        <v>11711844</v>
      </c>
      <c r="I43" s="178" t="s">
        <v>2011</v>
      </c>
    </row>
    <row r="44" spans="1:9" hidden="1">
      <c r="A44" s="186">
        <v>11710979</v>
      </c>
      <c r="B44" s="184">
        <v>42346</v>
      </c>
      <c r="C44" s="184" t="e">
        <f t="shared" si="0"/>
        <v>#N/A</v>
      </c>
      <c r="H44" s="178">
        <v>11711866</v>
      </c>
      <c r="I44" s="178" t="s">
        <v>2011</v>
      </c>
    </row>
    <row r="45" spans="1:9">
      <c r="A45" s="186">
        <v>11711440</v>
      </c>
      <c r="B45" s="184">
        <v>42346</v>
      </c>
      <c r="C45" s="184" t="e">
        <f t="shared" si="0"/>
        <v>#N/A</v>
      </c>
      <c r="H45" s="178">
        <v>11714771</v>
      </c>
      <c r="I45" s="178" t="s">
        <v>2011</v>
      </c>
    </row>
    <row r="46" spans="1:9">
      <c r="A46" s="186">
        <v>11711313</v>
      </c>
      <c r="B46" s="184">
        <v>42346</v>
      </c>
      <c r="C46" s="184" t="e">
        <f t="shared" si="0"/>
        <v>#N/A</v>
      </c>
      <c r="H46" s="178">
        <v>11714792</v>
      </c>
      <c r="I46" s="178" t="s">
        <v>2011</v>
      </c>
    </row>
    <row r="47" spans="1:9" hidden="1">
      <c r="A47" s="185">
        <v>11711434</v>
      </c>
      <c r="B47" s="184">
        <v>42346</v>
      </c>
      <c r="C47" s="184" t="str">
        <f t="shared" si="0"/>
        <v>COGI</v>
      </c>
      <c r="H47" s="178">
        <v>11714995</v>
      </c>
      <c r="I47" s="178" t="s">
        <v>2011</v>
      </c>
    </row>
    <row r="48" spans="1:9" hidden="1">
      <c r="A48" s="185">
        <v>11711317</v>
      </c>
      <c r="B48" s="184">
        <v>42346</v>
      </c>
      <c r="C48" s="184" t="str">
        <f t="shared" si="0"/>
        <v>COGI</v>
      </c>
      <c r="H48" s="178">
        <v>11714997</v>
      </c>
      <c r="I48" s="178" t="s">
        <v>2011</v>
      </c>
    </row>
    <row r="49" spans="1:9">
      <c r="A49" s="186">
        <v>11711380</v>
      </c>
      <c r="B49" s="184">
        <v>42346</v>
      </c>
      <c r="C49" s="184" t="e">
        <f t="shared" si="0"/>
        <v>#N/A</v>
      </c>
      <c r="H49" s="178">
        <v>11715010</v>
      </c>
      <c r="I49" s="178" t="s">
        <v>2011</v>
      </c>
    </row>
    <row r="50" spans="1:9" hidden="1">
      <c r="A50" s="185">
        <v>11711391</v>
      </c>
      <c r="B50" s="184">
        <v>42346</v>
      </c>
      <c r="C50" s="184" t="str">
        <f t="shared" si="0"/>
        <v>COGI</v>
      </c>
      <c r="H50" s="178">
        <v>11715014</v>
      </c>
      <c r="I50" s="178" t="s">
        <v>2011</v>
      </c>
    </row>
    <row r="51" spans="1:9" hidden="1">
      <c r="A51" s="185">
        <v>11711400</v>
      </c>
      <c r="B51" s="184">
        <v>42346</v>
      </c>
      <c r="C51" s="184" t="str">
        <f t="shared" si="0"/>
        <v>COGI</v>
      </c>
      <c r="H51" s="178">
        <v>11715081</v>
      </c>
      <c r="I51" s="178" t="s">
        <v>2011</v>
      </c>
    </row>
    <row r="52" spans="1:9">
      <c r="A52" s="186">
        <v>11711389</v>
      </c>
      <c r="B52" s="184">
        <v>42346</v>
      </c>
      <c r="C52" s="184" t="e">
        <f t="shared" si="0"/>
        <v>#N/A</v>
      </c>
      <c r="H52" s="178">
        <v>11715083</v>
      </c>
      <c r="I52" s="178" t="s">
        <v>2011</v>
      </c>
    </row>
    <row r="53" spans="1:9" hidden="1">
      <c r="A53" s="186">
        <v>11711594</v>
      </c>
      <c r="B53" s="184">
        <v>42346</v>
      </c>
      <c r="C53" s="184" t="e">
        <f t="shared" si="0"/>
        <v>#N/A</v>
      </c>
      <c r="H53" s="178">
        <v>11715229</v>
      </c>
      <c r="I53" s="178" t="s">
        <v>2011</v>
      </c>
    </row>
    <row r="54" spans="1:9" hidden="1">
      <c r="A54" s="185">
        <v>11711531</v>
      </c>
      <c r="B54" s="184">
        <v>42346</v>
      </c>
      <c r="C54" s="184" t="str">
        <f t="shared" si="0"/>
        <v>COGI</v>
      </c>
      <c r="H54" s="178">
        <v>11715238</v>
      </c>
      <c r="I54" s="178" t="s">
        <v>2011</v>
      </c>
    </row>
    <row r="55" spans="1:9" hidden="1">
      <c r="A55" s="185">
        <v>11711576</v>
      </c>
      <c r="B55" s="184">
        <v>42346</v>
      </c>
      <c r="C55" s="184" t="str">
        <f t="shared" si="0"/>
        <v>COGI</v>
      </c>
      <c r="H55" s="178">
        <v>11714398</v>
      </c>
      <c r="I55" s="178" t="s">
        <v>2011</v>
      </c>
    </row>
    <row r="56" spans="1:9" hidden="1">
      <c r="A56" s="185">
        <v>11711558</v>
      </c>
      <c r="B56" s="184">
        <v>42346</v>
      </c>
      <c r="C56" s="184" t="str">
        <f t="shared" si="0"/>
        <v>COGI</v>
      </c>
      <c r="H56" s="178">
        <v>11714760</v>
      </c>
      <c r="I56" s="178" t="s">
        <v>2011</v>
      </c>
    </row>
    <row r="57" spans="1:9" hidden="1">
      <c r="A57" s="185">
        <v>11711561</v>
      </c>
      <c r="B57" s="184">
        <v>42346</v>
      </c>
      <c r="C57" s="184" t="str">
        <f t="shared" si="0"/>
        <v>COGI</v>
      </c>
      <c r="H57" s="178">
        <v>11714799</v>
      </c>
      <c r="I57" s="178" t="s">
        <v>2011</v>
      </c>
    </row>
    <row r="58" spans="1:9" hidden="1">
      <c r="A58" s="185">
        <v>11711844</v>
      </c>
      <c r="B58" s="184">
        <v>42346</v>
      </c>
      <c r="C58" s="184" t="str">
        <f t="shared" si="0"/>
        <v>COGI</v>
      </c>
      <c r="H58" s="178">
        <v>11714801</v>
      </c>
      <c r="I58" s="178" t="s">
        <v>2011</v>
      </c>
    </row>
    <row r="59" spans="1:9" hidden="1">
      <c r="A59" s="185">
        <v>11711809</v>
      </c>
      <c r="B59" s="184">
        <v>42346</v>
      </c>
      <c r="C59" s="184" t="str">
        <f t="shared" si="0"/>
        <v>COGI</v>
      </c>
      <c r="H59" s="178">
        <v>11714813</v>
      </c>
      <c r="I59" s="178" t="s">
        <v>2011</v>
      </c>
    </row>
    <row r="60" spans="1:9" hidden="1">
      <c r="A60" s="186">
        <v>11711888</v>
      </c>
      <c r="B60" s="184">
        <v>42346</v>
      </c>
      <c r="C60" s="184" t="e">
        <f t="shared" si="0"/>
        <v>#N/A</v>
      </c>
      <c r="H60" s="178">
        <v>11714838</v>
      </c>
      <c r="I60" s="178" t="s">
        <v>2011</v>
      </c>
    </row>
    <row r="61" spans="1:9" hidden="1">
      <c r="A61" s="185">
        <v>11711866</v>
      </c>
      <c r="B61" s="184">
        <v>42346</v>
      </c>
      <c r="C61" s="184" t="str">
        <f t="shared" si="0"/>
        <v>COGI</v>
      </c>
      <c r="H61" s="178">
        <v>11714765</v>
      </c>
      <c r="I61" s="178" t="s">
        <v>2011</v>
      </c>
    </row>
    <row r="62" spans="1:9" hidden="1">
      <c r="A62" s="186">
        <v>11712811</v>
      </c>
      <c r="B62" s="184">
        <v>42346</v>
      </c>
      <c r="C62" s="184" t="e">
        <f t="shared" si="0"/>
        <v>#N/A</v>
      </c>
      <c r="H62" s="178">
        <v>11714768</v>
      </c>
      <c r="I62" s="178" t="s">
        <v>2011</v>
      </c>
    </row>
    <row r="63" spans="1:9">
      <c r="A63" s="186">
        <v>11712821</v>
      </c>
      <c r="B63" s="184">
        <v>42346</v>
      </c>
      <c r="C63" s="184" t="e">
        <f t="shared" si="0"/>
        <v>#N/A</v>
      </c>
      <c r="H63" s="178">
        <v>11714822</v>
      </c>
      <c r="I63" s="178" t="s">
        <v>2011</v>
      </c>
    </row>
    <row r="64" spans="1:9">
      <c r="A64" s="186">
        <v>11716217</v>
      </c>
      <c r="B64" s="184">
        <v>42347</v>
      </c>
      <c r="C64" s="184" t="e">
        <f t="shared" si="0"/>
        <v>#N/A</v>
      </c>
      <c r="H64" s="178">
        <v>11714852</v>
      </c>
      <c r="I64" s="178" t="s">
        <v>2011</v>
      </c>
    </row>
    <row r="65" spans="1:9" hidden="1">
      <c r="A65" s="185">
        <v>11714765</v>
      </c>
      <c r="B65" s="184">
        <v>42347</v>
      </c>
      <c r="C65" s="184" t="str">
        <f t="shared" si="0"/>
        <v>COGI</v>
      </c>
      <c r="H65" s="178">
        <v>11714988</v>
      </c>
      <c r="I65" s="178" t="s">
        <v>2011</v>
      </c>
    </row>
    <row r="66" spans="1:9" hidden="1">
      <c r="A66" s="185">
        <v>11714768</v>
      </c>
      <c r="B66" s="184">
        <v>42347</v>
      </c>
      <c r="C66" s="184" t="str">
        <f t="shared" ref="C66:C129" si="1">VLOOKUP(A:A,H:I,2,0)</f>
        <v>COGI</v>
      </c>
      <c r="H66" s="178">
        <v>11714991</v>
      </c>
      <c r="I66" s="178" t="s">
        <v>2011</v>
      </c>
    </row>
    <row r="67" spans="1:9" hidden="1">
      <c r="A67" s="185">
        <v>11714771</v>
      </c>
      <c r="B67" s="184">
        <v>42347</v>
      </c>
      <c r="C67" s="184" t="str">
        <f t="shared" si="1"/>
        <v>COGI</v>
      </c>
      <c r="H67" s="178">
        <v>11715092</v>
      </c>
      <c r="I67" s="178" t="s">
        <v>2011</v>
      </c>
    </row>
    <row r="68" spans="1:9" hidden="1">
      <c r="A68" s="185">
        <v>11714792</v>
      </c>
      <c r="B68" s="184">
        <v>42347</v>
      </c>
      <c r="C68" s="184" t="str">
        <f t="shared" si="1"/>
        <v>COGI</v>
      </c>
      <c r="H68" s="178">
        <v>11715210</v>
      </c>
      <c r="I68" s="178" t="s">
        <v>2011</v>
      </c>
    </row>
    <row r="69" spans="1:9" hidden="1">
      <c r="A69" s="185">
        <v>11714801</v>
      </c>
      <c r="B69" s="184">
        <v>42347</v>
      </c>
      <c r="C69" s="184" t="str">
        <f t="shared" si="1"/>
        <v>COGI</v>
      </c>
      <c r="H69" s="178">
        <v>11715227</v>
      </c>
      <c r="I69" s="178" t="s">
        <v>2011</v>
      </c>
    </row>
    <row r="70" spans="1:9" hidden="1">
      <c r="A70" s="185">
        <v>11714822</v>
      </c>
      <c r="B70" s="184">
        <v>42347</v>
      </c>
      <c r="C70" s="184" t="str">
        <f t="shared" si="1"/>
        <v>COGI</v>
      </c>
      <c r="H70" s="178">
        <v>11715389</v>
      </c>
      <c r="I70" s="178" t="s">
        <v>2011</v>
      </c>
    </row>
    <row r="71" spans="1:9" hidden="1">
      <c r="A71" s="185">
        <v>11714838</v>
      </c>
      <c r="B71" s="184">
        <v>42347</v>
      </c>
      <c r="C71" s="184" t="str">
        <f t="shared" si="1"/>
        <v>COGI</v>
      </c>
      <c r="H71" s="178">
        <v>11715495</v>
      </c>
      <c r="I71" s="178" t="s">
        <v>2011</v>
      </c>
    </row>
    <row r="72" spans="1:9" hidden="1">
      <c r="A72" s="185">
        <v>11714799</v>
      </c>
      <c r="B72" s="184">
        <v>42347</v>
      </c>
      <c r="C72" s="184" t="str">
        <f t="shared" si="1"/>
        <v>COGI</v>
      </c>
      <c r="H72" s="178">
        <v>11715717</v>
      </c>
      <c r="I72" s="178" t="s">
        <v>2011</v>
      </c>
    </row>
    <row r="73" spans="1:9" hidden="1">
      <c r="A73" s="186">
        <v>11714848</v>
      </c>
      <c r="B73" s="184">
        <v>42347</v>
      </c>
      <c r="C73" s="184" t="e">
        <f t="shared" si="1"/>
        <v>#N/A</v>
      </c>
      <c r="H73" s="178">
        <v>11716516</v>
      </c>
      <c r="I73" s="178" t="s">
        <v>2011</v>
      </c>
    </row>
    <row r="74" spans="1:9" hidden="1">
      <c r="A74" s="185">
        <v>11714760</v>
      </c>
      <c r="B74" s="184">
        <v>42347</v>
      </c>
      <c r="C74" s="184" t="str">
        <f t="shared" si="1"/>
        <v>COGI</v>
      </c>
      <c r="H74" s="178">
        <v>11716529</v>
      </c>
      <c r="I74" s="178" t="s">
        <v>2011</v>
      </c>
    </row>
    <row r="75" spans="1:9" hidden="1">
      <c r="A75" s="185">
        <v>11714398</v>
      </c>
      <c r="B75" s="184">
        <v>42347</v>
      </c>
      <c r="C75" s="184" t="str">
        <f t="shared" si="1"/>
        <v>COGI</v>
      </c>
      <c r="H75" s="178">
        <v>11716553</v>
      </c>
      <c r="I75" s="178" t="s">
        <v>2011</v>
      </c>
    </row>
    <row r="76" spans="1:9" hidden="1">
      <c r="A76" s="185">
        <v>11714813</v>
      </c>
      <c r="B76" s="184">
        <v>42347</v>
      </c>
      <c r="C76" s="184" t="str">
        <f t="shared" si="1"/>
        <v>COGI</v>
      </c>
      <c r="H76" s="178">
        <v>11716927</v>
      </c>
      <c r="I76" s="178" t="s">
        <v>2011</v>
      </c>
    </row>
    <row r="77" spans="1:9" hidden="1">
      <c r="A77" s="185">
        <v>11714852</v>
      </c>
      <c r="B77" s="184">
        <v>42347</v>
      </c>
      <c r="C77" s="184" t="str">
        <f t="shared" si="1"/>
        <v>COGI</v>
      </c>
      <c r="H77" s="178">
        <v>11716930</v>
      </c>
      <c r="I77" s="178" t="s">
        <v>2011</v>
      </c>
    </row>
    <row r="78" spans="1:9" hidden="1">
      <c r="A78" s="185">
        <v>11715083</v>
      </c>
      <c r="B78" s="184">
        <v>42347</v>
      </c>
      <c r="C78" s="184" t="str">
        <f t="shared" si="1"/>
        <v>COGI</v>
      </c>
      <c r="H78" s="178">
        <v>11716933</v>
      </c>
      <c r="I78" s="178" t="s">
        <v>2011</v>
      </c>
    </row>
    <row r="79" spans="1:9" hidden="1">
      <c r="A79" s="185">
        <v>11714988</v>
      </c>
      <c r="B79" s="184">
        <v>42347</v>
      </c>
      <c r="C79" s="184" t="str">
        <f t="shared" si="1"/>
        <v>COGI</v>
      </c>
      <c r="H79" s="178">
        <v>11716936</v>
      </c>
      <c r="I79" s="178" t="s">
        <v>2011</v>
      </c>
    </row>
    <row r="80" spans="1:9" hidden="1">
      <c r="A80" s="185">
        <v>11715010</v>
      </c>
      <c r="B80" s="184">
        <v>42347</v>
      </c>
      <c r="C80" s="184" t="str">
        <f t="shared" si="1"/>
        <v>COGI</v>
      </c>
      <c r="H80" s="178">
        <v>11716942</v>
      </c>
      <c r="I80" s="178" t="s">
        <v>2011</v>
      </c>
    </row>
    <row r="81" spans="1:9" hidden="1">
      <c r="A81" s="185">
        <v>11714991</v>
      </c>
      <c r="B81" s="184">
        <v>42347</v>
      </c>
      <c r="C81" s="184" t="str">
        <f t="shared" si="1"/>
        <v>COGI</v>
      </c>
      <c r="H81" s="178">
        <v>11716945</v>
      </c>
      <c r="I81" s="178" t="s">
        <v>2011</v>
      </c>
    </row>
    <row r="82" spans="1:9" hidden="1">
      <c r="A82" s="185">
        <v>11714995</v>
      </c>
      <c r="B82" s="184">
        <v>42347</v>
      </c>
      <c r="C82" s="184" t="str">
        <f t="shared" si="1"/>
        <v>COGI</v>
      </c>
      <c r="H82" s="178">
        <v>11717013</v>
      </c>
      <c r="I82" s="178" t="s">
        <v>2011</v>
      </c>
    </row>
    <row r="83" spans="1:9" hidden="1">
      <c r="A83" s="185">
        <v>11715081</v>
      </c>
      <c r="B83" s="184">
        <v>42347</v>
      </c>
      <c r="C83" s="184" t="str">
        <f t="shared" si="1"/>
        <v>COGI</v>
      </c>
      <c r="H83" s="178">
        <v>11717015</v>
      </c>
      <c r="I83" s="178" t="s">
        <v>2011</v>
      </c>
    </row>
    <row r="84" spans="1:9" hidden="1">
      <c r="A84" s="185">
        <v>11714997</v>
      </c>
      <c r="B84" s="184">
        <v>42347</v>
      </c>
      <c r="C84" s="184" t="str">
        <f t="shared" si="1"/>
        <v>COGI</v>
      </c>
      <c r="H84" s="178">
        <v>11717017</v>
      </c>
      <c r="I84" s="178" t="s">
        <v>2011</v>
      </c>
    </row>
    <row r="85" spans="1:9" hidden="1">
      <c r="A85" s="185">
        <v>11715014</v>
      </c>
      <c r="B85" s="184">
        <v>42347</v>
      </c>
      <c r="C85" s="184" t="str">
        <f t="shared" si="1"/>
        <v>COGI</v>
      </c>
      <c r="H85" s="178">
        <v>11717022</v>
      </c>
      <c r="I85" s="178" t="s">
        <v>2011</v>
      </c>
    </row>
    <row r="86" spans="1:9" hidden="1">
      <c r="A86" s="186">
        <v>11715077</v>
      </c>
      <c r="B86" s="184">
        <v>42347</v>
      </c>
      <c r="C86" s="184" t="e">
        <f t="shared" si="1"/>
        <v>#N/A</v>
      </c>
      <c r="H86" s="178">
        <v>11716336</v>
      </c>
      <c r="I86" s="178" t="s">
        <v>2011</v>
      </c>
    </row>
    <row r="87" spans="1:9" hidden="1">
      <c r="A87" s="185">
        <v>11715092</v>
      </c>
      <c r="B87" s="184">
        <v>42347</v>
      </c>
      <c r="C87" s="184" t="str">
        <f t="shared" si="1"/>
        <v>COGI</v>
      </c>
      <c r="H87" s="178">
        <v>11716995</v>
      </c>
      <c r="I87" s="178" t="s">
        <v>2011</v>
      </c>
    </row>
    <row r="88" spans="1:9" hidden="1">
      <c r="A88" s="185">
        <v>11715210</v>
      </c>
      <c r="B88" s="184">
        <v>42347</v>
      </c>
      <c r="C88" s="184" t="str">
        <f t="shared" si="1"/>
        <v>COGI</v>
      </c>
      <c r="H88" s="178">
        <v>11717129</v>
      </c>
      <c r="I88" s="178" t="s">
        <v>2011</v>
      </c>
    </row>
    <row r="89" spans="1:9" hidden="1">
      <c r="A89" s="185">
        <v>11715227</v>
      </c>
      <c r="B89" s="184">
        <v>42347</v>
      </c>
      <c r="C89" s="184" t="str">
        <f t="shared" si="1"/>
        <v>COGI</v>
      </c>
      <c r="H89" s="178">
        <v>11717705</v>
      </c>
      <c r="I89" s="178" t="s">
        <v>2011</v>
      </c>
    </row>
    <row r="90" spans="1:9" hidden="1">
      <c r="A90" s="185">
        <v>11715229</v>
      </c>
      <c r="B90" s="184">
        <v>42347</v>
      </c>
      <c r="C90" s="184" t="str">
        <f t="shared" si="1"/>
        <v>COGI</v>
      </c>
      <c r="H90" s="178">
        <v>11721592</v>
      </c>
      <c r="I90" s="178" t="s">
        <v>2011</v>
      </c>
    </row>
    <row r="91" spans="1:9" hidden="1">
      <c r="A91" s="185">
        <v>11715238</v>
      </c>
      <c r="B91" s="184">
        <v>42347</v>
      </c>
      <c r="C91" s="184" t="str">
        <f t="shared" si="1"/>
        <v>COGI</v>
      </c>
      <c r="H91" s="178">
        <v>11718556</v>
      </c>
      <c r="I91" s="178" t="s">
        <v>2011</v>
      </c>
    </row>
    <row r="92" spans="1:9" hidden="1">
      <c r="A92" s="186">
        <v>11715262</v>
      </c>
      <c r="B92" s="184">
        <v>42347</v>
      </c>
      <c r="C92" s="184" t="e">
        <f t="shared" si="1"/>
        <v>#N/A</v>
      </c>
      <c r="H92" s="178">
        <v>11719200</v>
      </c>
      <c r="I92" s="178" t="s">
        <v>2011</v>
      </c>
    </row>
    <row r="93" spans="1:9" hidden="1">
      <c r="A93" s="185">
        <v>11715389</v>
      </c>
      <c r="B93" s="184">
        <v>42347</v>
      </c>
      <c r="C93" s="184" t="str">
        <f t="shared" si="1"/>
        <v>COGI</v>
      </c>
      <c r="H93" s="178">
        <v>11719202</v>
      </c>
      <c r="I93" s="178" t="s">
        <v>2011</v>
      </c>
    </row>
    <row r="94" spans="1:9" hidden="1">
      <c r="A94" s="185">
        <v>11715495</v>
      </c>
      <c r="B94" s="184">
        <v>42347</v>
      </c>
      <c r="C94" s="184" t="str">
        <f t="shared" si="1"/>
        <v>COGI</v>
      </c>
      <c r="H94" s="178">
        <v>11719130</v>
      </c>
      <c r="I94" s="178" t="s">
        <v>2011</v>
      </c>
    </row>
    <row r="95" spans="1:9" hidden="1">
      <c r="A95" s="185">
        <v>11715717</v>
      </c>
      <c r="B95" s="184">
        <v>42347</v>
      </c>
      <c r="C95" s="184" t="str">
        <f t="shared" si="1"/>
        <v>COGI</v>
      </c>
      <c r="H95" s="178">
        <v>11719189</v>
      </c>
      <c r="I95" s="178" t="s">
        <v>2011</v>
      </c>
    </row>
    <row r="96" spans="1:9" hidden="1">
      <c r="A96" s="186">
        <v>11716329</v>
      </c>
      <c r="B96" s="184">
        <v>42348</v>
      </c>
      <c r="C96" s="184" t="e">
        <f t="shared" si="1"/>
        <v>#N/A</v>
      </c>
      <c r="H96" s="178">
        <v>11719195</v>
      </c>
      <c r="I96" s="178" t="s">
        <v>2011</v>
      </c>
    </row>
    <row r="97" spans="1:9" hidden="1">
      <c r="A97" s="186">
        <v>11716383</v>
      </c>
      <c r="B97" s="184">
        <v>42348</v>
      </c>
      <c r="C97" s="184" t="e">
        <f t="shared" si="1"/>
        <v>#N/A</v>
      </c>
      <c r="H97" s="178">
        <v>11719207</v>
      </c>
      <c r="I97" s="178" t="s">
        <v>2011</v>
      </c>
    </row>
    <row r="98" spans="1:9" hidden="1">
      <c r="A98" s="186">
        <v>11716328</v>
      </c>
      <c r="B98" s="184">
        <v>42348</v>
      </c>
      <c r="C98" s="184" t="e">
        <f t="shared" si="1"/>
        <v>#N/A</v>
      </c>
      <c r="H98" s="178">
        <v>11719324</v>
      </c>
      <c r="I98" s="178" t="s">
        <v>2011</v>
      </c>
    </row>
    <row r="99" spans="1:9" hidden="1">
      <c r="A99" s="186">
        <v>11716327</v>
      </c>
      <c r="B99" s="184">
        <v>42348</v>
      </c>
      <c r="C99" s="184" t="e">
        <f t="shared" si="1"/>
        <v>#N/A</v>
      </c>
      <c r="H99" s="178">
        <v>11719329</v>
      </c>
      <c r="I99" s="178" t="s">
        <v>2011</v>
      </c>
    </row>
    <row r="100" spans="1:9" hidden="1">
      <c r="A100" s="185">
        <v>11716336</v>
      </c>
      <c r="B100" s="184">
        <v>42348</v>
      </c>
      <c r="C100" s="184" t="str">
        <f t="shared" si="1"/>
        <v>COGI</v>
      </c>
      <c r="H100" s="178">
        <v>11719343</v>
      </c>
      <c r="I100" s="178" t="s">
        <v>2011</v>
      </c>
    </row>
    <row r="101" spans="1:9" hidden="1">
      <c r="A101" s="185">
        <v>11716529</v>
      </c>
      <c r="B101" s="184">
        <v>42348</v>
      </c>
      <c r="C101" s="184" t="str">
        <f t="shared" si="1"/>
        <v>COGI</v>
      </c>
      <c r="H101" s="178">
        <v>11719468</v>
      </c>
      <c r="I101" s="178" t="s">
        <v>2011</v>
      </c>
    </row>
    <row r="102" spans="1:9" hidden="1">
      <c r="A102" s="185">
        <v>11716516</v>
      </c>
      <c r="B102" s="184">
        <v>42348</v>
      </c>
      <c r="C102" s="184" t="str">
        <f t="shared" si="1"/>
        <v>COGI</v>
      </c>
      <c r="H102" s="178">
        <v>11719494</v>
      </c>
      <c r="I102" s="178" t="s">
        <v>2011</v>
      </c>
    </row>
    <row r="103" spans="1:9" hidden="1">
      <c r="A103" s="185">
        <v>11716553</v>
      </c>
      <c r="B103" s="184">
        <v>42348</v>
      </c>
      <c r="C103" s="184" t="str">
        <f t="shared" si="1"/>
        <v>COGI</v>
      </c>
      <c r="H103" s="178">
        <v>11719504</v>
      </c>
      <c r="I103" s="178" t="s">
        <v>2011</v>
      </c>
    </row>
    <row r="104" spans="1:9" hidden="1">
      <c r="A104" s="186">
        <v>11716801</v>
      </c>
      <c r="B104" s="184">
        <v>42348</v>
      </c>
      <c r="C104" s="184" t="e">
        <f t="shared" si="1"/>
        <v>#N/A</v>
      </c>
      <c r="H104" s="178">
        <v>11719506</v>
      </c>
      <c r="I104" s="178" t="s">
        <v>2011</v>
      </c>
    </row>
    <row r="105" spans="1:9" hidden="1">
      <c r="A105" s="185">
        <v>11716930</v>
      </c>
      <c r="B105" s="184">
        <v>42348</v>
      </c>
      <c r="C105" s="184" t="str">
        <f t="shared" si="1"/>
        <v>COGI</v>
      </c>
      <c r="H105" s="178">
        <v>11719508</v>
      </c>
      <c r="I105" s="178" t="s">
        <v>2011</v>
      </c>
    </row>
    <row r="106" spans="1:9" hidden="1">
      <c r="A106" s="185">
        <v>11716933</v>
      </c>
      <c r="B106" s="184">
        <v>42348</v>
      </c>
      <c r="C106" s="184" t="str">
        <f t="shared" si="1"/>
        <v>COGI</v>
      </c>
      <c r="H106" s="178">
        <v>11719088</v>
      </c>
      <c r="I106" s="178" t="s">
        <v>2011</v>
      </c>
    </row>
    <row r="107" spans="1:9" hidden="1">
      <c r="A107" s="185">
        <v>11716936</v>
      </c>
      <c r="B107" s="184">
        <v>42348</v>
      </c>
      <c r="C107" s="184" t="str">
        <f t="shared" si="1"/>
        <v>COGI</v>
      </c>
      <c r="H107" s="178">
        <v>11719093</v>
      </c>
      <c r="I107" s="178" t="s">
        <v>2011</v>
      </c>
    </row>
    <row r="108" spans="1:9" hidden="1">
      <c r="A108" s="185">
        <v>11716942</v>
      </c>
      <c r="B108" s="184">
        <v>42348</v>
      </c>
      <c r="C108" s="184" t="str">
        <f t="shared" si="1"/>
        <v>COGI</v>
      </c>
      <c r="H108" s="178">
        <v>11719098</v>
      </c>
      <c r="I108" s="178" t="s">
        <v>2011</v>
      </c>
    </row>
    <row r="109" spans="1:9" hidden="1">
      <c r="A109" s="186">
        <v>11716973</v>
      </c>
      <c r="B109" s="184">
        <v>42348</v>
      </c>
      <c r="C109" s="184" t="e">
        <f t="shared" si="1"/>
        <v>#N/A</v>
      </c>
      <c r="H109" s="178">
        <v>11719099</v>
      </c>
      <c r="I109" s="178" t="s">
        <v>2011</v>
      </c>
    </row>
    <row r="110" spans="1:9" hidden="1">
      <c r="A110" s="186">
        <v>11716975</v>
      </c>
      <c r="B110" s="184">
        <v>42348</v>
      </c>
      <c r="C110" s="184" t="e">
        <f t="shared" si="1"/>
        <v>#N/A</v>
      </c>
      <c r="H110" s="178">
        <v>11719107</v>
      </c>
      <c r="I110" s="178" t="s">
        <v>2011</v>
      </c>
    </row>
    <row r="111" spans="1:9" hidden="1">
      <c r="A111" s="185">
        <v>11717015</v>
      </c>
      <c r="B111" s="184">
        <v>42348</v>
      </c>
      <c r="C111" s="184" t="str">
        <f t="shared" si="1"/>
        <v>COGI</v>
      </c>
      <c r="H111" s="178">
        <v>11718602</v>
      </c>
      <c r="I111" s="178" t="s">
        <v>2011</v>
      </c>
    </row>
    <row r="112" spans="1:9" hidden="1">
      <c r="A112" s="185">
        <v>11716927</v>
      </c>
      <c r="B112" s="184">
        <v>42348</v>
      </c>
      <c r="C112" s="184" t="str">
        <f t="shared" si="1"/>
        <v>COGI</v>
      </c>
      <c r="H112" s="178">
        <v>11718623</v>
      </c>
      <c r="I112" s="178" t="s">
        <v>2011</v>
      </c>
    </row>
    <row r="113" spans="1:9" hidden="1">
      <c r="A113" s="186">
        <v>11716993</v>
      </c>
      <c r="B113" s="184">
        <v>42348</v>
      </c>
      <c r="C113" s="184" t="e">
        <f t="shared" si="1"/>
        <v>#N/A</v>
      </c>
      <c r="H113" s="178">
        <v>11719117</v>
      </c>
      <c r="I113" s="178" t="s">
        <v>2011</v>
      </c>
    </row>
    <row r="114" spans="1:9" hidden="1">
      <c r="A114" s="185">
        <v>11716995</v>
      </c>
      <c r="B114" s="184">
        <v>42348</v>
      </c>
      <c r="C114" s="184" t="str">
        <f t="shared" si="1"/>
        <v>COGI</v>
      </c>
      <c r="H114" s="178">
        <v>11719156</v>
      </c>
      <c r="I114" s="178" t="s">
        <v>2011</v>
      </c>
    </row>
    <row r="115" spans="1:9">
      <c r="A115" s="186">
        <v>11717014</v>
      </c>
      <c r="B115" s="184">
        <v>42348</v>
      </c>
      <c r="C115" s="184" t="e">
        <f t="shared" si="1"/>
        <v>#N/A</v>
      </c>
      <c r="H115" s="178">
        <v>11719495</v>
      </c>
      <c r="I115" s="178" t="s">
        <v>2011</v>
      </c>
    </row>
    <row r="116" spans="1:9" hidden="1">
      <c r="A116" s="185">
        <v>11717017</v>
      </c>
      <c r="B116" s="184">
        <v>42348</v>
      </c>
      <c r="C116" s="184" t="str">
        <f t="shared" si="1"/>
        <v>COGI</v>
      </c>
      <c r="H116" s="178">
        <v>11719684</v>
      </c>
      <c r="I116" s="178" t="s">
        <v>2011</v>
      </c>
    </row>
    <row r="117" spans="1:9" hidden="1">
      <c r="A117" s="185">
        <v>11717022</v>
      </c>
      <c r="B117" s="184">
        <v>42348</v>
      </c>
      <c r="C117" s="184" t="str">
        <f t="shared" si="1"/>
        <v>COGI</v>
      </c>
      <c r="H117" s="178">
        <v>11719849</v>
      </c>
      <c r="I117" s="178" t="s">
        <v>2011</v>
      </c>
    </row>
    <row r="118" spans="1:9" hidden="1">
      <c r="A118" s="185">
        <v>11716945</v>
      </c>
      <c r="B118" s="184">
        <v>42348</v>
      </c>
      <c r="C118" s="184" t="str">
        <f t="shared" si="1"/>
        <v>COGI</v>
      </c>
      <c r="H118" s="178">
        <v>11720967</v>
      </c>
      <c r="I118" s="178" t="s">
        <v>2011</v>
      </c>
    </row>
    <row r="119" spans="1:9" hidden="1">
      <c r="A119" s="186">
        <v>11716976</v>
      </c>
      <c r="B119" s="184">
        <v>42348</v>
      </c>
      <c r="C119" s="184" t="e">
        <f t="shared" si="1"/>
        <v>#N/A</v>
      </c>
      <c r="H119" s="178">
        <v>11722257</v>
      </c>
      <c r="I119" s="178" t="s">
        <v>2011</v>
      </c>
    </row>
    <row r="120" spans="1:9" hidden="1">
      <c r="A120" s="185">
        <v>11717013</v>
      </c>
      <c r="B120" s="184">
        <v>42348</v>
      </c>
      <c r="C120" s="184" t="str">
        <f t="shared" si="1"/>
        <v>COGI</v>
      </c>
      <c r="H120" s="178">
        <v>11722258</v>
      </c>
      <c r="I120" s="178" t="s">
        <v>2011</v>
      </c>
    </row>
    <row r="121" spans="1:9">
      <c r="A121" s="186">
        <v>11717016</v>
      </c>
      <c r="B121" s="184">
        <v>42348</v>
      </c>
      <c r="C121" s="184" t="e">
        <f t="shared" si="1"/>
        <v>#N/A</v>
      </c>
      <c r="H121" s="178">
        <v>11722259</v>
      </c>
      <c r="I121" s="178" t="s">
        <v>2011</v>
      </c>
    </row>
    <row r="122" spans="1:9" hidden="1">
      <c r="A122" s="186">
        <v>11716968</v>
      </c>
      <c r="B122" s="184">
        <v>42348</v>
      </c>
      <c r="C122" s="184" t="e">
        <f t="shared" si="1"/>
        <v>#N/A</v>
      </c>
      <c r="H122" s="178">
        <v>11722291</v>
      </c>
      <c r="I122" s="178" t="s">
        <v>2011</v>
      </c>
    </row>
    <row r="123" spans="1:9" hidden="1">
      <c r="A123" s="186">
        <v>11716974</v>
      </c>
      <c r="B123" s="184">
        <v>42348</v>
      </c>
      <c r="C123" s="184" t="e">
        <f t="shared" si="1"/>
        <v>#N/A</v>
      </c>
      <c r="H123" s="178">
        <v>11722403</v>
      </c>
      <c r="I123" s="178" t="s">
        <v>2011</v>
      </c>
    </row>
    <row r="124" spans="1:9" hidden="1">
      <c r="A124" s="186">
        <v>11716994</v>
      </c>
      <c r="B124" s="184">
        <v>42348</v>
      </c>
      <c r="C124" s="184" t="e">
        <f t="shared" si="1"/>
        <v>#N/A</v>
      </c>
      <c r="H124" s="178">
        <v>11722417</v>
      </c>
      <c r="I124" s="178" t="s">
        <v>2011</v>
      </c>
    </row>
    <row r="125" spans="1:9" hidden="1">
      <c r="A125" s="186">
        <v>11717135</v>
      </c>
      <c r="B125" s="184">
        <v>42348</v>
      </c>
      <c r="C125" s="184" t="e">
        <f t="shared" si="1"/>
        <v>#N/A</v>
      </c>
      <c r="H125" s="178">
        <v>11722569</v>
      </c>
      <c r="I125" s="178" t="s">
        <v>2011</v>
      </c>
    </row>
    <row r="126" spans="1:9" hidden="1">
      <c r="A126" s="186">
        <v>11717139</v>
      </c>
      <c r="B126" s="184">
        <v>42348</v>
      </c>
      <c r="C126" s="184" t="e">
        <f t="shared" si="1"/>
        <v>#N/A</v>
      </c>
      <c r="H126" s="178">
        <v>11722570</v>
      </c>
      <c r="I126" s="178" t="s">
        <v>2011</v>
      </c>
    </row>
    <row r="127" spans="1:9" hidden="1">
      <c r="A127" s="186">
        <v>11717154</v>
      </c>
      <c r="B127" s="184">
        <v>42348</v>
      </c>
      <c r="C127" s="184" t="e">
        <f t="shared" si="1"/>
        <v>#N/A</v>
      </c>
      <c r="H127" s="178">
        <v>11722571</v>
      </c>
      <c r="I127" s="178" t="s">
        <v>2011</v>
      </c>
    </row>
    <row r="128" spans="1:9" hidden="1">
      <c r="A128" s="186">
        <v>11717132</v>
      </c>
      <c r="B128" s="184">
        <v>42348</v>
      </c>
      <c r="C128" s="184" t="e">
        <f t="shared" si="1"/>
        <v>#N/A</v>
      </c>
      <c r="H128" s="178">
        <v>11722856</v>
      </c>
      <c r="I128" s="178" t="s">
        <v>2011</v>
      </c>
    </row>
    <row r="129" spans="1:9" hidden="1">
      <c r="A129" s="185">
        <v>11717129</v>
      </c>
      <c r="B129" s="184">
        <v>42348</v>
      </c>
      <c r="C129" s="184" t="str">
        <f t="shared" si="1"/>
        <v>COGI</v>
      </c>
      <c r="H129" s="178">
        <v>11722857</v>
      </c>
      <c r="I129" s="178" t="s">
        <v>2011</v>
      </c>
    </row>
    <row r="130" spans="1:9" hidden="1">
      <c r="A130" s="185">
        <v>11717705</v>
      </c>
      <c r="B130" s="184">
        <v>42348</v>
      </c>
      <c r="C130" s="184" t="str">
        <f t="shared" ref="C130:C193" si="2">VLOOKUP(A:A,H:I,2,0)</f>
        <v>COGI</v>
      </c>
      <c r="H130" s="178">
        <v>11722858</v>
      </c>
      <c r="I130" s="178" t="s">
        <v>2011</v>
      </c>
    </row>
    <row r="131" spans="1:9" hidden="1">
      <c r="A131" s="186">
        <v>11717711</v>
      </c>
      <c r="B131" s="184">
        <v>42348</v>
      </c>
      <c r="C131" s="184" t="e">
        <f t="shared" si="2"/>
        <v>#N/A</v>
      </c>
      <c r="H131" s="178">
        <v>11722973</v>
      </c>
      <c r="I131" s="178" t="s">
        <v>2011</v>
      </c>
    </row>
    <row r="132" spans="1:9" hidden="1">
      <c r="A132" s="186">
        <v>11717708</v>
      </c>
      <c r="B132" s="184">
        <v>42348</v>
      </c>
      <c r="C132" s="184" t="e">
        <f t="shared" si="2"/>
        <v>#N/A</v>
      </c>
      <c r="H132" s="178">
        <v>11722980</v>
      </c>
      <c r="I132" s="178" t="s">
        <v>2011</v>
      </c>
    </row>
    <row r="133" spans="1:9" hidden="1">
      <c r="A133" s="186">
        <v>11717753</v>
      </c>
      <c r="B133" s="184">
        <v>42348</v>
      </c>
      <c r="C133" s="184" t="e">
        <f t="shared" si="2"/>
        <v>#N/A</v>
      </c>
      <c r="H133" s="178">
        <v>11722982</v>
      </c>
      <c r="I133" s="178" t="s">
        <v>2011</v>
      </c>
    </row>
    <row r="134" spans="1:9" hidden="1">
      <c r="A134" s="186">
        <v>11717715</v>
      </c>
      <c r="B134" s="184">
        <v>42348</v>
      </c>
      <c r="C134" s="184" t="e">
        <f t="shared" si="2"/>
        <v>#N/A</v>
      </c>
      <c r="H134" s="178">
        <v>11722984</v>
      </c>
      <c r="I134" s="178" t="s">
        <v>2011</v>
      </c>
    </row>
    <row r="135" spans="1:9" hidden="1">
      <c r="A135" s="186">
        <v>11720961</v>
      </c>
      <c r="B135" s="184">
        <v>42349</v>
      </c>
      <c r="C135" s="184" t="e">
        <f t="shared" si="2"/>
        <v>#N/A</v>
      </c>
      <c r="H135" s="178">
        <v>11722996</v>
      </c>
      <c r="I135" s="178" t="s">
        <v>2011</v>
      </c>
    </row>
    <row r="136" spans="1:9" hidden="1">
      <c r="A136" s="186">
        <v>11720962</v>
      </c>
      <c r="B136" s="184">
        <v>42349</v>
      </c>
      <c r="C136" s="184" t="e">
        <f t="shared" si="2"/>
        <v>#N/A</v>
      </c>
      <c r="H136" s="178">
        <v>11723009</v>
      </c>
      <c r="I136" s="178" t="s">
        <v>2011</v>
      </c>
    </row>
    <row r="137" spans="1:9" hidden="1">
      <c r="A137" s="186">
        <v>11720963</v>
      </c>
      <c r="B137" s="184">
        <v>42349</v>
      </c>
      <c r="C137" s="184" t="e">
        <f t="shared" si="2"/>
        <v>#N/A</v>
      </c>
      <c r="H137" s="178">
        <v>11723132</v>
      </c>
      <c r="I137" s="178" t="s">
        <v>2011</v>
      </c>
    </row>
    <row r="138" spans="1:9" hidden="1">
      <c r="A138" s="186">
        <v>11720964</v>
      </c>
      <c r="B138" s="184">
        <v>42349</v>
      </c>
      <c r="C138" s="184" t="e">
        <f t="shared" si="2"/>
        <v>#N/A</v>
      </c>
      <c r="H138" s="178">
        <v>11723133</v>
      </c>
      <c r="I138" s="178" t="s">
        <v>2011</v>
      </c>
    </row>
    <row r="139" spans="1:9" hidden="1">
      <c r="A139" s="186">
        <v>11720965</v>
      </c>
      <c r="B139" s="184">
        <v>42349</v>
      </c>
      <c r="C139" s="184" t="e">
        <f t="shared" si="2"/>
        <v>#N/A</v>
      </c>
      <c r="H139" s="178">
        <v>11723136</v>
      </c>
      <c r="I139" s="178" t="s">
        <v>2011</v>
      </c>
    </row>
    <row r="140" spans="1:9" hidden="1">
      <c r="A140" s="186">
        <v>11720966</v>
      </c>
      <c r="B140" s="184">
        <v>42349</v>
      </c>
      <c r="C140" s="184" t="e">
        <f t="shared" si="2"/>
        <v>#N/A</v>
      </c>
      <c r="H140" s="178">
        <v>11723162</v>
      </c>
      <c r="I140" s="178" t="s">
        <v>2011</v>
      </c>
    </row>
    <row r="141" spans="1:9" hidden="1">
      <c r="A141" s="185">
        <v>11720967</v>
      </c>
      <c r="B141" s="184">
        <v>42349</v>
      </c>
      <c r="C141" s="184" t="str">
        <f t="shared" si="2"/>
        <v>COGI</v>
      </c>
      <c r="H141" s="178">
        <v>11723164</v>
      </c>
      <c r="I141" s="178" t="s">
        <v>2011</v>
      </c>
    </row>
    <row r="142" spans="1:9" hidden="1">
      <c r="A142" s="186">
        <v>11722037</v>
      </c>
      <c r="B142" s="184">
        <v>42349</v>
      </c>
      <c r="C142" s="184" t="e">
        <f t="shared" si="2"/>
        <v>#N/A</v>
      </c>
      <c r="H142" s="178">
        <v>11723166</v>
      </c>
      <c r="I142" s="178" t="s">
        <v>2011</v>
      </c>
    </row>
    <row r="143" spans="1:9" hidden="1">
      <c r="A143" s="186">
        <v>11722038</v>
      </c>
      <c r="B143" s="184">
        <v>42349</v>
      </c>
      <c r="C143" s="184" t="e">
        <f t="shared" si="2"/>
        <v>#N/A</v>
      </c>
      <c r="H143" s="178">
        <v>11723171</v>
      </c>
      <c r="I143" s="178" t="s">
        <v>2011</v>
      </c>
    </row>
    <row r="144" spans="1:9" hidden="1">
      <c r="A144" s="186">
        <v>11722039</v>
      </c>
      <c r="B144" s="184">
        <v>42349</v>
      </c>
      <c r="C144" s="184" t="e">
        <f t="shared" si="2"/>
        <v>#N/A</v>
      </c>
      <c r="H144" s="178">
        <v>11723180</v>
      </c>
      <c r="I144" s="178" t="s">
        <v>2011</v>
      </c>
    </row>
    <row r="145" spans="1:9" hidden="1">
      <c r="A145" s="186">
        <v>11723460</v>
      </c>
      <c r="B145" s="184">
        <v>42349</v>
      </c>
      <c r="C145" s="184" t="e">
        <f t="shared" si="2"/>
        <v>#N/A</v>
      </c>
      <c r="H145" s="178">
        <v>11723186</v>
      </c>
      <c r="I145" s="178" t="s">
        <v>2011</v>
      </c>
    </row>
    <row r="146" spans="1:9" hidden="1">
      <c r="A146" s="186">
        <v>11723461</v>
      </c>
      <c r="B146" s="184">
        <v>42349</v>
      </c>
      <c r="C146" s="184" t="e">
        <f t="shared" si="2"/>
        <v>#N/A</v>
      </c>
      <c r="H146" s="178">
        <v>11723189</v>
      </c>
      <c r="I146" s="178" t="s">
        <v>2011</v>
      </c>
    </row>
    <row r="147" spans="1:9" hidden="1">
      <c r="A147" s="186">
        <v>11723462</v>
      </c>
      <c r="B147" s="184">
        <v>42349</v>
      </c>
      <c r="C147" s="184" t="e">
        <f t="shared" si="2"/>
        <v>#N/A</v>
      </c>
      <c r="H147" s="178">
        <v>11723191</v>
      </c>
      <c r="I147" s="178" t="s">
        <v>2011</v>
      </c>
    </row>
    <row r="148" spans="1:9" hidden="1">
      <c r="A148" s="186">
        <v>11723463</v>
      </c>
      <c r="B148" s="184">
        <v>42349</v>
      </c>
      <c r="C148" s="184" t="e">
        <f t="shared" si="2"/>
        <v>#N/A</v>
      </c>
      <c r="H148" s="178">
        <v>11723274</v>
      </c>
      <c r="I148" s="178" t="s">
        <v>2011</v>
      </c>
    </row>
    <row r="149" spans="1:9" hidden="1">
      <c r="A149" s="186">
        <v>11723464</v>
      </c>
      <c r="B149" s="184">
        <v>42349</v>
      </c>
      <c r="C149" s="184" t="e">
        <f t="shared" si="2"/>
        <v>#N/A</v>
      </c>
      <c r="H149" s="178">
        <v>11723325</v>
      </c>
      <c r="I149" s="178" t="s">
        <v>2011</v>
      </c>
    </row>
    <row r="150" spans="1:9" hidden="1">
      <c r="A150" s="186">
        <v>11723465</v>
      </c>
      <c r="B150" s="184">
        <v>42349</v>
      </c>
      <c r="C150" s="184" t="e">
        <f t="shared" si="2"/>
        <v>#N/A</v>
      </c>
      <c r="H150" s="178">
        <v>11722555</v>
      </c>
      <c r="I150" s="178" t="s">
        <v>2011</v>
      </c>
    </row>
    <row r="151" spans="1:9" hidden="1">
      <c r="A151" s="186">
        <v>11723466</v>
      </c>
      <c r="B151" s="184">
        <v>42349</v>
      </c>
      <c r="C151" s="184" t="e">
        <f t="shared" si="2"/>
        <v>#N/A</v>
      </c>
      <c r="H151" s="178">
        <v>11722680</v>
      </c>
      <c r="I151" s="178" t="s">
        <v>2011</v>
      </c>
    </row>
    <row r="152" spans="1:9" hidden="1">
      <c r="A152" s="186">
        <v>11723467</v>
      </c>
      <c r="B152" s="184">
        <v>42349</v>
      </c>
      <c r="C152" s="184" t="e">
        <f t="shared" si="2"/>
        <v>#N/A</v>
      </c>
      <c r="H152" s="178">
        <v>11722681</v>
      </c>
      <c r="I152" s="178" t="s">
        <v>2011</v>
      </c>
    </row>
    <row r="153" spans="1:9" hidden="1">
      <c r="A153" s="186">
        <v>11723468</v>
      </c>
      <c r="B153" s="184">
        <v>42349</v>
      </c>
      <c r="C153" s="184" t="e">
        <f t="shared" si="2"/>
        <v>#N/A</v>
      </c>
      <c r="H153" s="178">
        <v>11722824</v>
      </c>
      <c r="I153" s="178" t="s">
        <v>2011</v>
      </c>
    </row>
    <row r="154" spans="1:9" hidden="1">
      <c r="A154" s="186">
        <v>11723469</v>
      </c>
      <c r="B154" s="184">
        <v>42349</v>
      </c>
      <c r="C154" s="184" t="e">
        <f t="shared" si="2"/>
        <v>#N/A</v>
      </c>
      <c r="H154" s="178">
        <v>11723277</v>
      </c>
      <c r="I154" s="178" t="s">
        <v>2011</v>
      </c>
    </row>
    <row r="155" spans="1:9" hidden="1">
      <c r="A155" s="186">
        <v>11723470</v>
      </c>
      <c r="B155" s="184">
        <v>42349</v>
      </c>
      <c r="C155" s="184" t="e">
        <f t="shared" si="2"/>
        <v>#N/A</v>
      </c>
      <c r="H155" s="178">
        <v>11721759</v>
      </c>
      <c r="I155" s="178" t="s">
        <v>2011</v>
      </c>
    </row>
    <row r="156" spans="1:9" hidden="1">
      <c r="A156" s="186">
        <v>11723471</v>
      </c>
      <c r="B156" s="184">
        <v>42349</v>
      </c>
      <c r="C156" s="184" t="e">
        <f t="shared" si="2"/>
        <v>#N/A</v>
      </c>
      <c r="H156" s="178">
        <v>11722200</v>
      </c>
      <c r="I156" s="178" t="s">
        <v>2011</v>
      </c>
    </row>
    <row r="157" spans="1:9" hidden="1">
      <c r="A157" s="186">
        <v>11723472</v>
      </c>
      <c r="B157" s="184">
        <v>42349</v>
      </c>
      <c r="C157" s="184" t="e">
        <f t="shared" si="2"/>
        <v>#N/A</v>
      </c>
      <c r="H157" s="178">
        <v>11722206</v>
      </c>
      <c r="I157" s="178" t="s">
        <v>2011</v>
      </c>
    </row>
    <row r="158" spans="1:9" hidden="1">
      <c r="A158" s="186">
        <v>11723473</v>
      </c>
      <c r="B158" s="184">
        <v>42349</v>
      </c>
      <c r="C158" s="184" t="e">
        <f t="shared" si="2"/>
        <v>#N/A</v>
      </c>
      <c r="H158" s="178">
        <v>11722208</v>
      </c>
      <c r="I158" s="178" t="s">
        <v>2011</v>
      </c>
    </row>
    <row r="159" spans="1:9" hidden="1">
      <c r="A159" s="186">
        <v>11723474</v>
      </c>
      <c r="B159" s="184">
        <v>42349</v>
      </c>
      <c r="C159" s="184" t="e">
        <f t="shared" si="2"/>
        <v>#N/A</v>
      </c>
      <c r="H159" s="178">
        <v>11722210</v>
      </c>
      <c r="I159" s="178" t="s">
        <v>2011</v>
      </c>
    </row>
    <row r="160" spans="1:9" hidden="1">
      <c r="A160" s="186">
        <v>11723475</v>
      </c>
      <c r="B160" s="184">
        <v>42349</v>
      </c>
      <c r="C160" s="184" t="e">
        <f t="shared" si="2"/>
        <v>#N/A</v>
      </c>
      <c r="H160" s="178">
        <v>11722651</v>
      </c>
      <c r="I160" s="178" t="s">
        <v>2011</v>
      </c>
    </row>
    <row r="161" spans="1:9" hidden="1">
      <c r="A161" s="186">
        <v>11723476</v>
      </c>
      <c r="B161" s="184">
        <v>42349</v>
      </c>
      <c r="C161" s="184" t="e">
        <f t="shared" si="2"/>
        <v>#N/A</v>
      </c>
      <c r="H161" s="178">
        <v>11722654</v>
      </c>
      <c r="I161" s="178" t="s">
        <v>2011</v>
      </c>
    </row>
    <row r="162" spans="1:9" hidden="1">
      <c r="A162" s="186">
        <v>11723477</v>
      </c>
      <c r="B162" s="184">
        <v>42349</v>
      </c>
      <c r="C162" s="184" t="e">
        <f t="shared" si="2"/>
        <v>#N/A</v>
      </c>
      <c r="H162" s="178">
        <v>11722659</v>
      </c>
      <c r="I162" s="178" t="s">
        <v>2011</v>
      </c>
    </row>
    <row r="163" spans="1:9" hidden="1">
      <c r="A163" s="186">
        <v>11723478</v>
      </c>
      <c r="B163" s="184">
        <v>42349</v>
      </c>
      <c r="C163" s="184" t="e">
        <f t="shared" si="2"/>
        <v>#N/A</v>
      </c>
      <c r="H163" s="178">
        <v>11722661</v>
      </c>
      <c r="I163" s="178" t="s">
        <v>2011</v>
      </c>
    </row>
    <row r="164" spans="1:9" hidden="1">
      <c r="A164" s="186">
        <v>11723479</v>
      </c>
      <c r="B164" s="184">
        <v>42349</v>
      </c>
      <c r="C164" s="184" t="e">
        <f t="shared" si="2"/>
        <v>#N/A</v>
      </c>
      <c r="H164" s="178">
        <v>11722816</v>
      </c>
      <c r="I164" s="178" t="s">
        <v>2011</v>
      </c>
    </row>
    <row r="165" spans="1:9" hidden="1">
      <c r="A165" s="186">
        <v>11723480</v>
      </c>
      <c r="B165" s="184">
        <v>42349</v>
      </c>
      <c r="C165" s="184" t="e">
        <f t="shared" si="2"/>
        <v>#N/A</v>
      </c>
      <c r="H165" s="178">
        <v>11722818</v>
      </c>
      <c r="I165" s="178" t="s">
        <v>2011</v>
      </c>
    </row>
    <row r="166" spans="1:9" hidden="1">
      <c r="A166" s="186">
        <v>11723481</v>
      </c>
      <c r="B166" s="184">
        <v>42349</v>
      </c>
      <c r="C166" s="184" t="e">
        <f t="shared" si="2"/>
        <v>#N/A</v>
      </c>
      <c r="H166" s="178">
        <v>11722820</v>
      </c>
      <c r="I166" s="178" t="s">
        <v>2011</v>
      </c>
    </row>
    <row r="167" spans="1:9" hidden="1">
      <c r="A167" s="186">
        <v>11723482</v>
      </c>
      <c r="B167" s="184">
        <v>42349</v>
      </c>
      <c r="C167" s="184" t="e">
        <f t="shared" si="2"/>
        <v>#N/A</v>
      </c>
      <c r="H167" s="178">
        <v>11722838</v>
      </c>
      <c r="I167" s="178" t="s">
        <v>2011</v>
      </c>
    </row>
    <row r="168" spans="1:9" hidden="1">
      <c r="A168" s="186">
        <v>11723483</v>
      </c>
      <c r="B168" s="184">
        <v>42349</v>
      </c>
      <c r="C168" s="184" t="e">
        <f t="shared" si="2"/>
        <v>#N/A</v>
      </c>
      <c r="H168" s="178">
        <v>11722841</v>
      </c>
      <c r="I168" s="178" t="s">
        <v>2011</v>
      </c>
    </row>
    <row r="169" spans="1:9" hidden="1">
      <c r="A169" s="186">
        <v>11723484</v>
      </c>
      <c r="B169" s="184">
        <v>42349</v>
      </c>
      <c r="C169" s="184" t="e">
        <f t="shared" si="2"/>
        <v>#N/A</v>
      </c>
      <c r="H169" s="178">
        <v>11722843</v>
      </c>
      <c r="I169" s="178" t="s">
        <v>2011</v>
      </c>
    </row>
    <row r="170" spans="1:9" hidden="1">
      <c r="A170" s="186">
        <v>11723485</v>
      </c>
      <c r="B170" s="184">
        <v>42349</v>
      </c>
      <c r="C170" s="184" t="e">
        <f t="shared" si="2"/>
        <v>#N/A</v>
      </c>
      <c r="H170" s="178">
        <v>11722844</v>
      </c>
      <c r="I170" s="178" t="s">
        <v>2011</v>
      </c>
    </row>
    <row r="171" spans="1:9" hidden="1">
      <c r="A171" s="186">
        <v>11723486</v>
      </c>
      <c r="B171" s="184">
        <v>42349</v>
      </c>
      <c r="C171" s="184" t="e">
        <f t="shared" si="2"/>
        <v>#N/A</v>
      </c>
      <c r="H171" s="178">
        <v>11723138</v>
      </c>
      <c r="I171" s="178" t="s">
        <v>2011</v>
      </c>
    </row>
    <row r="172" spans="1:9" hidden="1">
      <c r="A172" s="186">
        <v>11723487</v>
      </c>
      <c r="B172" s="184">
        <v>42349</v>
      </c>
      <c r="C172" s="184" t="e">
        <f t="shared" si="2"/>
        <v>#N/A</v>
      </c>
      <c r="H172" s="178">
        <v>11721756</v>
      </c>
      <c r="I172" s="178" t="s">
        <v>2011</v>
      </c>
    </row>
    <row r="173" spans="1:9" hidden="1">
      <c r="A173" s="186">
        <v>11723488</v>
      </c>
      <c r="B173" s="184">
        <v>42349</v>
      </c>
      <c r="C173" s="184" t="e">
        <f t="shared" si="2"/>
        <v>#N/A</v>
      </c>
      <c r="H173" s="178">
        <v>11721758</v>
      </c>
      <c r="I173" s="178" t="s">
        <v>2011</v>
      </c>
    </row>
    <row r="174" spans="1:9" hidden="1">
      <c r="A174" s="186">
        <v>11723489</v>
      </c>
      <c r="B174" s="184">
        <v>42349</v>
      </c>
      <c r="C174" s="184" t="e">
        <f t="shared" si="2"/>
        <v>#N/A</v>
      </c>
      <c r="H174" s="178">
        <v>11722223</v>
      </c>
      <c r="I174" s="178" t="s">
        <v>2011</v>
      </c>
    </row>
    <row r="175" spans="1:9" hidden="1">
      <c r="A175" s="186">
        <v>11723490</v>
      </c>
      <c r="B175" s="184">
        <v>42349</v>
      </c>
      <c r="C175" s="184" t="e">
        <f t="shared" si="2"/>
        <v>#N/A</v>
      </c>
      <c r="H175" s="178">
        <v>11722256</v>
      </c>
      <c r="I175" s="178" t="s">
        <v>2011</v>
      </c>
    </row>
    <row r="176" spans="1:9" hidden="1">
      <c r="A176" s="186">
        <v>11723491</v>
      </c>
      <c r="B176" s="184">
        <v>42349</v>
      </c>
      <c r="C176" s="184" t="e">
        <f t="shared" si="2"/>
        <v>#N/A</v>
      </c>
      <c r="H176" s="178">
        <v>11722290</v>
      </c>
      <c r="I176" s="178" t="s">
        <v>2011</v>
      </c>
    </row>
    <row r="177" spans="1:9" hidden="1">
      <c r="A177" s="186">
        <v>11721582</v>
      </c>
      <c r="B177" s="184">
        <v>42349</v>
      </c>
      <c r="C177" s="184" t="e">
        <f t="shared" si="2"/>
        <v>#N/A</v>
      </c>
      <c r="H177" s="178">
        <v>11723161</v>
      </c>
      <c r="I177" s="178" t="s">
        <v>2011</v>
      </c>
    </row>
    <row r="178" spans="1:9">
      <c r="A178" s="186">
        <v>11721598</v>
      </c>
      <c r="B178" s="184">
        <v>42349</v>
      </c>
      <c r="C178" s="184" t="e">
        <f t="shared" si="2"/>
        <v>#N/A</v>
      </c>
      <c r="H178" s="178">
        <v>11723163</v>
      </c>
      <c r="I178" s="178" t="s">
        <v>2011</v>
      </c>
    </row>
    <row r="179" spans="1:9" hidden="1">
      <c r="A179" s="186">
        <v>11721454</v>
      </c>
      <c r="B179" s="184">
        <v>42349</v>
      </c>
      <c r="C179" s="184" t="e">
        <f t="shared" si="2"/>
        <v>#N/A</v>
      </c>
      <c r="H179" s="178">
        <v>11723165</v>
      </c>
      <c r="I179" s="178" t="s">
        <v>2011</v>
      </c>
    </row>
    <row r="180" spans="1:9" hidden="1">
      <c r="A180" s="186">
        <v>11721583</v>
      </c>
      <c r="B180" s="184">
        <v>42349</v>
      </c>
      <c r="C180" s="184" t="e">
        <f t="shared" si="2"/>
        <v>#N/A</v>
      </c>
      <c r="H180" s="178">
        <v>11723273</v>
      </c>
      <c r="I180" s="178" t="s">
        <v>2011</v>
      </c>
    </row>
    <row r="181" spans="1:9" hidden="1">
      <c r="A181" s="186">
        <v>11721581</v>
      </c>
      <c r="B181" s="184">
        <v>42349</v>
      </c>
      <c r="C181" s="184" t="e">
        <f t="shared" si="2"/>
        <v>#N/A</v>
      </c>
      <c r="H181" s="178">
        <v>11723324</v>
      </c>
      <c r="I181" s="178" t="s">
        <v>2011</v>
      </c>
    </row>
    <row r="182" spans="1:9" hidden="1">
      <c r="A182" s="186">
        <v>11721456</v>
      </c>
      <c r="B182" s="184">
        <v>42349</v>
      </c>
      <c r="C182" s="184" t="e">
        <f t="shared" si="2"/>
        <v>#N/A</v>
      </c>
      <c r="H182" s="178">
        <v>11722224</v>
      </c>
      <c r="I182" s="178" t="s">
        <v>2011</v>
      </c>
    </row>
    <row r="183" spans="1:9" hidden="1">
      <c r="A183" s="186">
        <v>11721459</v>
      </c>
      <c r="B183" s="184">
        <v>42349</v>
      </c>
      <c r="C183" s="184" t="e">
        <f t="shared" si="2"/>
        <v>#N/A</v>
      </c>
      <c r="H183" s="178">
        <v>11722238</v>
      </c>
      <c r="I183" s="178" t="s">
        <v>2011</v>
      </c>
    </row>
    <row r="184" spans="1:9" hidden="1">
      <c r="A184" s="186">
        <v>11721590</v>
      </c>
      <c r="B184" s="184">
        <v>42349</v>
      </c>
      <c r="C184" s="184" t="e">
        <f t="shared" si="2"/>
        <v>#N/A</v>
      </c>
      <c r="H184" s="178">
        <v>11722241</v>
      </c>
      <c r="I184" s="178" t="s">
        <v>2011</v>
      </c>
    </row>
    <row r="185" spans="1:9" hidden="1">
      <c r="A185" s="185">
        <v>11721592</v>
      </c>
      <c r="B185" s="184">
        <v>42349</v>
      </c>
      <c r="C185" s="184" t="str">
        <f t="shared" si="2"/>
        <v>COGI</v>
      </c>
      <c r="H185" s="178">
        <v>11722243</v>
      </c>
      <c r="I185" s="178" t="s">
        <v>2011</v>
      </c>
    </row>
    <row r="186" spans="1:9" hidden="1">
      <c r="A186" s="186">
        <v>11721591</v>
      </c>
      <c r="B186" s="184">
        <v>42349</v>
      </c>
      <c r="C186" s="184" t="e">
        <f t="shared" si="2"/>
        <v>#N/A</v>
      </c>
      <c r="H186" s="178">
        <v>11722245</v>
      </c>
      <c r="I186" s="178" t="s">
        <v>2011</v>
      </c>
    </row>
    <row r="187" spans="1:9" hidden="1">
      <c r="A187" s="186">
        <v>11721593</v>
      </c>
      <c r="B187" s="184">
        <v>42349</v>
      </c>
      <c r="C187" s="184" t="e">
        <f t="shared" si="2"/>
        <v>#N/A</v>
      </c>
      <c r="H187" s="178">
        <v>11722406</v>
      </c>
      <c r="I187" s="178" t="s">
        <v>2011</v>
      </c>
    </row>
    <row r="188" spans="1:9" hidden="1">
      <c r="A188" s="186">
        <v>11721452</v>
      </c>
      <c r="B188" s="184">
        <v>42349</v>
      </c>
      <c r="C188" s="184" t="e">
        <f t="shared" si="2"/>
        <v>#N/A</v>
      </c>
      <c r="H188" s="178">
        <v>11722407</v>
      </c>
      <c r="I188" s="178" t="s">
        <v>2011</v>
      </c>
    </row>
    <row r="189" spans="1:9" hidden="1">
      <c r="A189" s="186">
        <v>11721457</v>
      </c>
      <c r="B189" s="184">
        <v>42349</v>
      </c>
      <c r="C189" s="184" t="e">
        <f t="shared" si="2"/>
        <v>#N/A</v>
      </c>
      <c r="H189" s="178">
        <v>11722408</v>
      </c>
      <c r="I189" s="178" t="s">
        <v>2011</v>
      </c>
    </row>
    <row r="190" spans="1:9" hidden="1">
      <c r="A190" s="186">
        <v>11721580</v>
      </c>
      <c r="B190" s="184">
        <v>42349</v>
      </c>
      <c r="C190" s="184" t="e">
        <f t="shared" si="2"/>
        <v>#N/A</v>
      </c>
      <c r="H190" s="178">
        <v>11722411</v>
      </c>
      <c r="I190" s="178" t="s">
        <v>2011</v>
      </c>
    </row>
    <row r="191" spans="1:9" hidden="1">
      <c r="A191" s="186">
        <v>11721596</v>
      </c>
      <c r="B191" s="184">
        <v>42349</v>
      </c>
      <c r="C191" s="184" t="e">
        <f t="shared" si="2"/>
        <v>#N/A</v>
      </c>
      <c r="H191" s="178">
        <v>11722412</v>
      </c>
      <c r="I191" s="178" t="s">
        <v>2011</v>
      </c>
    </row>
    <row r="192" spans="1:9" hidden="1">
      <c r="A192" s="186">
        <v>11721599</v>
      </c>
      <c r="B192" s="184">
        <v>42349</v>
      </c>
      <c r="C192" s="184" t="e">
        <f t="shared" si="2"/>
        <v>#N/A</v>
      </c>
      <c r="H192" s="178">
        <v>11722413</v>
      </c>
      <c r="I192" s="178" t="s">
        <v>2011</v>
      </c>
    </row>
    <row r="193" spans="1:9" hidden="1">
      <c r="A193" s="186">
        <v>11721597</v>
      </c>
      <c r="B193" s="184">
        <v>42349</v>
      </c>
      <c r="C193" s="184" t="e">
        <f t="shared" si="2"/>
        <v>#N/A</v>
      </c>
      <c r="H193" s="178">
        <v>11722414</v>
      </c>
      <c r="I193" s="178" t="s">
        <v>2011</v>
      </c>
    </row>
    <row r="194" spans="1:9" hidden="1">
      <c r="A194" s="186">
        <v>11721600</v>
      </c>
      <c r="B194" s="184">
        <v>42349</v>
      </c>
      <c r="C194" s="184" t="e">
        <f t="shared" ref="C194:C257" si="3">VLOOKUP(A:A,H:I,2,0)</f>
        <v>#N/A</v>
      </c>
      <c r="H194" s="178">
        <v>11722415</v>
      </c>
      <c r="I194" s="178" t="s">
        <v>2011</v>
      </c>
    </row>
    <row r="195" spans="1:9" hidden="1">
      <c r="A195" s="186">
        <v>11721601</v>
      </c>
      <c r="B195" s="184">
        <v>42349</v>
      </c>
      <c r="C195" s="184" t="e">
        <f t="shared" si="3"/>
        <v>#N/A</v>
      </c>
      <c r="H195" s="178">
        <v>11722416</v>
      </c>
      <c r="I195" s="178" t="s">
        <v>2011</v>
      </c>
    </row>
    <row r="196" spans="1:9">
      <c r="A196" s="186">
        <v>11721455</v>
      </c>
      <c r="B196" s="184">
        <v>42349</v>
      </c>
      <c r="C196" s="184" t="e">
        <f t="shared" si="3"/>
        <v>#N/A</v>
      </c>
      <c r="H196" s="178">
        <v>11722265</v>
      </c>
      <c r="I196" s="178" t="s">
        <v>2011</v>
      </c>
    </row>
    <row r="197" spans="1:9">
      <c r="A197" s="186">
        <v>11721458</v>
      </c>
      <c r="B197" s="184">
        <v>42349</v>
      </c>
      <c r="C197" s="184" t="e">
        <f t="shared" si="3"/>
        <v>#N/A</v>
      </c>
      <c r="H197" s="178">
        <v>11722288</v>
      </c>
      <c r="I197" s="178" t="s">
        <v>2011</v>
      </c>
    </row>
    <row r="198" spans="1:9" hidden="1">
      <c r="A198" s="186">
        <v>11721594</v>
      </c>
      <c r="B198" s="184">
        <v>42349</v>
      </c>
      <c r="C198" s="184" t="e">
        <f t="shared" si="3"/>
        <v>#N/A</v>
      </c>
      <c r="H198" s="178">
        <v>11722662</v>
      </c>
      <c r="I198" s="178" t="s">
        <v>2011</v>
      </c>
    </row>
    <row r="199" spans="1:9" hidden="1">
      <c r="A199" s="186">
        <v>11721595</v>
      </c>
      <c r="B199" s="184">
        <v>42349</v>
      </c>
      <c r="C199" s="184" t="e">
        <f t="shared" si="3"/>
        <v>#N/A</v>
      </c>
      <c r="H199" s="178">
        <v>11722664</v>
      </c>
      <c r="I199" s="178" t="s">
        <v>2011</v>
      </c>
    </row>
    <row r="200" spans="1:9" hidden="1">
      <c r="A200" s="186">
        <v>11721585</v>
      </c>
      <c r="B200" s="184">
        <v>42349</v>
      </c>
      <c r="C200" s="184" t="e">
        <f t="shared" si="3"/>
        <v>#N/A</v>
      </c>
      <c r="H200" s="178">
        <v>11722828</v>
      </c>
      <c r="I200" s="178" t="s">
        <v>2011</v>
      </c>
    </row>
    <row r="201" spans="1:9" hidden="1">
      <c r="A201" s="186">
        <v>11721588</v>
      </c>
      <c r="B201" s="184">
        <v>42349</v>
      </c>
      <c r="C201" s="184" t="e">
        <f t="shared" si="3"/>
        <v>#N/A</v>
      </c>
      <c r="H201" s="178">
        <v>11722859</v>
      </c>
      <c r="I201" s="178" t="s">
        <v>2011</v>
      </c>
    </row>
    <row r="202" spans="1:9" hidden="1">
      <c r="A202" s="186">
        <v>11721587</v>
      </c>
      <c r="B202" s="184">
        <v>42349</v>
      </c>
      <c r="C202" s="184" t="e">
        <f t="shared" si="3"/>
        <v>#N/A</v>
      </c>
      <c r="H202" s="178">
        <v>11722990</v>
      </c>
      <c r="I202" s="178" t="s">
        <v>2011</v>
      </c>
    </row>
    <row r="203" spans="1:9" hidden="1">
      <c r="A203" s="186">
        <v>11721584</v>
      </c>
      <c r="B203" s="184">
        <v>42349</v>
      </c>
      <c r="C203" s="184" t="e">
        <f t="shared" si="3"/>
        <v>#N/A</v>
      </c>
      <c r="H203" s="178">
        <v>11723129</v>
      </c>
      <c r="I203" s="178" t="s">
        <v>2011</v>
      </c>
    </row>
    <row r="204" spans="1:9">
      <c r="A204" s="186">
        <v>11721586</v>
      </c>
      <c r="B204" s="184">
        <v>42349</v>
      </c>
      <c r="C204" s="184" t="e">
        <f t="shared" si="3"/>
        <v>#N/A</v>
      </c>
      <c r="H204" s="178">
        <v>11723130</v>
      </c>
      <c r="I204" s="178" t="s">
        <v>2011</v>
      </c>
    </row>
    <row r="205" spans="1:9">
      <c r="A205" s="186">
        <v>11721589</v>
      </c>
      <c r="B205" s="184">
        <v>42349</v>
      </c>
      <c r="C205" s="184" t="e">
        <f t="shared" si="3"/>
        <v>#N/A</v>
      </c>
      <c r="H205" s="178">
        <v>11723150</v>
      </c>
      <c r="I205" s="178" t="s">
        <v>2011</v>
      </c>
    </row>
    <row r="206" spans="1:9" hidden="1">
      <c r="A206" s="186">
        <v>11721453</v>
      </c>
      <c r="B206" s="184">
        <v>42349</v>
      </c>
      <c r="C206" s="184" t="e">
        <f t="shared" si="3"/>
        <v>#N/A</v>
      </c>
      <c r="H206" s="178">
        <v>11722274</v>
      </c>
      <c r="I206" s="178" t="s">
        <v>2011</v>
      </c>
    </row>
    <row r="207" spans="1:9" hidden="1">
      <c r="A207" s="186">
        <v>11718554</v>
      </c>
      <c r="B207" s="184">
        <v>42349</v>
      </c>
      <c r="C207" s="184" t="e">
        <f t="shared" si="3"/>
        <v>#N/A</v>
      </c>
      <c r="H207" s="178">
        <v>11722558</v>
      </c>
      <c r="I207" s="178" t="s">
        <v>2011</v>
      </c>
    </row>
    <row r="208" spans="1:9" hidden="1">
      <c r="A208" s="185">
        <v>11718556</v>
      </c>
      <c r="B208" s="184">
        <v>42349</v>
      </c>
      <c r="C208" s="184" t="str">
        <f t="shared" si="3"/>
        <v>COGI</v>
      </c>
      <c r="H208" s="178">
        <v>11727763</v>
      </c>
      <c r="I208" s="178" t="s">
        <v>2011</v>
      </c>
    </row>
    <row r="209" spans="1:9" hidden="1">
      <c r="A209" s="186">
        <v>11718600</v>
      </c>
      <c r="B209" s="184">
        <v>42349</v>
      </c>
      <c r="C209" s="184" t="e">
        <f t="shared" si="3"/>
        <v>#N/A</v>
      </c>
      <c r="H209" s="178">
        <v>11724513</v>
      </c>
      <c r="I209" s="178" t="s">
        <v>2011</v>
      </c>
    </row>
    <row r="210" spans="1:9">
      <c r="A210" s="186">
        <v>11718604</v>
      </c>
      <c r="B210" s="184">
        <v>42349</v>
      </c>
      <c r="C210" s="184" t="e">
        <f t="shared" si="3"/>
        <v>#N/A</v>
      </c>
      <c r="H210" s="178">
        <v>11724515</v>
      </c>
      <c r="I210" s="178" t="s">
        <v>2011</v>
      </c>
    </row>
    <row r="211" spans="1:9" hidden="1">
      <c r="A211" s="186">
        <v>11718607</v>
      </c>
      <c r="B211" s="184">
        <v>42349</v>
      </c>
      <c r="C211" s="184" t="e">
        <f t="shared" si="3"/>
        <v>#N/A</v>
      </c>
      <c r="H211" s="178">
        <v>11723845</v>
      </c>
      <c r="I211" s="178" t="s">
        <v>2011</v>
      </c>
    </row>
    <row r="212" spans="1:9" hidden="1">
      <c r="A212" s="186">
        <v>11718618</v>
      </c>
      <c r="B212" s="184">
        <v>42349</v>
      </c>
      <c r="C212" s="184" t="e">
        <f t="shared" si="3"/>
        <v>#N/A</v>
      </c>
      <c r="H212" s="178">
        <v>11723846</v>
      </c>
      <c r="I212" s="178" t="s">
        <v>2011</v>
      </c>
    </row>
    <row r="213" spans="1:9" hidden="1">
      <c r="A213" s="185">
        <v>11718623</v>
      </c>
      <c r="B213" s="184">
        <v>42349</v>
      </c>
      <c r="C213" s="184" t="str">
        <f t="shared" si="3"/>
        <v>COGI</v>
      </c>
      <c r="H213" s="178">
        <v>11723847</v>
      </c>
      <c r="I213" s="178" t="s">
        <v>2011</v>
      </c>
    </row>
    <row r="214" spans="1:9" hidden="1">
      <c r="A214" s="186">
        <v>11718626</v>
      </c>
      <c r="B214" s="184">
        <v>42349</v>
      </c>
      <c r="C214" s="184" t="e">
        <f t="shared" si="3"/>
        <v>#N/A</v>
      </c>
      <c r="H214" s="178">
        <v>11723852</v>
      </c>
      <c r="I214" s="178" t="s">
        <v>2011</v>
      </c>
    </row>
    <row r="215" spans="1:9" hidden="1">
      <c r="A215" s="186">
        <v>11718609</v>
      </c>
      <c r="B215" s="184">
        <v>42349</v>
      </c>
      <c r="C215" s="184" t="e">
        <f t="shared" si="3"/>
        <v>#N/A</v>
      </c>
      <c r="H215" s="178">
        <v>11723893</v>
      </c>
      <c r="I215" s="178" t="s">
        <v>2011</v>
      </c>
    </row>
    <row r="216" spans="1:9" hidden="1">
      <c r="A216" s="186">
        <v>11718612</v>
      </c>
      <c r="B216" s="184">
        <v>42349</v>
      </c>
      <c r="C216" s="184" t="e">
        <f t="shared" si="3"/>
        <v>#N/A</v>
      </c>
      <c r="H216" s="178">
        <v>11723894</v>
      </c>
      <c r="I216" s="178" t="s">
        <v>2011</v>
      </c>
    </row>
    <row r="217" spans="1:9" hidden="1">
      <c r="A217" s="186">
        <v>11718632</v>
      </c>
      <c r="B217" s="184">
        <v>42349</v>
      </c>
      <c r="C217" s="184" t="e">
        <f t="shared" si="3"/>
        <v>#N/A</v>
      </c>
      <c r="H217" s="178">
        <v>11723895</v>
      </c>
      <c r="I217" s="178" t="s">
        <v>2011</v>
      </c>
    </row>
    <row r="218" spans="1:9" hidden="1">
      <c r="A218" s="186">
        <v>11718550</v>
      </c>
      <c r="B218" s="184">
        <v>42349</v>
      </c>
      <c r="C218" s="184" t="e">
        <f t="shared" si="3"/>
        <v>#N/A</v>
      </c>
      <c r="H218" s="178">
        <v>11724288</v>
      </c>
      <c r="I218" s="178" t="s">
        <v>2011</v>
      </c>
    </row>
    <row r="219" spans="1:9" hidden="1">
      <c r="A219" s="186">
        <v>11718551</v>
      </c>
      <c r="B219" s="184">
        <v>42349</v>
      </c>
      <c r="C219" s="184" t="e">
        <f t="shared" si="3"/>
        <v>#N/A</v>
      </c>
      <c r="H219" s="178">
        <v>11724302</v>
      </c>
      <c r="I219" s="178" t="s">
        <v>2011</v>
      </c>
    </row>
    <row r="220" spans="1:9" hidden="1">
      <c r="A220" s="186">
        <v>11718553</v>
      </c>
      <c r="B220" s="184">
        <v>42349</v>
      </c>
      <c r="C220" s="184" t="e">
        <f t="shared" si="3"/>
        <v>#N/A</v>
      </c>
      <c r="H220" s="178">
        <v>11724309</v>
      </c>
      <c r="I220" s="178" t="s">
        <v>2011</v>
      </c>
    </row>
    <row r="221" spans="1:9" hidden="1">
      <c r="A221" s="186">
        <v>11718555</v>
      </c>
      <c r="B221" s="184">
        <v>42349</v>
      </c>
      <c r="C221" s="184" t="e">
        <f t="shared" si="3"/>
        <v>#N/A</v>
      </c>
      <c r="H221" s="178">
        <v>11724310</v>
      </c>
      <c r="I221" s="178" t="s">
        <v>2011</v>
      </c>
    </row>
    <row r="222" spans="1:9">
      <c r="A222" s="186">
        <v>11718558</v>
      </c>
      <c r="B222" s="184">
        <v>42349</v>
      </c>
      <c r="C222" s="184" t="e">
        <f t="shared" si="3"/>
        <v>#N/A</v>
      </c>
      <c r="H222" s="178">
        <v>11724340</v>
      </c>
      <c r="I222" s="178" t="s">
        <v>2011</v>
      </c>
    </row>
    <row r="223" spans="1:9" hidden="1">
      <c r="A223" s="186">
        <v>11718559</v>
      </c>
      <c r="B223" s="184">
        <v>42349</v>
      </c>
      <c r="C223" s="184" t="e">
        <f t="shared" si="3"/>
        <v>#N/A</v>
      </c>
      <c r="H223" s="178">
        <v>11724356</v>
      </c>
      <c r="I223" s="178" t="s">
        <v>2011</v>
      </c>
    </row>
    <row r="224" spans="1:9" hidden="1">
      <c r="A224" s="186">
        <v>11718610</v>
      </c>
      <c r="B224" s="184">
        <v>42349</v>
      </c>
      <c r="C224" s="184" t="e">
        <f t="shared" si="3"/>
        <v>#N/A</v>
      </c>
      <c r="H224" s="178">
        <v>11724358</v>
      </c>
      <c r="I224" s="178" t="s">
        <v>2011</v>
      </c>
    </row>
    <row r="225" spans="1:9">
      <c r="A225" s="186">
        <v>11718613</v>
      </c>
      <c r="B225" s="184">
        <v>42349</v>
      </c>
      <c r="C225" s="184" t="e">
        <f t="shared" si="3"/>
        <v>#N/A</v>
      </c>
      <c r="H225" s="178">
        <v>11724360</v>
      </c>
      <c r="I225" s="178" t="s">
        <v>2011</v>
      </c>
    </row>
    <row r="226" spans="1:9" hidden="1">
      <c r="A226" s="186">
        <v>11718614</v>
      </c>
      <c r="B226" s="184">
        <v>42349</v>
      </c>
      <c r="C226" s="184" t="e">
        <f t="shared" si="3"/>
        <v>#N/A</v>
      </c>
      <c r="H226" s="178">
        <v>11724365</v>
      </c>
      <c r="I226" s="178" t="s">
        <v>2011</v>
      </c>
    </row>
    <row r="227" spans="1:9" hidden="1">
      <c r="A227" s="186">
        <v>11718620</v>
      </c>
      <c r="B227" s="184">
        <v>42349</v>
      </c>
      <c r="C227" s="184" t="e">
        <f t="shared" si="3"/>
        <v>#N/A</v>
      </c>
      <c r="H227" s="178">
        <v>11724385</v>
      </c>
      <c r="I227" s="178" t="s">
        <v>2011</v>
      </c>
    </row>
    <row r="228" spans="1:9" hidden="1">
      <c r="A228" s="186">
        <v>11718621</v>
      </c>
      <c r="B228" s="184">
        <v>42349</v>
      </c>
      <c r="C228" s="184" t="e">
        <f t="shared" si="3"/>
        <v>#N/A</v>
      </c>
      <c r="H228" s="178">
        <v>11724396</v>
      </c>
      <c r="I228" s="178" t="s">
        <v>2011</v>
      </c>
    </row>
    <row r="229" spans="1:9" hidden="1">
      <c r="A229" s="186">
        <v>11718627</v>
      </c>
      <c r="B229" s="184">
        <v>42349</v>
      </c>
      <c r="C229" s="184" t="e">
        <f t="shared" si="3"/>
        <v>#N/A</v>
      </c>
      <c r="H229" s="178">
        <v>11724399</v>
      </c>
      <c r="I229" s="178" t="s">
        <v>2011</v>
      </c>
    </row>
    <row r="230" spans="1:9" hidden="1">
      <c r="A230" s="186">
        <v>11718629</v>
      </c>
      <c r="B230" s="184">
        <v>42349</v>
      </c>
      <c r="C230" s="184" t="e">
        <f t="shared" si="3"/>
        <v>#N/A</v>
      </c>
      <c r="H230" s="178">
        <v>11724401</v>
      </c>
      <c r="I230" s="178" t="s">
        <v>2011</v>
      </c>
    </row>
    <row r="231" spans="1:9" hidden="1">
      <c r="A231" s="186">
        <v>11718630</v>
      </c>
      <c r="B231" s="184">
        <v>42349</v>
      </c>
      <c r="C231" s="184" t="e">
        <f t="shared" si="3"/>
        <v>#N/A</v>
      </c>
      <c r="H231" s="178">
        <v>11724512</v>
      </c>
      <c r="I231" s="178" t="s">
        <v>2011</v>
      </c>
    </row>
    <row r="232" spans="1:9" hidden="1">
      <c r="A232" s="186">
        <v>11718631</v>
      </c>
      <c r="B232" s="184">
        <v>42349</v>
      </c>
      <c r="C232" s="184" t="e">
        <f t="shared" si="3"/>
        <v>#N/A</v>
      </c>
      <c r="H232" s="178">
        <v>11724523</v>
      </c>
      <c r="I232" s="178" t="s">
        <v>2011</v>
      </c>
    </row>
    <row r="233" spans="1:9" hidden="1">
      <c r="A233" s="186">
        <v>11718633</v>
      </c>
      <c r="B233" s="184">
        <v>42349</v>
      </c>
      <c r="C233" s="184" t="e">
        <f t="shared" si="3"/>
        <v>#N/A</v>
      </c>
      <c r="H233" s="178">
        <v>11724525</v>
      </c>
      <c r="I233" s="178" t="s">
        <v>2011</v>
      </c>
    </row>
    <row r="234" spans="1:9" hidden="1">
      <c r="A234" s="186">
        <v>11718634</v>
      </c>
      <c r="B234" s="184">
        <v>42349</v>
      </c>
      <c r="C234" s="184" t="e">
        <f t="shared" si="3"/>
        <v>#N/A</v>
      </c>
      <c r="H234" s="178">
        <v>11724529</v>
      </c>
      <c r="I234" s="178" t="s">
        <v>2011</v>
      </c>
    </row>
    <row r="235" spans="1:9" hidden="1">
      <c r="A235" s="186">
        <v>11718552</v>
      </c>
      <c r="B235" s="184">
        <v>42349</v>
      </c>
      <c r="C235" s="184" t="e">
        <f t="shared" si="3"/>
        <v>#N/A</v>
      </c>
      <c r="H235" s="178">
        <v>11724530</v>
      </c>
      <c r="I235" s="178" t="s">
        <v>2011</v>
      </c>
    </row>
    <row r="236" spans="1:9" hidden="1">
      <c r="A236" s="186">
        <v>11718557</v>
      </c>
      <c r="B236" s="184">
        <v>42349</v>
      </c>
      <c r="C236" s="184" t="e">
        <f t="shared" si="3"/>
        <v>#N/A</v>
      </c>
      <c r="H236" s="178">
        <v>11724550</v>
      </c>
      <c r="I236" s="178" t="s">
        <v>2011</v>
      </c>
    </row>
    <row r="237" spans="1:9" hidden="1">
      <c r="A237" s="186">
        <v>11718601</v>
      </c>
      <c r="B237" s="184">
        <v>42349</v>
      </c>
      <c r="C237" s="184" t="e">
        <f t="shared" si="3"/>
        <v>#N/A</v>
      </c>
      <c r="H237" s="178">
        <v>11724551</v>
      </c>
      <c r="I237" s="178" t="s">
        <v>2011</v>
      </c>
    </row>
    <row r="238" spans="1:9" hidden="1">
      <c r="A238" s="185">
        <v>11718602</v>
      </c>
      <c r="B238" s="184">
        <v>42349</v>
      </c>
      <c r="C238" s="184" t="str">
        <f t="shared" si="3"/>
        <v>COGI</v>
      </c>
      <c r="H238" s="178">
        <v>11724560</v>
      </c>
      <c r="I238" s="178" t="s">
        <v>2011</v>
      </c>
    </row>
    <row r="239" spans="1:9" hidden="1">
      <c r="A239" s="186">
        <v>11718603</v>
      </c>
      <c r="B239" s="184">
        <v>42349</v>
      </c>
      <c r="C239" s="184" t="e">
        <f t="shared" si="3"/>
        <v>#N/A</v>
      </c>
      <c r="H239" s="178">
        <v>11724577</v>
      </c>
      <c r="I239" s="178" t="s">
        <v>2011</v>
      </c>
    </row>
    <row r="240" spans="1:9" hidden="1">
      <c r="A240" s="186">
        <v>11718605</v>
      </c>
      <c r="B240" s="184">
        <v>42349</v>
      </c>
      <c r="C240" s="184" t="e">
        <f t="shared" si="3"/>
        <v>#N/A</v>
      </c>
      <c r="H240" s="178">
        <v>11724579</v>
      </c>
      <c r="I240" s="178" t="s">
        <v>2011</v>
      </c>
    </row>
    <row r="241" spans="1:9" hidden="1">
      <c r="A241" s="186">
        <v>11718606</v>
      </c>
      <c r="B241" s="184">
        <v>42349</v>
      </c>
      <c r="C241" s="184" t="e">
        <f t="shared" si="3"/>
        <v>#N/A</v>
      </c>
      <c r="H241" s="178">
        <v>11724581</v>
      </c>
      <c r="I241" s="178" t="s">
        <v>2011</v>
      </c>
    </row>
    <row r="242" spans="1:9" hidden="1">
      <c r="A242" s="186">
        <v>11718608</v>
      </c>
      <c r="B242" s="184">
        <v>42349</v>
      </c>
      <c r="C242" s="184" t="e">
        <f t="shared" si="3"/>
        <v>#N/A</v>
      </c>
      <c r="H242" s="178">
        <v>11724696</v>
      </c>
      <c r="I242" s="178" t="s">
        <v>2011</v>
      </c>
    </row>
    <row r="243" spans="1:9" hidden="1">
      <c r="A243" s="186">
        <v>11718611</v>
      </c>
      <c r="B243" s="184">
        <v>42349</v>
      </c>
      <c r="C243" s="184" t="e">
        <f t="shared" si="3"/>
        <v>#N/A</v>
      </c>
      <c r="H243" s="178">
        <v>11724698</v>
      </c>
      <c r="I243" s="178" t="s">
        <v>2011</v>
      </c>
    </row>
    <row r="244" spans="1:9" hidden="1">
      <c r="A244" s="186">
        <v>11718615</v>
      </c>
      <c r="B244" s="184">
        <v>42349</v>
      </c>
      <c r="C244" s="184" t="e">
        <f t="shared" si="3"/>
        <v>#N/A</v>
      </c>
      <c r="H244" s="178">
        <v>11724716</v>
      </c>
      <c r="I244" s="178" t="s">
        <v>2011</v>
      </c>
    </row>
    <row r="245" spans="1:9" hidden="1">
      <c r="A245" s="186">
        <v>11718616</v>
      </c>
      <c r="B245" s="184">
        <v>42349</v>
      </c>
      <c r="C245" s="184" t="e">
        <f t="shared" si="3"/>
        <v>#N/A</v>
      </c>
      <c r="H245" s="178">
        <v>11724734</v>
      </c>
      <c r="I245" s="178" t="s">
        <v>2011</v>
      </c>
    </row>
    <row r="246" spans="1:9" hidden="1">
      <c r="A246" s="186">
        <v>11718617</v>
      </c>
      <c r="B246" s="184">
        <v>42349</v>
      </c>
      <c r="C246" s="184" t="e">
        <f t="shared" si="3"/>
        <v>#N/A</v>
      </c>
      <c r="H246" s="178">
        <v>11724735</v>
      </c>
      <c r="I246" s="178" t="s">
        <v>2011</v>
      </c>
    </row>
    <row r="247" spans="1:9" hidden="1">
      <c r="A247" s="186">
        <v>11718619</v>
      </c>
      <c r="B247" s="184">
        <v>42349</v>
      </c>
      <c r="C247" s="184" t="e">
        <f t="shared" si="3"/>
        <v>#N/A</v>
      </c>
      <c r="H247" s="178">
        <v>11724753</v>
      </c>
      <c r="I247" s="178" t="s">
        <v>2011</v>
      </c>
    </row>
    <row r="248" spans="1:9" hidden="1">
      <c r="A248" s="186">
        <v>11718622</v>
      </c>
      <c r="B248" s="184">
        <v>42349</v>
      </c>
      <c r="C248" s="184" t="e">
        <f t="shared" si="3"/>
        <v>#N/A</v>
      </c>
      <c r="H248" s="178">
        <v>11724755</v>
      </c>
      <c r="I248" s="178" t="s">
        <v>2011</v>
      </c>
    </row>
    <row r="249" spans="1:9" hidden="1">
      <c r="A249" s="186">
        <v>11718624</v>
      </c>
      <c r="B249" s="184">
        <v>42349</v>
      </c>
      <c r="C249" s="184" t="e">
        <f t="shared" si="3"/>
        <v>#N/A</v>
      </c>
      <c r="H249" s="178">
        <v>11724757</v>
      </c>
      <c r="I249" s="178" t="s">
        <v>2011</v>
      </c>
    </row>
    <row r="250" spans="1:9" hidden="1">
      <c r="A250" s="186">
        <v>11718625</v>
      </c>
      <c r="B250" s="184">
        <v>42349</v>
      </c>
      <c r="C250" s="184" t="e">
        <f t="shared" si="3"/>
        <v>#N/A</v>
      </c>
      <c r="H250" s="178">
        <v>11724759</v>
      </c>
      <c r="I250" s="178" t="s">
        <v>2011</v>
      </c>
    </row>
    <row r="251" spans="1:9" hidden="1">
      <c r="A251" s="186">
        <v>11718628</v>
      </c>
      <c r="B251" s="184">
        <v>42349</v>
      </c>
      <c r="C251" s="184" t="e">
        <f t="shared" si="3"/>
        <v>#N/A</v>
      </c>
      <c r="H251" s="178">
        <v>11727769</v>
      </c>
      <c r="I251" s="178" t="s">
        <v>2011</v>
      </c>
    </row>
    <row r="252" spans="1:9" hidden="1">
      <c r="A252" s="185">
        <v>11719088</v>
      </c>
      <c r="B252" s="184">
        <v>42349</v>
      </c>
      <c r="C252" s="184" t="str">
        <f t="shared" si="3"/>
        <v>COGI</v>
      </c>
      <c r="H252" s="178">
        <v>11723830</v>
      </c>
      <c r="I252" s="178" t="s">
        <v>2011</v>
      </c>
    </row>
    <row r="253" spans="1:9" hidden="1">
      <c r="A253" s="186">
        <v>11719091</v>
      </c>
      <c r="B253" s="184">
        <v>42349</v>
      </c>
      <c r="C253" s="184" t="e">
        <f t="shared" si="3"/>
        <v>#N/A</v>
      </c>
      <c r="H253" s="178">
        <v>11724041</v>
      </c>
      <c r="I253" s="178" t="s">
        <v>2011</v>
      </c>
    </row>
    <row r="254" spans="1:9" hidden="1">
      <c r="A254" s="186">
        <v>11719094</v>
      </c>
      <c r="B254" s="184">
        <v>42349</v>
      </c>
      <c r="C254" s="184" t="e">
        <f t="shared" si="3"/>
        <v>#N/A</v>
      </c>
      <c r="H254" s="178">
        <v>11724284</v>
      </c>
      <c r="I254" s="178" t="s">
        <v>2011</v>
      </c>
    </row>
    <row r="255" spans="1:9" hidden="1">
      <c r="A255" s="186">
        <v>11719097</v>
      </c>
      <c r="B255" s="184">
        <v>42349</v>
      </c>
      <c r="C255" s="184" t="e">
        <f t="shared" si="3"/>
        <v>#N/A</v>
      </c>
      <c r="H255" s="178">
        <v>11724514</v>
      </c>
      <c r="I255" s="178" t="s">
        <v>2011</v>
      </c>
    </row>
    <row r="256" spans="1:9" hidden="1">
      <c r="A256" s="186">
        <v>11719100</v>
      </c>
      <c r="B256" s="184">
        <v>42349</v>
      </c>
      <c r="C256" s="184" t="e">
        <f t="shared" si="3"/>
        <v>#N/A</v>
      </c>
      <c r="H256" s="178">
        <v>11724517</v>
      </c>
      <c r="I256" s="178" t="s">
        <v>2011</v>
      </c>
    </row>
    <row r="257" spans="1:9" hidden="1">
      <c r="A257" s="186">
        <v>11719103</v>
      </c>
      <c r="B257" s="184">
        <v>42349</v>
      </c>
      <c r="C257" s="184" t="e">
        <f t="shared" si="3"/>
        <v>#N/A</v>
      </c>
      <c r="H257" s="178">
        <v>11727826</v>
      </c>
      <c r="I257" s="178" t="s">
        <v>2011</v>
      </c>
    </row>
    <row r="258" spans="1:9" hidden="1">
      <c r="A258" s="186">
        <v>11719106</v>
      </c>
      <c r="B258" s="184">
        <v>42349</v>
      </c>
      <c r="C258" s="184" t="e">
        <f t="shared" ref="C258:C321" si="4">VLOOKUP(A:A,H:I,2,0)</f>
        <v>#N/A</v>
      </c>
      <c r="H258" s="178">
        <v>11723822</v>
      </c>
      <c r="I258" s="178" t="s">
        <v>2011</v>
      </c>
    </row>
    <row r="259" spans="1:9" hidden="1">
      <c r="A259" s="186">
        <v>11719109</v>
      </c>
      <c r="B259" s="184">
        <v>42349</v>
      </c>
      <c r="C259" s="184" t="e">
        <f t="shared" si="4"/>
        <v>#N/A</v>
      </c>
      <c r="H259" s="178">
        <v>11724014</v>
      </c>
      <c r="I259" s="178" t="s">
        <v>2011</v>
      </c>
    </row>
    <row r="260" spans="1:9" hidden="1">
      <c r="A260" s="186">
        <v>11719112</v>
      </c>
      <c r="B260" s="184">
        <v>42349</v>
      </c>
      <c r="C260" s="184" t="e">
        <f t="shared" si="4"/>
        <v>#N/A</v>
      </c>
      <c r="H260" s="178">
        <v>11724015</v>
      </c>
      <c r="I260" s="178" t="s">
        <v>2011</v>
      </c>
    </row>
    <row r="261" spans="1:9" hidden="1">
      <c r="A261" s="186">
        <v>11719115</v>
      </c>
      <c r="B261" s="184">
        <v>42349</v>
      </c>
      <c r="C261" s="184" t="e">
        <f t="shared" si="4"/>
        <v>#N/A</v>
      </c>
      <c r="H261" s="178">
        <v>11724016</v>
      </c>
      <c r="I261" s="178" t="s">
        <v>2011</v>
      </c>
    </row>
    <row r="262" spans="1:9" hidden="1">
      <c r="A262" s="186">
        <v>11719118</v>
      </c>
      <c r="B262" s="184">
        <v>42349</v>
      </c>
      <c r="C262" s="184" t="e">
        <f t="shared" si="4"/>
        <v>#N/A</v>
      </c>
      <c r="H262" s="178">
        <v>11724017</v>
      </c>
      <c r="I262" s="178" t="s">
        <v>2011</v>
      </c>
    </row>
    <row r="263" spans="1:9" hidden="1">
      <c r="A263" s="186">
        <v>11719126</v>
      </c>
      <c r="B263" s="184">
        <v>42349</v>
      </c>
      <c r="C263" s="184" t="e">
        <f t="shared" si="4"/>
        <v>#N/A</v>
      </c>
      <c r="H263" s="178">
        <v>11724135</v>
      </c>
      <c r="I263" s="178" t="s">
        <v>2011</v>
      </c>
    </row>
    <row r="264" spans="1:9" hidden="1">
      <c r="A264" s="186">
        <v>11719129</v>
      </c>
      <c r="B264" s="184">
        <v>42349</v>
      </c>
      <c r="C264" s="184" t="e">
        <f t="shared" si="4"/>
        <v>#N/A</v>
      </c>
      <c r="H264" s="178">
        <v>11724241</v>
      </c>
      <c r="I264" s="178" t="s">
        <v>2011</v>
      </c>
    </row>
    <row r="265" spans="1:9" hidden="1">
      <c r="A265" s="186">
        <v>11719132</v>
      </c>
      <c r="B265" s="184">
        <v>42349</v>
      </c>
      <c r="C265" s="184" t="e">
        <f t="shared" si="4"/>
        <v>#N/A</v>
      </c>
      <c r="H265" s="178">
        <v>11724242</v>
      </c>
      <c r="I265" s="178" t="s">
        <v>2011</v>
      </c>
    </row>
    <row r="266" spans="1:9" hidden="1">
      <c r="A266" s="186">
        <v>11719135</v>
      </c>
      <c r="B266" s="184">
        <v>42349</v>
      </c>
      <c r="C266" s="184" t="e">
        <f t="shared" si="4"/>
        <v>#N/A</v>
      </c>
      <c r="H266" s="178">
        <v>11724245</v>
      </c>
      <c r="I266" s="178" t="s">
        <v>2011</v>
      </c>
    </row>
    <row r="267" spans="1:9" hidden="1">
      <c r="A267" s="186">
        <v>11719138</v>
      </c>
      <c r="B267" s="184">
        <v>42349</v>
      </c>
      <c r="C267" s="184" t="e">
        <f t="shared" si="4"/>
        <v>#N/A</v>
      </c>
      <c r="H267" s="178">
        <v>11724299</v>
      </c>
      <c r="I267" s="178" t="s">
        <v>2011</v>
      </c>
    </row>
    <row r="268" spans="1:9" hidden="1">
      <c r="A268" s="186">
        <v>11719141</v>
      </c>
      <c r="B268" s="184">
        <v>42349</v>
      </c>
      <c r="C268" s="184" t="e">
        <f t="shared" si="4"/>
        <v>#N/A</v>
      </c>
      <c r="H268" s="178">
        <v>11724300</v>
      </c>
      <c r="I268" s="178" t="s">
        <v>2011</v>
      </c>
    </row>
    <row r="269" spans="1:9" hidden="1">
      <c r="A269" s="186">
        <v>11719144</v>
      </c>
      <c r="B269" s="184">
        <v>42349</v>
      </c>
      <c r="C269" s="184" t="e">
        <f t="shared" si="4"/>
        <v>#N/A</v>
      </c>
      <c r="H269" s="178">
        <v>11724301</v>
      </c>
      <c r="I269" s="178" t="s">
        <v>2011</v>
      </c>
    </row>
    <row r="270" spans="1:9" hidden="1">
      <c r="A270" s="186">
        <v>11719149</v>
      </c>
      <c r="B270" s="184">
        <v>42349</v>
      </c>
      <c r="C270" s="184" t="e">
        <f t="shared" si="4"/>
        <v>#N/A</v>
      </c>
      <c r="H270" s="178">
        <v>11724303</v>
      </c>
      <c r="I270" s="178" t="s">
        <v>2011</v>
      </c>
    </row>
    <row r="271" spans="1:9" hidden="1">
      <c r="A271" s="186">
        <v>11719152</v>
      </c>
      <c r="B271" s="184">
        <v>42349</v>
      </c>
      <c r="C271" s="184" t="e">
        <f t="shared" si="4"/>
        <v>#N/A</v>
      </c>
      <c r="H271" s="178">
        <v>11724308</v>
      </c>
      <c r="I271" s="178" t="s">
        <v>2011</v>
      </c>
    </row>
    <row r="272" spans="1:9" hidden="1">
      <c r="A272" s="186">
        <v>11719155</v>
      </c>
      <c r="B272" s="184">
        <v>42349</v>
      </c>
      <c r="C272" s="184" t="e">
        <f t="shared" si="4"/>
        <v>#N/A</v>
      </c>
      <c r="H272" s="178">
        <v>11724341</v>
      </c>
      <c r="I272" s="178" t="s">
        <v>2011</v>
      </c>
    </row>
    <row r="273" spans="1:9" hidden="1">
      <c r="A273" s="186">
        <v>11719157</v>
      </c>
      <c r="B273" s="184">
        <v>42349</v>
      </c>
      <c r="C273" s="184" t="e">
        <f t="shared" si="4"/>
        <v>#N/A</v>
      </c>
      <c r="H273" s="178">
        <v>11724355</v>
      </c>
      <c r="I273" s="178" t="s">
        <v>2011</v>
      </c>
    </row>
    <row r="274" spans="1:9" hidden="1">
      <c r="A274" s="186">
        <v>11719159</v>
      </c>
      <c r="B274" s="184">
        <v>42349</v>
      </c>
      <c r="C274" s="184" t="e">
        <f t="shared" si="4"/>
        <v>#N/A</v>
      </c>
      <c r="H274" s="178">
        <v>11724357</v>
      </c>
      <c r="I274" s="178" t="s">
        <v>2011</v>
      </c>
    </row>
    <row r="275" spans="1:9" hidden="1">
      <c r="A275" s="186">
        <v>11719162</v>
      </c>
      <c r="B275" s="184">
        <v>42349</v>
      </c>
      <c r="C275" s="184" t="e">
        <f t="shared" si="4"/>
        <v>#N/A</v>
      </c>
      <c r="H275" s="178">
        <v>11724364</v>
      </c>
      <c r="I275" s="178" t="s">
        <v>2011</v>
      </c>
    </row>
    <row r="276" spans="1:9" hidden="1">
      <c r="A276" s="186">
        <v>11719165</v>
      </c>
      <c r="B276" s="184">
        <v>42349</v>
      </c>
      <c r="C276" s="184" t="e">
        <f t="shared" si="4"/>
        <v>#N/A</v>
      </c>
      <c r="H276" s="178">
        <v>11724384</v>
      </c>
      <c r="I276" s="178" t="s">
        <v>2011</v>
      </c>
    </row>
    <row r="277" spans="1:9" hidden="1">
      <c r="A277" s="186">
        <v>11719171</v>
      </c>
      <c r="B277" s="184">
        <v>42349</v>
      </c>
      <c r="C277" s="184" t="e">
        <f t="shared" si="4"/>
        <v>#N/A</v>
      </c>
      <c r="H277" s="178">
        <v>11724392</v>
      </c>
      <c r="I277" s="178" t="s">
        <v>2011</v>
      </c>
    </row>
    <row r="278" spans="1:9" hidden="1">
      <c r="A278" s="186">
        <v>11719176</v>
      </c>
      <c r="B278" s="184">
        <v>42349</v>
      </c>
      <c r="C278" s="184" t="e">
        <f t="shared" si="4"/>
        <v>#N/A</v>
      </c>
      <c r="H278" s="178">
        <v>11724395</v>
      </c>
      <c r="I278" s="178" t="s">
        <v>2011</v>
      </c>
    </row>
    <row r="279" spans="1:9" hidden="1">
      <c r="A279" s="186">
        <v>11719179</v>
      </c>
      <c r="B279" s="184">
        <v>42349</v>
      </c>
      <c r="C279" s="184" t="e">
        <f t="shared" si="4"/>
        <v>#N/A</v>
      </c>
      <c r="H279" s="178">
        <v>11724398</v>
      </c>
      <c r="I279" s="178" t="s">
        <v>2011</v>
      </c>
    </row>
    <row r="280" spans="1:9" hidden="1">
      <c r="A280" s="186">
        <v>11719182</v>
      </c>
      <c r="B280" s="184">
        <v>42349</v>
      </c>
      <c r="C280" s="184" t="e">
        <f t="shared" si="4"/>
        <v>#N/A</v>
      </c>
      <c r="H280" s="178">
        <v>11724400</v>
      </c>
      <c r="I280" s="178" t="s">
        <v>2011</v>
      </c>
    </row>
    <row r="281" spans="1:9" hidden="1">
      <c r="A281" s="186">
        <v>11719185</v>
      </c>
      <c r="B281" s="184">
        <v>42349</v>
      </c>
      <c r="C281" s="184" t="e">
        <f t="shared" si="4"/>
        <v>#N/A</v>
      </c>
      <c r="H281" s="178">
        <v>11724136</v>
      </c>
      <c r="I281" s="178" t="s">
        <v>2011</v>
      </c>
    </row>
    <row r="282" spans="1:9" hidden="1">
      <c r="A282" s="186">
        <v>11719188</v>
      </c>
      <c r="B282" s="184">
        <v>42349</v>
      </c>
      <c r="C282" s="184" t="e">
        <f t="shared" si="4"/>
        <v>#N/A</v>
      </c>
      <c r="H282" s="178">
        <v>11724304</v>
      </c>
      <c r="I282" s="178" t="s">
        <v>2011</v>
      </c>
    </row>
    <row r="283" spans="1:9">
      <c r="A283" s="186">
        <v>11719191</v>
      </c>
      <c r="B283" s="184">
        <v>42349</v>
      </c>
      <c r="C283" s="184" t="e">
        <f t="shared" si="4"/>
        <v>#N/A</v>
      </c>
      <c r="H283" s="178">
        <v>11724313</v>
      </c>
      <c r="I283" s="178" t="s">
        <v>2011</v>
      </c>
    </row>
    <row r="284" spans="1:9" hidden="1">
      <c r="A284" s="186">
        <v>11719120</v>
      </c>
      <c r="B284" s="184">
        <v>42349</v>
      </c>
      <c r="C284" s="184" t="e">
        <f t="shared" si="4"/>
        <v>#N/A</v>
      </c>
      <c r="H284" s="178">
        <v>11724318</v>
      </c>
      <c r="I284" s="178" t="s">
        <v>2011</v>
      </c>
    </row>
    <row r="285" spans="1:9" hidden="1">
      <c r="A285" s="186">
        <v>11719123</v>
      </c>
      <c r="B285" s="184">
        <v>42349</v>
      </c>
      <c r="C285" s="184" t="e">
        <f t="shared" si="4"/>
        <v>#N/A</v>
      </c>
      <c r="H285" s="178">
        <v>11724701</v>
      </c>
      <c r="I285" s="178" t="s">
        <v>2011</v>
      </c>
    </row>
    <row r="286" spans="1:9" hidden="1">
      <c r="A286" s="186">
        <v>11719153</v>
      </c>
      <c r="B286" s="184">
        <v>42349</v>
      </c>
      <c r="C286" s="184" t="e">
        <f t="shared" si="4"/>
        <v>#N/A</v>
      </c>
      <c r="H286" s="178">
        <v>11724703</v>
      </c>
      <c r="I286" s="178" t="s">
        <v>2011</v>
      </c>
    </row>
    <row r="287" spans="1:9" hidden="1">
      <c r="A287" s="186">
        <v>11719168</v>
      </c>
      <c r="B287" s="184">
        <v>42349</v>
      </c>
      <c r="C287" s="184" t="e">
        <f t="shared" si="4"/>
        <v>#N/A</v>
      </c>
      <c r="H287" s="178">
        <v>11724706</v>
      </c>
      <c r="I287" s="178" t="s">
        <v>2011</v>
      </c>
    </row>
    <row r="288" spans="1:9" hidden="1">
      <c r="A288" s="186">
        <v>11719177</v>
      </c>
      <c r="B288" s="184">
        <v>42349</v>
      </c>
      <c r="C288" s="184" t="e">
        <f t="shared" si="4"/>
        <v>#N/A</v>
      </c>
      <c r="H288" s="178">
        <v>11724708</v>
      </c>
      <c r="I288" s="178" t="s">
        <v>2011</v>
      </c>
    </row>
    <row r="289" spans="1:9" hidden="1">
      <c r="A289" s="186">
        <v>11719194</v>
      </c>
      <c r="B289" s="184">
        <v>42349</v>
      </c>
      <c r="C289" s="184" t="e">
        <f t="shared" si="4"/>
        <v>#N/A</v>
      </c>
      <c r="H289" s="178">
        <v>11724723</v>
      </c>
      <c r="I289" s="178" t="s">
        <v>2011</v>
      </c>
    </row>
    <row r="290" spans="1:9" hidden="1">
      <c r="A290" s="186">
        <v>11719197</v>
      </c>
      <c r="B290" s="184">
        <v>42349</v>
      </c>
      <c r="C290" s="184" t="e">
        <f t="shared" si="4"/>
        <v>#N/A</v>
      </c>
      <c r="H290" s="178">
        <v>11724526</v>
      </c>
      <c r="I290" s="178" t="s">
        <v>2011</v>
      </c>
    </row>
    <row r="291" spans="1:9" hidden="1">
      <c r="A291" s="185">
        <v>11719200</v>
      </c>
      <c r="B291" s="184">
        <v>42349</v>
      </c>
      <c r="C291" s="184" t="str">
        <f t="shared" si="4"/>
        <v>COGI</v>
      </c>
      <c r="H291" s="178">
        <v>11723829</v>
      </c>
      <c r="I291" s="178" t="s">
        <v>2011</v>
      </c>
    </row>
    <row r="292" spans="1:9" hidden="1">
      <c r="A292" s="186">
        <v>11719203</v>
      </c>
      <c r="B292" s="184">
        <v>42349</v>
      </c>
      <c r="C292" s="184" t="e">
        <f t="shared" si="4"/>
        <v>#N/A</v>
      </c>
      <c r="H292" s="178">
        <v>11724005</v>
      </c>
      <c r="I292" s="178" t="s">
        <v>2011</v>
      </c>
    </row>
    <row r="293" spans="1:9" hidden="1">
      <c r="A293" s="186">
        <v>11719206</v>
      </c>
      <c r="B293" s="184">
        <v>42349</v>
      </c>
      <c r="C293" s="184" t="e">
        <f t="shared" si="4"/>
        <v>#N/A</v>
      </c>
      <c r="H293" s="178">
        <v>11724009</v>
      </c>
      <c r="I293" s="178" t="s">
        <v>2011</v>
      </c>
    </row>
    <row r="294" spans="1:9" hidden="1">
      <c r="A294" s="186">
        <v>11719209</v>
      </c>
      <c r="B294" s="184">
        <v>42349</v>
      </c>
      <c r="C294" s="184" t="e">
        <f t="shared" si="4"/>
        <v>#N/A</v>
      </c>
      <c r="H294" s="178">
        <v>11724251</v>
      </c>
      <c r="I294" s="178" t="s">
        <v>2011</v>
      </c>
    </row>
    <row r="295" spans="1:9" hidden="1">
      <c r="A295" s="186">
        <v>11719212</v>
      </c>
      <c r="B295" s="184">
        <v>42349</v>
      </c>
      <c r="C295" s="184" t="e">
        <f t="shared" si="4"/>
        <v>#N/A</v>
      </c>
      <c r="H295" s="178">
        <v>11724382</v>
      </c>
      <c r="I295" s="178" t="s">
        <v>2011</v>
      </c>
    </row>
    <row r="296" spans="1:9" hidden="1">
      <c r="A296" s="186">
        <v>11719215</v>
      </c>
      <c r="B296" s="184">
        <v>42349</v>
      </c>
      <c r="C296" s="184" t="e">
        <f t="shared" si="4"/>
        <v>#N/A</v>
      </c>
      <c r="H296" s="178">
        <v>11724522</v>
      </c>
      <c r="I296" s="178" t="s">
        <v>2011</v>
      </c>
    </row>
    <row r="297" spans="1:9" hidden="1">
      <c r="A297" s="186">
        <v>11719218</v>
      </c>
      <c r="B297" s="184">
        <v>42349</v>
      </c>
      <c r="C297" s="184" t="e">
        <f t="shared" si="4"/>
        <v>#N/A</v>
      </c>
      <c r="H297" s="178">
        <v>11724528</v>
      </c>
      <c r="I297" s="178" t="s">
        <v>2011</v>
      </c>
    </row>
    <row r="298" spans="1:9" hidden="1">
      <c r="A298" s="186">
        <v>11719169</v>
      </c>
      <c r="B298" s="184">
        <v>42349</v>
      </c>
      <c r="C298" s="184" t="e">
        <f t="shared" si="4"/>
        <v>#N/A</v>
      </c>
      <c r="H298" s="178">
        <v>11724713</v>
      </c>
      <c r="I298" s="178" t="s">
        <v>2011</v>
      </c>
    </row>
    <row r="299" spans="1:9" hidden="1">
      <c r="A299" s="186">
        <v>11719172</v>
      </c>
      <c r="B299" s="184">
        <v>42349</v>
      </c>
      <c r="C299" s="184" t="e">
        <f t="shared" si="4"/>
        <v>#N/A</v>
      </c>
      <c r="H299" s="178">
        <v>11727042</v>
      </c>
      <c r="I299" s="178" t="s">
        <v>2011</v>
      </c>
    </row>
    <row r="300" spans="1:9" hidden="1">
      <c r="A300" s="186">
        <v>11719174</v>
      </c>
      <c r="B300" s="184">
        <v>42349</v>
      </c>
      <c r="C300" s="184" t="e">
        <f t="shared" si="4"/>
        <v>#N/A</v>
      </c>
      <c r="H300" s="178">
        <v>11725876</v>
      </c>
      <c r="I300" s="178" t="s">
        <v>2011</v>
      </c>
    </row>
    <row r="301" spans="1:9" hidden="1">
      <c r="A301" s="186">
        <v>11719180</v>
      </c>
      <c r="B301" s="184">
        <v>42349</v>
      </c>
      <c r="C301" s="184" t="e">
        <f t="shared" si="4"/>
        <v>#N/A</v>
      </c>
      <c r="H301" s="178">
        <v>11726050</v>
      </c>
      <c r="I301" s="178" t="s">
        <v>2011</v>
      </c>
    </row>
    <row r="302" spans="1:9" hidden="1">
      <c r="A302" s="186">
        <v>11719183</v>
      </c>
      <c r="B302" s="184">
        <v>42349</v>
      </c>
      <c r="C302" s="184" t="e">
        <f t="shared" si="4"/>
        <v>#N/A</v>
      </c>
      <c r="H302" s="178">
        <v>11726071</v>
      </c>
      <c r="I302" s="178" t="s">
        <v>2011</v>
      </c>
    </row>
    <row r="303" spans="1:9" hidden="1">
      <c r="A303" s="186">
        <v>11719184</v>
      </c>
      <c r="B303" s="184">
        <v>42349</v>
      </c>
      <c r="C303" s="184" t="e">
        <f t="shared" si="4"/>
        <v>#N/A</v>
      </c>
      <c r="H303" s="178">
        <v>11726140</v>
      </c>
      <c r="I303" s="178" t="s">
        <v>2011</v>
      </c>
    </row>
    <row r="304" spans="1:9" hidden="1">
      <c r="A304" s="186">
        <v>11719186</v>
      </c>
      <c r="B304" s="184">
        <v>42349</v>
      </c>
      <c r="C304" s="184" t="e">
        <f t="shared" si="4"/>
        <v>#N/A</v>
      </c>
      <c r="H304" s="178">
        <v>11726142</v>
      </c>
      <c r="I304" s="178" t="s">
        <v>2011</v>
      </c>
    </row>
    <row r="305" spans="1:9" hidden="1">
      <c r="A305" s="185">
        <v>11719189</v>
      </c>
      <c r="B305" s="184">
        <v>42349</v>
      </c>
      <c r="C305" s="184" t="str">
        <f t="shared" si="4"/>
        <v>COGI</v>
      </c>
      <c r="H305" s="178">
        <v>11726208</v>
      </c>
      <c r="I305" s="178" t="s">
        <v>2011</v>
      </c>
    </row>
    <row r="306" spans="1:9">
      <c r="A306" s="186">
        <v>11719192</v>
      </c>
      <c r="B306" s="184">
        <v>42349</v>
      </c>
      <c r="C306" s="184" t="e">
        <f t="shared" si="4"/>
        <v>#N/A</v>
      </c>
      <c r="H306" s="178">
        <v>11726210</v>
      </c>
      <c r="I306" s="178" t="s">
        <v>2011</v>
      </c>
    </row>
    <row r="307" spans="1:9" hidden="1">
      <c r="A307" s="185">
        <v>11719195</v>
      </c>
      <c r="B307" s="184">
        <v>42349</v>
      </c>
      <c r="C307" s="184" t="str">
        <f t="shared" si="4"/>
        <v>COGI</v>
      </c>
      <c r="H307" s="178">
        <v>11726212</v>
      </c>
      <c r="I307" s="178" t="s">
        <v>2011</v>
      </c>
    </row>
    <row r="308" spans="1:9" hidden="1">
      <c r="A308" s="186">
        <v>11719198</v>
      </c>
      <c r="B308" s="184">
        <v>42349</v>
      </c>
      <c r="C308" s="184" t="e">
        <f t="shared" si="4"/>
        <v>#N/A</v>
      </c>
      <c r="H308" s="178">
        <v>11726369</v>
      </c>
      <c r="I308" s="178" t="s">
        <v>2011</v>
      </c>
    </row>
    <row r="309" spans="1:9" hidden="1">
      <c r="A309" s="186">
        <v>11719201</v>
      </c>
      <c r="B309" s="184">
        <v>42349</v>
      </c>
      <c r="C309" s="184" t="e">
        <f t="shared" si="4"/>
        <v>#N/A</v>
      </c>
      <c r="H309" s="178">
        <v>11726370</v>
      </c>
      <c r="I309" s="178" t="s">
        <v>2011</v>
      </c>
    </row>
    <row r="310" spans="1:9" hidden="1">
      <c r="A310" s="186">
        <v>11719204</v>
      </c>
      <c r="B310" s="184">
        <v>42349</v>
      </c>
      <c r="C310" s="184" t="e">
        <f t="shared" si="4"/>
        <v>#N/A</v>
      </c>
      <c r="H310" s="178">
        <v>11726371</v>
      </c>
      <c r="I310" s="178" t="s">
        <v>2011</v>
      </c>
    </row>
    <row r="311" spans="1:9" hidden="1">
      <c r="A311" s="185">
        <v>11719207</v>
      </c>
      <c r="B311" s="184">
        <v>42349</v>
      </c>
      <c r="C311" s="184" t="str">
        <f t="shared" si="4"/>
        <v>COGI</v>
      </c>
      <c r="H311" s="178">
        <v>11726374</v>
      </c>
      <c r="I311" s="178" t="s">
        <v>2011</v>
      </c>
    </row>
    <row r="312" spans="1:9" hidden="1">
      <c r="A312" s="186">
        <v>11719210</v>
      </c>
      <c r="B312" s="184">
        <v>42349</v>
      </c>
      <c r="C312" s="184" t="e">
        <f t="shared" si="4"/>
        <v>#N/A</v>
      </c>
      <c r="H312" s="178">
        <v>11726376</v>
      </c>
      <c r="I312" s="178" t="s">
        <v>2011</v>
      </c>
    </row>
    <row r="313" spans="1:9" hidden="1">
      <c r="A313" s="186">
        <v>11719213</v>
      </c>
      <c r="B313" s="184">
        <v>42349</v>
      </c>
      <c r="C313" s="184" t="e">
        <f t="shared" si="4"/>
        <v>#N/A</v>
      </c>
      <c r="H313" s="178">
        <v>11726378</v>
      </c>
      <c r="I313" s="178" t="s">
        <v>2011</v>
      </c>
    </row>
    <row r="314" spans="1:9" hidden="1">
      <c r="A314" s="186">
        <v>11719216</v>
      </c>
      <c r="B314" s="184">
        <v>42349</v>
      </c>
      <c r="C314" s="184" t="e">
        <f t="shared" si="4"/>
        <v>#N/A</v>
      </c>
      <c r="H314" s="178">
        <v>11726418</v>
      </c>
      <c r="I314" s="178" t="s">
        <v>2011</v>
      </c>
    </row>
    <row r="315" spans="1:9" hidden="1">
      <c r="A315" s="186">
        <v>11719219</v>
      </c>
      <c r="B315" s="184">
        <v>42349</v>
      </c>
      <c r="C315" s="184" t="e">
        <f t="shared" si="4"/>
        <v>#N/A</v>
      </c>
      <c r="H315" s="178">
        <v>11726419</v>
      </c>
      <c r="I315" s="178" t="s">
        <v>2011</v>
      </c>
    </row>
    <row r="316" spans="1:9" hidden="1">
      <c r="A316" s="186">
        <v>11719087</v>
      </c>
      <c r="B316" s="184">
        <v>42349</v>
      </c>
      <c r="C316" s="184" t="e">
        <f t="shared" si="4"/>
        <v>#N/A</v>
      </c>
      <c r="H316" s="178">
        <v>11726420</v>
      </c>
      <c r="I316" s="178" t="s">
        <v>2011</v>
      </c>
    </row>
    <row r="317" spans="1:9" hidden="1">
      <c r="A317" s="186">
        <v>11719090</v>
      </c>
      <c r="B317" s="184">
        <v>42349</v>
      </c>
      <c r="C317" s="184" t="e">
        <f t="shared" si="4"/>
        <v>#N/A</v>
      </c>
      <c r="H317" s="178">
        <v>11726433</v>
      </c>
      <c r="I317" s="178" t="s">
        <v>2011</v>
      </c>
    </row>
    <row r="318" spans="1:9" hidden="1">
      <c r="A318" s="185">
        <v>11719093</v>
      </c>
      <c r="B318" s="184">
        <v>42349</v>
      </c>
      <c r="C318" s="184" t="str">
        <f t="shared" si="4"/>
        <v>COGI</v>
      </c>
      <c r="H318" s="178">
        <v>11726535</v>
      </c>
      <c r="I318" s="178" t="s">
        <v>2011</v>
      </c>
    </row>
    <row r="319" spans="1:9" hidden="1">
      <c r="A319" s="186">
        <v>11719096</v>
      </c>
      <c r="B319" s="184">
        <v>42349</v>
      </c>
      <c r="C319" s="184" t="e">
        <f t="shared" si="4"/>
        <v>#N/A</v>
      </c>
      <c r="H319" s="178">
        <v>11726536</v>
      </c>
      <c r="I319" s="178" t="s">
        <v>2011</v>
      </c>
    </row>
    <row r="320" spans="1:9" hidden="1">
      <c r="A320" s="185">
        <v>11719099</v>
      </c>
      <c r="B320" s="184">
        <v>42349</v>
      </c>
      <c r="C320" s="184" t="str">
        <f t="shared" si="4"/>
        <v>COGI</v>
      </c>
      <c r="H320" s="178">
        <v>11726537</v>
      </c>
      <c r="I320" s="178" t="s">
        <v>2011</v>
      </c>
    </row>
    <row r="321" spans="1:9" hidden="1">
      <c r="A321" s="186">
        <v>11719105</v>
      </c>
      <c r="B321" s="184">
        <v>42349</v>
      </c>
      <c r="C321" s="184" t="e">
        <f t="shared" si="4"/>
        <v>#N/A</v>
      </c>
      <c r="H321" s="178">
        <v>11726540</v>
      </c>
      <c r="I321" s="178" t="s">
        <v>2011</v>
      </c>
    </row>
    <row r="322" spans="1:9" hidden="1">
      <c r="A322" s="186">
        <v>11719108</v>
      </c>
      <c r="B322" s="184">
        <v>42349</v>
      </c>
      <c r="C322" s="184" t="e">
        <f t="shared" ref="C322:C385" si="5">VLOOKUP(A:A,H:I,2,0)</f>
        <v>#N/A</v>
      </c>
      <c r="H322" s="178">
        <v>11726542</v>
      </c>
      <c r="I322" s="178" t="s">
        <v>2011</v>
      </c>
    </row>
    <row r="323" spans="1:9" hidden="1">
      <c r="A323" s="186">
        <v>11719111</v>
      </c>
      <c r="B323" s="184">
        <v>42349</v>
      </c>
      <c r="C323" s="184" t="e">
        <f t="shared" si="5"/>
        <v>#N/A</v>
      </c>
      <c r="H323" s="178">
        <v>11726544</v>
      </c>
      <c r="I323" s="178" t="s">
        <v>2011</v>
      </c>
    </row>
    <row r="324" spans="1:9" hidden="1">
      <c r="A324" s="186">
        <v>11719114</v>
      </c>
      <c r="B324" s="184">
        <v>42349</v>
      </c>
      <c r="C324" s="184" t="e">
        <f t="shared" si="5"/>
        <v>#N/A</v>
      </c>
      <c r="H324" s="178">
        <v>11726553</v>
      </c>
      <c r="I324" s="178" t="s">
        <v>2011</v>
      </c>
    </row>
    <row r="325" spans="1:9" hidden="1">
      <c r="A325" s="185">
        <v>11719117</v>
      </c>
      <c r="B325" s="184">
        <v>42349</v>
      </c>
      <c r="C325" s="184" t="str">
        <f t="shared" si="5"/>
        <v>COGI</v>
      </c>
      <c r="H325" s="178">
        <v>11726555</v>
      </c>
      <c r="I325" s="178" t="s">
        <v>2011</v>
      </c>
    </row>
    <row r="326" spans="1:9" hidden="1">
      <c r="A326" s="186">
        <v>11719119</v>
      </c>
      <c r="B326" s="184">
        <v>42349</v>
      </c>
      <c r="C326" s="184" t="e">
        <f t="shared" si="5"/>
        <v>#N/A</v>
      </c>
      <c r="H326" s="178">
        <v>11726570</v>
      </c>
      <c r="I326" s="178" t="s">
        <v>2011</v>
      </c>
    </row>
    <row r="327" spans="1:9" hidden="1">
      <c r="A327" s="186">
        <v>11719122</v>
      </c>
      <c r="B327" s="184">
        <v>42349</v>
      </c>
      <c r="C327" s="184" t="e">
        <f t="shared" si="5"/>
        <v>#N/A</v>
      </c>
      <c r="H327" s="178">
        <v>11726571</v>
      </c>
      <c r="I327" s="178" t="s">
        <v>2011</v>
      </c>
    </row>
    <row r="328" spans="1:9" hidden="1">
      <c r="A328" s="186">
        <v>11719125</v>
      </c>
      <c r="B328" s="184">
        <v>42349</v>
      </c>
      <c r="C328" s="184" t="e">
        <f t="shared" si="5"/>
        <v>#N/A</v>
      </c>
      <c r="H328" s="178">
        <v>11726572</v>
      </c>
      <c r="I328" s="178" t="s">
        <v>2011</v>
      </c>
    </row>
    <row r="329" spans="1:9" hidden="1">
      <c r="A329" s="186">
        <v>11719128</v>
      </c>
      <c r="B329" s="184">
        <v>42349</v>
      </c>
      <c r="C329" s="184" t="e">
        <f t="shared" si="5"/>
        <v>#N/A</v>
      </c>
      <c r="H329" s="178">
        <v>11726585</v>
      </c>
      <c r="I329" s="178" t="s">
        <v>2011</v>
      </c>
    </row>
    <row r="330" spans="1:9" hidden="1">
      <c r="A330" s="186">
        <v>11719131</v>
      </c>
      <c r="B330" s="184">
        <v>42349</v>
      </c>
      <c r="C330" s="184" t="e">
        <f t="shared" si="5"/>
        <v>#N/A</v>
      </c>
      <c r="H330" s="178">
        <v>11726705</v>
      </c>
      <c r="I330" s="178" t="s">
        <v>2011</v>
      </c>
    </row>
    <row r="331" spans="1:9" hidden="1">
      <c r="A331" s="186">
        <v>11719134</v>
      </c>
      <c r="B331" s="184">
        <v>42349</v>
      </c>
      <c r="C331" s="184" t="e">
        <f t="shared" si="5"/>
        <v>#N/A</v>
      </c>
      <c r="H331" s="178">
        <v>11726706</v>
      </c>
      <c r="I331" s="178" t="s">
        <v>2011</v>
      </c>
    </row>
    <row r="332" spans="1:9" hidden="1">
      <c r="A332" s="186">
        <v>11719137</v>
      </c>
      <c r="B332" s="184">
        <v>42349</v>
      </c>
      <c r="C332" s="184" t="e">
        <f t="shared" si="5"/>
        <v>#N/A</v>
      </c>
      <c r="H332" s="178">
        <v>11726707</v>
      </c>
      <c r="I332" s="178" t="s">
        <v>2011</v>
      </c>
    </row>
    <row r="333" spans="1:9" hidden="1">
      <c r="A333" s="186">
        <v>11719143</v>
      </c>
      <c r="B333" s="184">
        <v>42349</v>
      </c>
      <c r="C333" s="184" t="e">
        <f t="shared" si="5"/>
        <v>#N/A</v>
      </c>
      <c r="H333" s="178">
        <v>11726710</v>
      </c>
      <c r="I333" s="178" t="s">
        <v>2011</v>
      </c>
    </row>
    <row r="334" spans="1:9" hidden="1">
      <c r="A334" s="186">
        <v>11719146</v>
      </c>
      <c r="B334" s="184">
        <v>42349</v>
      </c>
      <c r="C334" s="184" t="e">
        <f t="shared" si="5"/>
        <v>#N/A</v>
      </c>
      <c r="H334" s="178">
        <v>11726728</v>
      </c>
      <c r="I334" s="178" t="s">
        <v>2011</v>
      </c>
    </row>
    <row r="335" spans="1:9" hidden="1">
      <c r="A335" s="186">
        <v>11719148</v>
      </c>
      <c r="B335" s="184">
        <v>42349</v>
      </c>
      <c r="C335" s="184" t="e">
        <f t="shared" si="5"/>
        <v>#N/A</v>
      </c>
      <c r="H335" s="178">
        <v>11726734</v>
      </c>
      <c r="I335" s="178" t="s">
        <v>2011</v>
      </c>
    </row>
    <row r="336" spans="1:9" hidden="1">
      <c r="A336" s="186">
        <v>11719151</v>
      </c>
      <c r="B336" s="184">
        <v>42349</v>
      </c>
      <c r="C336" s="184" t="e">
        <f t="shared" si="5"/>
        <v>#N/A</v>
      </c>
      <c r="H336" s="178">
        <v>11726735</v>
      </c>
      <c r="I336" s="178" t="s">
        <v>2011</v>
      </c>
    </row>
    <row r="337" spans="1:9" hidden="1">
      <c r="A337" s="186">
        <v>11719154</v>
      </c>
      <c r="B337" s="184">
        <v>42349</v>
      </c>
      <c r="C337" s="184" t="e">
        <f t="shared" si="5"/>
        <v>#N/A</v>
      </c>
      <c r="H337" s="178">
        <v>11726736</v>
      </c>
      <c r="I337" s="178" t="s">
        <v>2011</v>
      </c>
    </row>
    <row r="338" spans="1:9" hidden="1">
      <c r="A338" s="186">
        <v>11719164</v>
      </c>
      <c r="B338" s="184">
        <v>42349</v>
      </c>
      <c r="C338" s="184" t="e">
        <f t="shared" si="5"/>
        <v>#N/A</v>
      </c>
      <c r="H338" s="178">
        <v>11726753</v>
      </c>
      <c r="I338" s="178" t="s">
        <v>2011</v>
      </c>
    </row>
    <row r="339" spans="1:9" hidden="1">
      <c r="A339" s="186">
        <v>11719167</v>
      </c>
      <c r="B339" s="184">
        <v>42349</v>
      </c>
      <c r="C339" s="184" t="e">
        <f t="shared" si="5"/>
        <v>#N/A</v>
      </c>
      <c r="H339" s="178">
        <v>11726759</v>
      </c>
      <c r="I339" s="178" t="s">
        <v>2011</v>
      </c>
    </row>
    <row r="340" spans="1:9" hidden="1">
      <c r="A340" s="186">
        <v>11719170</v>
      </c>
      <c r="B340" s="184">
        <v>42349</v>
      </c>
      <c r="C340" s="184" t="e">
        <f t="shared" si="5"/>
        <v>#N/A</v>
      </c>
      <c r="H340" s="178">
        <v>11726771</v>
      </c>
      <c r="I340" s="178" t="s">
        <v>2011</v>
      </c>
    </row>
    <row r="341" spans="1:9" hidden="1">
      <c r="A341" s="186">
        <v>11719173</v>
      </c>
      <c r="B341" s="184">
        <v>42349</v>
      </c>
      <c r="C341" s="184" t="e">
        <f t="shared" si="5"/>
        <v>#N/A</v>
      </c>
      <c r="H341" s="178">
        <v>11726829</v>
      </c>
      <c r="I341" s="178" t="s">
        <v>2011</v>
      </c>
    </row>
    <row r="342" spans="1:9" hidden="1">
      <c r="A342" s="186">
        <v>11719175</v>
      </c>
      <c r="B342" s="184">
        <v>42349</v>
      </c>
      <c r="C342" s="184" t="e">
        <f t="shared" si="5"/>
        <v>#N/A</v>
      </c>
      <c r="H342" s="178">
        <v>11726835</v>
      </c>
      <c r="I342" s="178" t="s">
        <v>2011</v>
      </c>
    </row>
    <row r="343" spans="1:9" hidden="1">
      <c r="A343" s="186">
        <v>11719178</v>
      </c>
      <c r="B343" s="184">
        <v>42349</v>
      </c>
      <c r="C343" s="184" t="e">
        <f t="shared" si="5"/>
        <v>#N/A</v>
      </c>
      <c r="H343" s="178">
        <v>11726843</v>
      </c>
      <c r="I343" s="178" t="s">
        <v>2011</v>
      </c>
    </row>
    <row r="344" spans="1:9" hidden="1">
      <c r="A344" s="186">
        <v>11719181</v>
      </c>
      <c r="B344" s="184">
        <v>42349</v>
      </c>
      <c r="C344" s="184" t="e">
        <f t="shared" si="5"/>
        <v>#N/A</v>
      </c>
      <c r="H344" s="178">
        <v>11726846</v>
      </c>
      <c r="I344" s="178" t="s">
        <v>2011</v>
      </c>
    </row>
    <row r="345" spans="1:9" hidden="1">
      <c r="A345" s="186">
        <v>11719187</v>
      </c>
      <c r="B345" s="184">
        <v>42349</v>
      </c>
      <c r="C345" s="184" t="e">
        <f t="shared" si="5"/>
        <v>#N/A</v>
      </c>
      <c r="H345" s="178">
        <v>11726848</v>
      </c>
      <c r="I345" s="178" t="s">
        <v>2011</v>
      </c>
    </row>
    <row r="346" spans="1:9">
      <c r="A346" s="186">
        <v>11719190</v>
      </c>
      <c r="B346" s="184">
        <v>42349</v>
      </c>
      <c r="C346" s="184" t="e">
        <f t="shared" si="5"/>
        <v>#N/A</v>
      </c>
      <c r="H346" s="178">
        <v>11726869</v>
      </c>
      <c r="I346" s="178" t="s">
        <v>2011</v>
      </c>
    </row>
    <row r="347" spans="1:9">
      <c r="A347" s="186">
        <v>11719193</v>
      </c>
      <c r="B347" s="184">
        <v>42349</v>
      </c>
      <c r="C347" s="184" t="e">
        <f t="shared" si="5"/>
        <v>#N/A</v>
      </c>
      <c r="H347" s="178">
        <v>11726877</v>
      </c>
      <c r="I347" s="178" t="s">
        <v>2011</v>
      </c>
    </row>
    <row r="348" spans="1:9">
      <c r="A348" s="186">
        <v>11719196</v>
      </c>
      <c r="B348" s="184">
        <v>42349</v>
      </c>
      <c r="C348" s="184" t="e">
        <f t="shared" si="5"/>
        <v>#N/A</v>
      </c>
      <c r="H348" s="178">
        <v>11726885</v>
      </c>
      <c r="I348" s="178" t="s">
        <v>2011</v>
      </c>
    </row>
    <row r="349" spans="1:9" hidden="1">
      <c r="A349" s="186">
        <v>11719199</v>
      </c>
      <c r="B349" s="184">
        <v>42349</v>
      </c>
      <c r="C349" s="184" t="e">
        <f t="shared" si="5"/>
        <v>#N/A</v>
      </c>
      <c r="H349" s="178">
        <v>11727020</v>
      </c>
      <c r="I349" s="178" t="s">
        <v>2011</v>
      </c>
    </row>
    <row r="350" spans="1:9" hidden="1">
      <c r="A350" s="185">
        <v>11719202</v>
      </c>
      <c r="B350" s="184">
        <v>42349</v>
      </c>
      <c r="C350" s="184" t="str">
        <f t="shared" si="5"/>
        <v>COGI</v>
      </c>
      <c r="H350" s="178">
        <v>11727034</v>
      </c>
      <c r="I350" s="178" t="s">
        <v>2011</v>
      </c>
    </row>
    <row r="351" spans="1:9" hidden="1">
      <c r="A351" s="186">
        <v>11719205</v>
      </c>
      <c r="B351" s="184">
        <v>42349</v>
      </c>
      <c r="C351" s="184" t="e">
        <f t="shared" si="5"/>
        <v>#N/A</v>
      </c>
      <c r="H351" s="178">
        <v>11727052</v>
      </c>
      <c r="I351" s="178" t="s">
        <v>2011</v>
      </c>
    </row>
    <row r="352" spans="1:9" hidden="1">
      <c r="A352" s="186">
        <v>11719208</v>
      </c>
      <c r="B352" s="184">
        <v>42349</v>
      </c>
      <c r="C352" s="184" t="e">
        <f t="shared" si="5"/>
        <v>#N/A</v>
      </c>
      <c r="H352" s="178">
        <v>11727063</v>
      </c>
      <c r="I352" s="178" t="s">
        <v>2011</v>
      </c>
    </row>
    <row r="353" spans="1:9" hidden="1">
      <c r="A353" s="186">
        <v>11719211</v>
      </c>
      <c r="B353" s="184">
        <v>42349</v>
      </c>
      <c r="C353" s="184" t="e">
        <f t="shared" si="5"/>
        <v>#N/A</v>
      </c>
      <c r="H353" s="178">
        <v>11729537</v>
      </c>
      <c r="I353" s="178" t="s">
        <v>2011</v>
      </c>
    </row>
    <row r="354" spans="1:9" hidden="1">
      <c r="A354" s="186">
        <v>11719214</v>
      </c>
      <c r="B354" s="184">
        <v>42349</v>
      </c>
      <c r="C354" s="184" t="e">
        <f t="shared" si="5"/>
        <v>#N/A</v>
      </c>
      <c r="H354" s="178">
        <v>11729552</v>
      </c>
      <c r="I354" s="178" t="s">
        <v>2011</v>
      </c>
    </row>
    <row r="355" spans="1:9" hidden="1">
      <c r="A355" s="186">
        <v>11719217</v>
      </c>
      <c r="B355" s="184">
        <v>42349</v>
      </c>
      <c r="C355" s="184" t="e">
        <f t="shared" si="5"/>
        <v>#N/A</v>
      </c>
      <c r="H355" s="178">
        <v>11729542</v>
      </c>
      <c r="I355" s="178" t="s">
        <v>2011</v>
      </c>
    </row>
    <row r="356" spans="1:9" hidden="1">
      <c r="A356" s="186">
        <v>11719220</v>
      </c>
      <c r="B356" s="184">
        <v>42349</v>
      </c>
      <c r="C356" s="184" t="e">
        <f t="shared" si="5"/>
        <v>#N/A</v>
      </c>
      <c r="H356" s="178">
        <v>11726701</v>
      </c>
      <c r="I356" s="178" t="s">
        <v>2011</v>
      </c>
    </row>
    <row r="357" spans="1:9" hidden="1">
      <c r="A357" s="186">
        <v>11719089</v>
      </c>
      <c r="B357" s="184">
        <v>42349</v>
      </c>
      <c r="C357" s="184" t="e">
        <f t="shared" si="5"/>
        <v>#N/A</v>
      </c>
      <c r="H357" s="178">
        <v>11726773</v>
      </c>
      <c r="I357" s="178" t="s">
        <v>2011</v>
      </c>
    </row>
    <row r="358" spans="1:9" hidden="1">
      <c r="A358" s="186">
        <v>11719092</v>
      </c>
      <c r="B358" s="184">
        <v>42349</v>
      </c>
      <c r="C358" s="184" t="e">
        <f t="shared" si="5"/>
        <v>#N/A</v>
      </c>
      <c r="H358" s="178">
        <v>11726774</v>
      </c>
      <c r="I358" s="178" t="s">
        <v>2011</v>
      </c>
    </row>
    <row r="359" spans="1:9" hidden="1">
      <c r="A359" s="186">
        <v>11719095</v>
      </c>
      <c r="B359" s="184">
        <v>42349</v>
      </c>
      <c r="C359" s="184" t="e">
        <f t="shared" si="5"/>
        <v>#N/A</v>
      </c>
      <c r="H359" s="178">
        <v>11726775</v>
      </c>
      <c r="I359" s="178" t="s">
        <v>2011</v>
      </c>
    </row>
    <row r="360" spans="1:9" hidden="1">
      <c r="A360" s="185">
        <v>11719098</v>
      </c>
      <c r="B360" s="184">
        <v>42349</v>
      </c>
      <c r="C360" s="184" t="str">
        <f t="shared" si="5"/>
        <v>COGI</v>
      </c>
      <c r="H360" s="178">
        <v>11726776</v>
      </c>
      <c r="I360" s="178" t="s">
        <v>2011</v>
      </c>
    </row>
    <row r="361" spans="1:9" hidden="1">
      <c r="A361" s="186">
        <v>11719101</v>
      </c>
      <c r="B361" s="184">
        <v>42349</v>
      </c>
      <c r="C361" s="184" t="e">
        <f t="shared" si="5"/>
        <v>#N/A</v>
      </c>
      <c r="H361" s="178">
        <v>11726211</v>
      </c>
      <c r="I361" s="178" t="s">
        <v>2011</v>
      </c>
    </row>
    <row r="362" spans="1:9" hidden="1">
      <c r="A362" s="186">
        <v>11719102</v>
      </c>
      <c r="B362" s="184">
        <v>42349</v>
      </c>
      <c r="C362" s="184" t="e">
        <f t="shared" si="5"/>
        <v>#N/A</v>
      </c>
      <c r="H362" s="178">
        <v>11726213</v>
      </c>
      <c r="I362" s="178" t="s">
        <v>2011</v>
      </c>
    </row>
    <row r="363" spans="1:9" hidden="1">
      <c r="A363" s="186">
        <v>11719104</v>
      </c>
      <c r="B363" s="184">
        <v>42349</v>
      </c>
      <c r="C363" s="184" t="e">
        <f t="shared" si="5"/>
        <v>#N/A</v>
      </c>
      <c r="H363" s="178">
        <v>11726828</v>
      </c>
      <c r="I363" s="178" t="s">
        <v>2011</v>
      </c>
    </row>
    <row r="364" spans="1:9" hidden="1">
      <c r="A364" s="185">
        <v>11719107</v>
      </c>
      <c r="B364" s="184">
        <v>42349</v>
      </c>
      <c r="C364" s="184" t="str">
        <f t="shared" si="5"/>
        <v>COGI</v>
      </c>
      <c r="H364" s="178">
        <v>11726842</v>
      </c>
      <c r="I364" s="178" t="s">
        <v>2011</v>
      </c>
    </row>
    <row r="365" spans="1:9" hidden="1">
      <c r="A365" s="186">
        <v>11719110</v>
      </c>
      <c r="B365" s="184">
        <v>42349</v>
      </c>
      <c r="C365" s="184" t="e">
        <f t="shared" si="5"/>
        <v>#N/A</v>
      </c>
      <c r="H365" s="178">
        <v>11726844</v>
      </c>
      <c r="I365" s="178" t="s">
        <v>2011</v>
      </c>
    </row>
    <row r="366" spans="1:9" hidden="1">
      <c r="A366" s="186">
        <v>11719113</v>
      </c>
      <c r="B366" s="184">
        <v>42349</v>
      </c>
      <c r="C366" s="184" t="e">
        <f t="shared" si="5"/>
        <v>#N/A</v>
      </c>
      <c r="H366" s="178">
        <v>11726845</v>
      </c>
      <c r="I366" s="178" t="s">
        <v>2011</v>
      </c>
    </row>
    <row r="367" spans="1:9" hidden="1">
      <c r="A367" s="186">
        <v>11719116</v>
      </c>
      <c r="B367" s="184">
        <v>42349</v>
      </c>
      <c r="C367" s="184" t="e">
        <f t="shared" si="5"/>
        <v>#N/A</v>
      </c>
      <c r="H367" s="178">
        <v>11726851</v>
      </c>
      <c r="I367" s="178" t="s">
        <v>2011</v>
      </c>
    </row>
    <row r="368" spans="1:9" hidden="1">
      <c r="A368" s="186">
        <v>11719121</v>
      </c>
      <c r="B368" s="184">
        <v>42349</v>
      </c>
      <c r="C368" s="184" t="e">
        <f t="shared" si="5"/>
        <v>#N/A</v>
      </c>
      <c r="H368" s="178">
        <v>11726870</v>
      </c>
      <c r="I368" s="178" t="s">
        <v>2011</v>
      </c>
    </row>
    <row r="369" spans="1:9">
      <c r="A369" s="186">
        <v>11719124</v>
      </c>
      <c r="B369" s="184">
        <v>42349</v>
      </c>
      <c r="C369" s="184" t="e">
        <f t="shared" si="5"/>
        <v>#N/A</v>
      </c>
      <c r="H369" s="178">
        <v>11726886</v>
      </c>
      <c r="I369" s="178" t="s">
        <v>2011</v>
      </c>
    </row>
    <row r="370" spans="1:9" hidden="1">
      <c r="A370" s="186">
        <v>11719127</v>
      </c>
      <c r="B370" s="184">
        <v>42349</v>
      </c>
      <c r="C370" s="184" t="e">
        <f t="shared" si="5"/>
        <v>#N/A</v>
      </c>
      <c r="H370" s="178">
        <v>11727033</v>
      </c>
      <c r="I370" s="178" t="s">
        <v>2011</v>
      </c>
    </row>
    <row r="371" spans="1:9" hidden="1">
      <c r="A371" s="185">
        <v>11719130</v>
      </c>
      <c r="B371" s="184">
        <v>42349</v>
      </c>
      <c r="C371" s="184" t="str">
        <f t="shared" si="5"/>
        <v>COGI</v>
      </c>
      <c r="H371" s="178">
        <v>11727064</v>
      </c>
      <c r="I371" s="178" t="s">
        <v>2011</v>
      </c>
    </row>
    <row r="372" spans="1:9" hidden="1">
      <c r="A372" s="186">
        <v>11719133</v>
      </c>
      <c r="B372" s="184">
        <v>42349</v>
      </c>
      <c r="C372" s="184" t="e">
        <f t="shared" si="5"/>
        <v>#N/A</v>
      </c>
      <c r="H372" s="178">
        <v>11729541</v>
      </c>
      <c r="I372" s="178" t="s">
        <v>2011</v>
      </c>
    </row>
    <row r="373" spans="1:9" hidden="1">
      <c r="A373" s="186">
        <v>11719136</v>
      </c>
      <c r="B373" s="184">
        <v>42349</v>
      </c>
      <c r="C373" s="184" t="e">
        <f t="shared" si="5"/>
        <v>#N/A</v>
      </c>
      <c r="H373" s="178">
        <v>11732289</v>
      </c>
      <c r="I373" s="178" t="s">
        <v>2011</v>
      </c>
    </row>
    <row r="374" spans="1:9" hidden="1">
      <c r="A374" s="186">
        <v>11719139</v>
      </c>
      <c r="B374" s="184">
        <v>42349</v>
      </c>
      <c r="C374" s="184" t="e">
        <f t="shared" si="5"/>
        <v>#N/A</v>
      </c>
      <c r="H374" s="178">
        <v>11732290</v>
      </c>
      <c r="I374" s="178" t="s">
        <v>2011</v>
      </c>
    </row>
    <row r="375" spans="1:9" hidden="1">
      <c r="A375" s="186">
        <v>11719140</v>
      </c>
      <c r="B375" s="184">
        <v>42349</v>
      </c>
      <c r="C375" s="184" t="e">
        <f t="shared" si="5"/>
        <v>#N/A</v>
      </c>
      <c r="H375" s="178">
        <v>11732291</v>
      </c>
      <c r="I375" s="178" t="s">
        <v>2011</v>
      </c>
    </row>
    <row r="376" spans="1:9" hidden="1">
      <c r="A376" s="186">
        <v>11719142</v>
      </c>
      <c r="B376" s="184">
        <v>42349</v>
      </c>
      <c r="C376" s="184" t="e">
        <f t="shared" si="5"/>
        <v>#N/A</v>
      </c>
      <c r="H376" s="178">
        <v>11732292</v>
      </c>
      <c r="I376" s="178" t="s">
        <v>2011</v>
      </c>
    </row>
    <row r="377" spans="1:9">
      <c r="A377" s="186">
        <v>11719145</v>
      </c>
      <c r="B377" s="184">
        <v>42349</v>
      </c>
      <c r="C377" s="184" t="e">
        <f t="shared" si="5"/>
        <v>#N/A</v>
      </c>
      <c r="H377" s="178">
        <v>11732293</v>
      </c>
      <c r="I377" s="178" t="s">
        <v>2011</v>
      </c>
    </row>
    <row r="378" spans="1:9" hidden="1">
      <c r="A378" s="186">
        <v>11719147</v>
      </c>
      <c r="B378" s="184">
        <v>42349</v>
      </c>
      <c r="C378" s="184" t="e">
        <f t="shared" si="5"/>
        <v>#N/A</v>
      </c>
      <c r="H378" s="178">
        <v>11732296</v>
      </c>
      <c r="I378" s="178" t="s">
        <v>2011</v>
      </c>
    </row>
    <row r="379" spans="1:9" hidden="1">
      <c r="A379" s="186">
        <v>11719150</v>
      </c>
      <c r="B379" s="184">
        <v>42349</v>
      </c>
      <c r="C379" s="184" t="e">
        <f t="shared" si="5"/>
        <v>#N/A</v>
      </c>
      <c r="H379" s="178">
        <v>11734877</v>
      </c>
      <c r="I379" s="178" t="s">
        <v>2011</v>
      </c>
    </row>
    <row r="380" spans="1:9" hidden="1">
      <c r="A380" s="185">
        <v>11719156</v>
      </c>
      <c r="B380" s="184">
        <v>42349</v>
      </c>
      <c r="C380" s="184" t="str">
        <f t="shared" si="5"/>
        <v>COGI</v>
      </c>
      <c r="H380" s="178">
        <v>11726252</v>
      </c>
      <c r="I380" s="178" t="s">
        <v>2011</v>
      </c>
    </row>
    <row r="381" spans="1:9" hidden="1">
      <c r="A381" s="186">
        <v>11719158</v>
      </c>
      <c r="B381" s="184">
        <v>42349</v>
      </c>
      <c r="C381" s="184" t="e">
        <f t="shared" si="5"/>
        <v>#N/A</v>
      </c>
      <c r="H381" s="178">
        <v>11726408</v>
      </c>
      <c r="I381" s="178" t="s">
        <v>2011</v>
      </c>
    </row>
    <row r="382" spans="1:9" hidden="1">
      <c r="A382" s="186">
        <v>11719160</v>
      </c>
      <c r="B382" s="184">
        <v>42349</v>
      </c>
      <c r="C382" s="184" t="e">
        <f t="shared" si="5"/>
        <v>#N/A</v>
      </c>
      <c r="H382" s="178">
        <v>11726411</v>
      </c>
      <c r="I382" s="178" t="s">
        <v>2011</v>
      </c>
    </row>
    <row r="383" spans="1:9" hidden="1">
      <c r="A383" s="186">
        <v>11719161</v>
      </c>
      <c r="B383" s="184">
        <v>42349</v>
      </c>
      <c r="C383" s="184" t="e">
        <f t="shared" si="5"/>
        <v>#N/A</v>
      </c>
      <c r="H383" s="178">
        <v>11726558</v>
      </c>
      <c r="I383" s="178" t="s">
        <v>2011</v>
      </c>
    </row>
    <row r="384" spans="1:9" hidden="1">
      <c r="A384" s="186">
        <v>11719163</v>
      </c>
      <c r="B384" s="184">
        <v>42349</v>
      </c>
      <c r="C384" s="184" t="e">
        <f t="shared" si="5"/>
        <v>#N/A</v>
      </c>
      <c r="H384" s="178">
        <v>11726561</v>
      </c>
      <c r="I384" s="178" t="s">
        <v>2011</v>
      </c>
    </row>
    <row r="385" spans="1:9" hidden="1">
      <c r="A385" s="186">
        <v>11719166</v>
      </c>
      <c r="B385" s="184">
        <v>42349</v>
      </c>
      <c r="C385" s="184" t="e">
        <f t="shared" si="5"/>
        <v>#N/A</v>
      </c>
      <c r="H385" s="178">
        <v>11726564</v>
      </c>
      <c r="I385" s="178" t="s">
        <v>2011</v>
      </c>
    </row>
    <row r="386" spans="1:9" hidden="1">
      <c r="A386" s="186">
        <v>11719325</v>
      </c>
      <c r="B386" s="184">
        <v>42349</v>
      </c>
      <c r="C386" s="184" t="e">
        <f t="shared" ref="C386:C449" si="6">VLOOKUP(A:A,H:I,2,0)</f>
        <v>#N/A</v>
      </c>
      <c r="H386" s="178">
        <v>11726694</v>
      </c>
      <c r="I386" s="178" t="s">
        <v>2011</v>
      </c>
    </row>
    <row r="387" spans="1:9" hidden="1">
      <c r="A387" s="186">
        <v>11719328</v>
      </c>
      <c r="B387" s="184">
        <v>42349</v>
      </c>
      <c r="C387" s="184" t="e">
        <f t="shared" si="6"/>
        <v>#N/A</v>
      </c>
      <c r="H387" s="178">
        <v>11726717</v>
      </c>
      <c r="I387" s="178" t="s">
        <v>2011</v>
      </c>
    </row>
    <row r="388" spans="1:9" hidden="1">
      <c r="A388" s="186">
        <v>11719331</v>
      </c>
      <c r="B388" s="184">
        <v>42349</v>
      </c>
      <c r="C388" s="184" t="e">
        <f t="shared" si="6"/>
        <v>#N/A</v>
      </c>
      <c r="H388" s="178">
        <v>11726720</v>
      </c>
      <c r="I388" s="178" t="s">
        <v>2011</v>
      </c>
    </row>
    <row r="389" spans="1:9" hidden="1">
      <c r="A389" s="186">
        <v>11719334</v>
      </c>
      <c r="B389" s="184">
        <v>42349</v>
      </c>
      <c r="C389" s="184" t="e">
        <f t="shared" si="6"/>
        <v>#N/A</v>
      </c>
      <c r="H389" s="178">
        <v>11726756</v>
      </c>
      <c r="I389" s="178" t="s">
        <v>2011</v>
      </c>
    </row>
    <row r="390" spans="1:9" hidden="1">
      <c r="A390" s="186">
        <v>11719337</v>
      </c>
      <c r="B390" s="184">
        <v>42349</v>
      </c>
      <c r="C390" s="184" t="e">
        <f t="shared" si="6"/>
        <v>#N/A</v>
      </c>
      <c r="H390" s="178">
        <v>11726836</v>
      </c>
      <c r="I390" s="178" t="s">
        <v>2011</v>
      </c>
    </row>
    <row r="391" spans="1:9" hidden="1">
      <c r="A391" s="186">
        <v>11719340</v>
      </c>
      <c r="B391" s="184">
        <v>42349</v>
      </c>
      <c r="C391" s="184" t="e">
        <f t="shared" si="6"/>
        <v>#N/A</v>
      </c>
      <c r="H391" s="178">
        <v>11726887</v>
      </c>
      <c r="I391" s="178" t="s">
        <v>2011</v>
      </c>
    </row>
    <row r="392" spans="1:9" hidden="1">
      <c r="A392" s="185">
        <v>11719343</v>
      </c>
      <c r="B392" s="184">
        <v>42349</v>
      </c>
      <c r="C392" s="184" t="str">
        <f t="shared" si="6"/>
        <v>COGI</v>
      </c>
      <c r="H392" s="178">
        <v>11727065</v>
      </c>
      <c r="I392" s="178" t="s">
        <v>2011</v>
      </c>
    </row>
    <row r="393" spans="1:9" hidden="1">
      <c r="A393" s="186">
        <v>11719346</v>
      </c>
      <c r="B393" s="184">
        <v>42349</v>
      </c>
      <c r="C393" s="184" t="e">
        <f t="shared" si="6"/>
        <v>#N/A</v>
      </c>
      <c r="H393" s="178">
        <v>11726737</v>
      </c>
      <c r="I393" s="178" t="s">
        <v>2011</v>
      </c>
    </row>
    <row r="394" spans="1:9" hidden="1">
      <c r="A394" s="185">
        <v>11719324</v>
      </c>
      <c r="B394" s="184">
        <v>42349</v>
      </c>
      <c r="C394" s="184" t="str">
        <f t="shared" si="6"/>
        <v>COGI</v>
      </c>
      <c r="H394" s="178">
        <v>11726837</v>
      </c>
      <c r="I394" s="178" t="s">
        <v>2011</v>
      </c>
    </row>
    <row r="395" spans="1:9" hidden="1">
      <c r="A395" s="186">
        <v>11719327</v>
      </c>
      <c r="B395" s="184">
        <v>42349</v>
      </c>
      <c r="C395" s="184" t="e">
        <f t="shared" si="6"/>
        <v>#N/A</v>
      </c>
      <c r="H395" s="178">
        <v>11726850</v>
      </c>
      <c r="I395" s="178" t="s">
        <v>2011</v>
      </c>
    </row>
    <row r="396" spans="1:9" hidden="1">
      <c r="A396" s="186">
        <v>11719330</v>
      </c>
      <c r="B396" s="184">
        <v>42349</v>
      </c>
      <c r="C396" s="184" t="e">
        <f t="shared" si="6"/>
        <v>#N/A</v>
      </c>
      <c r="H396" s="178">
        <v>11726856</v>
      </c>
      <c r="I396" s="178" t="s">
        <v>2011</v>
      </c>
    </row>
    <row r="397" spans="1:9" hidden="1">
      <c r="A397" s="186">
        <v>11719333</v>
      </c>
      <c r="B397" s="184">
        <v>42349</v>
      </c>
      <c r="C397" s="184" t="e">
        <f t="shared" si="6"/>
        <v>#N/A</v>
      </c>
      <c r="H397" s="178">
        <v>11727015</v>
      </c>
      <c r="I397" s="178" t="s">
        <v>2011</v>
      </c>
    </row>
    <row r="398" spans="1:9" hidden="1">
      <c r="A398" s="186">
        <v>11719336</v>
      </c>
      <c r="B398" s="184">
        <v>42349</v>
      </c>
      <c r="C398" s="184" t="e">
        <f t="shared" si="6"/>
        <v>#N/A</v>
      </c>
      <c r="H398" s="178">
        <v>11727030</v>
      </c>
      <c r="I398" s="178" t="s">
        <v>2011</v>
      </c>
    </row>
    <row r="399" spans="1:9" hidden="1">
      <c r="A399" s="186">
        <v>11719339</v>
      </c>
      <c r="B399" s="184">
        <v>42349</v>
      </c>
      <c r="C399" s="184" t="e">
        <f t="shared" si="6"/>
        <v>#N/A</v>
      </c>
      <c r="H399" s="178">
        <v>11726177</v>
      </c>
      <c r="I399" s="178" t="s">
        <v>2011</v>
      </c>
    </row>
    <row r="400" spans="1:9" hidden="1">
      <c r="A400" s="186">
        <v>11719342</v>
      </c>
      <c r="B400" s="184">
        <v>42349</v>
      </c>
      <c r="C400" s="184" t="e">
        <f t="shared" si="6"/>
        <v>#N/A</v>
      </c>
      <c r="H400" s="178">
        <v>11726413</v>
      </c>
      <c r="I400" s="178" t="s">
        <v>2011</v>
      </c>
    </row>
    <row r="401" spans="1:9" hidden="1">
      <c r="A401" s="186">
        <v>11719345</v>
      </c>
      <c r="B401" s="184">
        <v>42349</v>
      </c>
      <c r="C401" s="184" t="e">
        <f t="shared" si="6"/>
        <v>#N/A</v>
      </c>
      <c r="H401" s="178">
        <v>11726565</v>
      </c>
      <c r="I401" s="178" t="s">
        <v>2011</v>
      </c>
    </row>
    <row r="402" spans="1:9" hidden="1">
      <c r="A402" s="186">
        <v>11719326</v>
      </c>
      <c r="B402" s="184">
        <v>42349</v>
      </c>
      <c r="C402" s="184" t="e">
        <f t="shared" si="6"/>
        <v>#N/A</v>
      </c>
      <c r="H402" s="178">
        <v>11726729</v>
      </c>
      <c r="I402" s="178" t="s">
        <v>2011</v>
      </c>
    </row>
    <row r="403" spans="1:9" hidden="1">
      <c r="A403" s="185">
        <v>11719329</v>
      </c>
      <c r="B403" s="184">
        <v>42349</v>
      </c>
      <c r="C403" s="184" t="str">
        <f t="shared" si="6"/>
        <v>COGI</v>
      </c>
      <c r="H403" s="178">
        <v>11726859</v>
      </c>
      <c r="I403" s="178" t="s">
        <v>2011</v>
      </c>
    </row>
    <row r="404" spans="1:9" hidden="1">
      <c r="A404" s="186">
        <v>11719332</v>
      </c>
      <c r="B404" s="184">
        <v>42349</v>
      </c>
      <c r="C404" s="184" t="e">
        <f t="shared" si="6"/>
        <v>#N/A</v>
      </c>
      <c r="H404" s="178">
        <v>11727039</v>
      </c>
      <c r="I404" s="178" t="s">
        <v>2011</v>
      </c>
    </row>
    <row r="405" spans="1:9" hidden="1">
      <c r="A405" s="186">
        <v>11719335</v>
      </c>
      <c r="B405" s="184">
        <v>42349</v>
      </c>
      <c r="C405" s="184" t="e">
        <f t="shared" si="6"/>
        <v>#N/A</v>
      </c>
      <c r="H405" s="178">
        <v>11729531</v>
      </c>
      <c r="I405" s="178" t="s">
        <v>2011</v>
      </c>
    </row>
    <row r="406" spans="1:9" hidden="1">
      <c r="A406" s="186">
        <v>11719338</v>
      </c>
      <c r="B406" s="184">
        <v>42349</v>
      </c>
      <c r="C406" s="184" t="e">
        <f t="shared" si="6"/>
        <v>#N/A</v>
      </c>
      <c r="H406" s="178">
        <v>11729689</v>
      </c>
      <c r="I406" s="178" t="s">
        <v>2011</v>
      </c>
    </row>
    <row r="407" spans="1:9" hidden="1">
      <c r="A407" s="186">
        <v>11719341</v>
      </c>
      <c r="B407" s="184">
        <v>42349</v>
      </c>
      <c r="C407" s="184" t="e">
        <f t="shared" si="6"/>
        <v>#N/A</v>
      </c>
      <c r="H407" s="178">
        <v>11729697</v>
      </c>
      <c r="I407" s="178" t="s">
        <v>2011</v>
      </c>
    </row>
    <row r="408" spans="1:9" hidden="1">
      <c r="A408" s="186">
        <v>11719344</v>
      </c>
      <c r="B408" s="184">
        <v>42349</v>
      </c>
      <c r="C408" s="184" t="e">
        <f t="shared" si="6"/>
        <v>#N/A</v>
      </c>
      <c r="H408" s="178">
        <v>11729712</v>
      </c>
      <c r="I408" s="178" t="s">
        <v>2011</v>
      </c>
    </row>
    <row r="409" spans="1:9" hidden="1">
      <c r="A409" s="186">
        <v>11719347</v>
      </c>
      <c r="B409" s="184">
        <v>42349</v>
      </c>
      <c r="C409" s="184" t="e">
        <f t="shared" si="6"/>
        <v>#N/A</v>
      </c>
      <c r="H409" s="178">
        <v>11730192</v>
      </c>
      <c r="I409" s="178" t="s">
        <v>2011</v>
      </c>
    </row>
    <row r="410" spans="1:9" hidden="1">
      <c r="A410" s="186">
        <v>11719430</v>
      </c>
      <c r="B410" s="184">
        <v>42349</v>
      </c>
      <c r="C410" s="184" t="e">
        <f t="shared" si="6"/>
        <v>#N/A</v>
      </c>
      <c r="H410" s="178">
        <v>11730193</v>
      </c>
      <c r="I410" s="178" t="s">
        <v>2011</v>
      </c>
    </row>
    <row r="411" spans="1:9" hidden="1">
      <c r="A411" s="186">
        <v>11719432</v>
      </c>
      <c r="B411" s="184">
        <v>42349</v>
      </c>
      <c r="C411" s="184" t="e">
        <f t="shared" si="6"/>
        <v>#N/A</v>
      </c>
      <c r="H411" s="178">
        <v>11730327</v>
      </c>
      <c r="I411" s="178" t="s">
        <v>2011</v>
      </c>
    </row>
    <row r="412" spans="1:9" hidden="1">
      <c r="A412" s="186">
        <v>11719435</v>
      </c>
      <c r="B412" s="184">
        <v>42349</v>
      </c>
      <c r="C412" s="184" t="e">
        <f t="shared" si="6"/>
        <v>#N/A</v>
      </c>
      <c r="H412" s="178">
        <v>11730328</v>
      </c>
      <c r="I412" s="178" t="s">
        <v>2011</v>
      </c>
    </row>
    <row r="413" spans="1:9" hidden="1">
      <c r="A413" s="186">
        <v>11719438</v>
      </c>
      <c r="B413" s="184">
        <v>42349</v>
      </c>
      <c r="C413" s="184" t="e">
        <f t="shared" si="6"/>
        <v>#N/A</v>
      </c>
      <c r="H413" s="178">
        <v>11730329</v>
      </c>
      <c r="I413" s="178" t="s">
        <v>2011</v>
      </c>
    </row>
    <row r="414" spans="1:9" hidden="1">
      <c r="A414" s="186">
        <v>11719460</v>
      </c>
      <c r="B414" s="184">
        <v>42349</v>
      </c>
      <c r="C414" s="184" t="e">
        <f t="shared" si="6"/>
        <v>#N/A</v>
      </c>
      <c r="H414" s="178">
        <v>11730628</v>
      </c>
      <c r="I414" s="178" t="s">
        <v>2011</v>
      </c>
    </row>
    <row r="415" spans="1:9" hidden="1">
      <c r="A415" s="186">
        <v>11719461</v>
      </c>
      <c r="B415" s="184">
        <v>42349</v>
      </c>
      <c r="C415" s="184" t="e">
        <f t="shared" si="6"/>
        <v>#N/A</v>
      </c>
      <c r="H415" s="178">
        <v>11730649</v>
      </c>
      <c r="I415" s="178" t="s">
        <v>2011</v>
      </c>
    </row>
    <row r="416" spans="1:9" hidden="1">
      <c r="A416" s="186">
        <v>11719464</v>
      </c>
      <c r="B416" s="184">
        <v>42349</v>
      </c>
      <c r="C416" s="184" t="e">
        <f t="shared" si="6"/>
        <v>#N/A</v>
      </c>
      <c r="H416" s="178">
        <v>11730650</v>
      </c>
      <c r="I416" s="178" t="s">
        <v>2011</v>
      </c>
    </row>
    <row r="417" spans="1:9" hidden="1">
      <c r="A417" s="186">
        <v>11719467</v>
      </c>
      <c r="B417" s="184">
        <v>42349</v>
      </c>
      <c r="C417" s="184" t="e">
        <f t="shared" si="6"/>
        <v>#N/A</v>
      </c>
      <c r="H417" s="178">
        <v>11730651</v>
      </c>
      <c r="I417" s="178" t="s">
        <v>2011</v>
      </c>
    </row>
    <row r="418" spans="1:9" hidden="1">
      <c r="A418" s="186">
        <v>11719470</v>
      </c>
      <c r="B418" s="184">
        <v>42349</v>
      </c>
      <c r="C418" s="184" t="e">
        <f t="shared" si="6"/>
        <v>#N/A</v>
      </c>
      <c r="H418" s="178">
        <v>11730837</v>
      </c>
      <c r="I418" s="178" t="s">
        <v>2011</v>
      </c>
    </row>
    <row r="419" spans="1:9" hidden="1">
      <c r="A419" s="186">
        <v>11719473</v>
      </c>
      <c r="B419" s="184">
        <v>42349</v>
      </c>
      <c r="C419" s="184" t="e">
        <f t="shared" si="6"/>
        <v>#N/A</v>
      </c>
      <c r="H419" s="178">
        <v>11731141</v>
      </c>
      <c r="I419" s="178" t="s">
        <v>2011</v>
      </c>
    </row>
    <row r="420" spans="1:9" hidden="1">
      <c r="A420" s="186">
        <v>11719476</v>
      </c>
      <c r="B420" s="184">
        <v>42349</v>
      </c>
      <c r="C420" s="184" t="e">
        <f t="shared" si="6"/>
        <v>#N/A</v>
      </c>
      <c r="H420" s="178">
        <v>11731153</v>
      </c>
      <c r="I420" s="178" t="s">
        <v>2011</v>
      </c>
    </row>
    <row r="421" spans="1:9" hidden="1">
      <c r="A421" s="186">
        <v>11719479</v>
      </c>
      <c r="B421" s="184">
        <v>42349</v>
      </c>
      <c r="C421" s="184" t="e">
        <f t="shared" si="6"/>
        <v>#N/A</v>
      </c>
      <c r="H421" s="178">
        <v>11731154</v>
      </c>
      <c r="I421" s="178" t="s">
        <v>2011</v>
      </c>
    </row>
    <row r="422" spans="1:9" hidden="1">
      <c r="A422" s="186">
        <v>11719482</v>
      </c>
      <c r="B422" s="184">
        <v>42349</v>
      </c>
      <c r="C422" s="184" t="e">
        <f t="shared" si="6"/>
        <v>#N/A</v>
      </c>
      <c r="H422" s="178">
        <v>11731195</v>
      </c>
      <c r="I422" s="178" t="s">
        <v>2011</v>
      </c>
    </row>
    <row r="423" spans="1:9" hidden="1">
      <c r="A423" s="186">
        <v>11719485</v>
      </c>
      <c r="B423" s="184">
        <v>42349</v>
      </c>
      <c r="C423" s="184" t="e">
        <f t="shared" si="6"/>
        <v>#N/A</v>
      </c>
      <c r="H423" s="178">
        <v>11731224</v>
      </c>
      <c r="I423" s="178" t="s">
        <v>2011</v>
      </c>
    </row>
    <row r="424" spans="1:9" hidden="1">
      <c r="A424" s="186">
        <v>11719488</v>
      </c>
      <c r="B424" s="184">
        <v>42349</v>
      </c>
      <c r="C424" s="184" t="e">
        <f t="shared" si="6"/>
        <v>#N/A</v>
      </c>
      <c r="H424" s="178">
        <v>11731225</v>
      </c>
      <c r="I424" s="178" t="s">
        <v>2011</v>
      </c>
    </row>
    <row r="425" spans="1:9" hidden="1">
      <c r="A425" s="186">
        <v>11719489</v>
      </c>
      <c r="B425" s="184">
        <v>42349</v>
      </c>
      <c r="C425" s="184" t="e">
        <f t="shared" si="6"/>
        <v>#N/A</v>
      </c>
      <c r="H425" s="178">
        <v>11731226</v>
      </c>
      <c r="I425" s="178" t="s">
        <v>2011</v>
      </c>
    </row>
    <row r="426" spans="1:9" hidden="1">
      <c r="A426" s="186">
        <v>11719490</v>
      </c>
      <c r="B426" s="184">
        <v>42349</v>
      </c>
      <c r="C426" s="184" t="e">
        <f t="shared" si="6"/>
        <v>#N/A</v>
      </c>
      <c r="H426" s="178">
        <v>11731498</v>
      </c>
      <c r="I426" s="178" t="s">
        <v>2011</v>
      </c>
    </row>
    <row r="427" spans="1:9" hidden="1">
      <c r="A427" s="186">
        <v>11719492</v>
      </c>
      <c r="B427" s="184">
        <v>42349</v>
      </c>
      <c r="C427" s="184" t="e">
        <f t="shared" si="6"/>
        <v>#N/A</v>
      </c>
      <c r="H427" s="178">
        <v>11731499</v>
      </c>
      <c r="I427" s="178" t="s">
        <v>2011</v>
      </c>
    </row>
    <row r="428" spans="1:9" hidden="1">
      <c r="A428" s="186">
        <v>11719493</v>
      </c>
      <c r="B428" s="184">
        <v>42349</v>
      </c>
      <c r="C428" s="184" t="e">
        <f t="shared" si="6"/>
        <v>#N/A</v>
      </c>
      <c r="H428" s="178">
        <v>11731610</v>
      </c>
      <c r="I428" s="178" t="s">
        <v>2011</v>
      </c>
    </row>
    <row r="429" spans="1:9" hidden="1">
      <c r="A429" s="185">
        <v>11719495</v>
      </c>
      <c r="B429" s="184">
        <v>42349</v>
      </c>
      <c r="C429" s="184" t="str">
        <f t="shared" si="6"/>
        <v>COGI</v>
      </c>
      <c r="H429" s="178">
        <v>11731611</v>
      </c>
      <c r="I429" s="178" t="s">
        <v>2011</v>
      </c>
    </row>
    <row r="430" spans="1:9" hidden="1">
      <c r="A430" s="186">
        <v>11719496</v>
      </c>
      <c r="B430" s="184">
        <v>42349</v>
      </c>
      <c r="C430" s="184" t="e">
        <f t="shared" si="6"/>
        <v>#N/A</v>
      </c>
      <c r="H430" s="178">
        <v>11729600</v>
      </c>
      <c r="I430" s="178" t="s">
        <v>2011</v>
      </c>
    </row>
    <row r="431" spans="1:9" hidden="1">
      <c r="A431" s="186">
        <v>11719498</v>
      </c>
      <c r="B431" s="184">
        <v>42349</v>
      </c>
      <c r="C431" s="184" t="e">
        <f t="shared" si="6"/>
        <v>#N/A</v>
      </c>
      <c r="H431" s="178">
        <v>11729618</v>
      </c>
      <c r="I431" s="178" t="s">
        <v>2011</v>
      </c>
    </row>
    <row r="432" spans="1:9" hidden="1">
      <c r="A432" s="186">
        <v>11719499</v>
      </c>
      <c r="B432" s="184">
        <v>42349</v>
      </c>
      <c r="C432" s="184" t="e">
        <f t="shared" si="6"/>
        <v>#N/A</v>
      </c>
      <c r="H432" s="178">
        <v>11729620</v>
      </c>
      <c r="I432" s="178" t="s">
        <v>2011</v>
      </c>
    </row>
    <row r="433" spans="1:9" hidden="1">
      <c r="A433" s="186">
        <v>11719501</v>
      </c>
      <c r="B433" s="184">
        <v>42349</v>
      </c>
      <c r="C433" s="184" t="e">
        <f t="shared" si="6"/>
        <v>#N/A</v>
      </c>
      <c r="H433" s="178">
        <v>11729628</v>
      </c>
      <c r="I433" s="178" t="s">
        <v>2011</v>
      </c>
    </row>
    <row r="434" spans="1:9" hidden="1">
      <c r="A434" s="186">
        <v>11719502</v>
      </c>
      <c r="B434" s="184">
        <v>42349</v>
      </c>
      <c r="C434" s="184" t="e">
        <f t="shared" si="6"/>
        <v>#N/A</v>
      </c>
      <c r="H434" s="178">
        <v>11729671</v>
      </c>
      <c r="I434" s="178" t="s">
        <v>2011</v>
      </c>
    </row>
    <row r="435" spans="1:9" hidden="1">
      <c r="A435" s="185">
        <v>11719504</v>
      </c>
      <c r="B435" s="184">
        <v>42349</v>
      </c>
      <c r="C435" s="184" t="str">
        <f t="shared" si="6"/>
        <v>COGI</v>
      </c>
      <c r="H435" s="178">
        <v>11729672</v>
      </c>
      <c r="I435" s="178" t="s">
        <v>2011</v>
      </c>
    </row>
    <row r="436" spans="1:9" hidden="1">
      <c r="A436" s="186">
        <v>11719505</v>
      </c>
      <c r="B436" s="184">
        <v>42349</v>
      </c>
      <c r="C436" s="184" t="e">
        <f t="shared" si="6"/>
        <v>#N/A</v>
      </c>
      <c r="H436" s="178">
        <v>11729673</v>
      </c>
      <c r="I436" s="178" t="s">
        <v>2011</v>
      </c>
    </row>
    <row r="437" spans="1:9" hidden="1">
      <c r="A437" s="186">
        <v>11719507</v>
      </c>
      <c r="B437" s="184">
        <v>42349</v>
      </c>
      <c r="C437" s="184" t="e">
        <f t="shared" si="6"/>
        <v>#N/A</v>
      </c>
      <c r="H437" s="178">
        <v>11729674</v>
      </c>
      <c r="I437" s="178" t="s">
        <v>2011</v>
      </c>
    </row>
    <row r="438" spans="1:9" hidden="1">
      <c r="A438" s="185">
        <v>11719508</v>
      </c>
      <c r="B438" s="184">
        <v>42349</v>
      </c>
      <c r="C438" s="184" t="str">
        <f t="shared" si="6"/>
        <v>COGI</v>
      </c>
      <c r="H438" s="178">
        <v>11729675</v>
      </c>
      <c r="I438" s="178" t="s">
        <v>2011</v>
      </c>
    </row>
    <row r="439" spans="1:9" hidden="1">
      <c r="A439" s="186">
        <v>11719510</v>
      </c>
      <c r="B439" s="184">
        <v>42349</v>
      </c>
      <c r="C439" s="184" t="e">
        <f t="shared" si="6"/>
        <v>#N/A</v>
      </c>
      <c r="H439" s="178">
        <v>11729677</v>
      </c>
      <c r="I439" s="178" t="s">
        <v>2011</v>
      </c>
    </row>
    <row r="440" spans="1:9" hidden="1">
      <c r="A440" s="186">
        <v>11719511</v>
      </c>
      <c r="B440" s="184">
        <v>42349</v>
      </c>
      <c r="C440" s="184" t="e">
        <f t="shared" si="6"/>
        <v>#N/A</v>
      </c>
      <c r="H440" s="178">
        <v>11729707</v>
      </c>
      <c r="I440" s="178" t="s">
        <v>2011</v>
      </c>
    </row>
    <row r="441" spans="1:9" hidden="1">
      <c r="A441" s="186">
        <v>11719429</v>
      </c>
      <c r="B441" s="184">
        <v>42349</v>
      </c>
      <c r="C441" s="184" t="e">
        <f t="shared" si="6"/>
        <v>#N/A</v>
      </c>
      <c r="H441" s="178">
        <v>11729749</v>
      </c>
      <c r="I441" s="178" t="s">
        <v>2011</v>
      </c>
    </row>
    <row r="442" spans="1:9" hidden="1">
      <c r="A442" s="186">
        <v>11719431</v>
      </c>
      <c r="B442" s="184">
        <v>42349</v>
      </c>
      <c r="C442" s="184" t="e">
        <f t="shared" si="6"/>
        <v>#N/A</v>
      </c>
      <c r="H442" s="178">
        <v>11729751</v>
      </c>
      <c r="I442" s="178" t="s">
        <v>2011</v>
      </c>
    </row>
    <row r="443" spans="1:9" hidden="1">
      <c r="A443" s="186">
        <v>11719434</v>
      </c>
      <c r="B443" s="184">
        <v>42349</v>
      </c>
      <c r="C443" s="184" t="e">
        <f t="shared" si="6"/>
        <v>#N/A</v>
      </c>
      <c r="H443" s="178">
        <v>11730155</v>
      </c>
      <c r="I443" s="178" t="s">
        <v>2011</v>
      </c>
    </row>
    <row r="444" spans="1:9" hidden="1">
      <c r="A444" s="186">
        <v>11719437</v>
      </c>
      <c r="B444" s="184">
        <v>42349</v>
      </c>
      <c r="C444" s="184" t="e">
        <f t="shared" si="6"/>
        <v>#N/A</v>
      </c>
      <c r="H444" s="178">
        <v>11730157</v>
      </c>
      <c r="I444" s="178" t="s">
        <v>2011</v>
      </c>
    </row>
    <row r="445" spans="1:9" hidden="1">
      <c r="A445" s="186">
        <v>11719463</v>
      </c>
      <c r="B445" s="184">
        <v>42349</v>
      </c>
      <c r="C445" s="184" t="e">
        <f t="shared" si="6"/>
        <v>#N/A</v>
      </c>
      <c r="H445" s="178">
        <v>11730216</v>
      </c>
      <c r="I445" s="178" t="s">
        <v>2011</v>
      </c>
    </row>
    <row r="446" spans="1:9" hidden="1">
      <c r="A446" s="186">
        <v>11719466</v>
      </c>
      <c r="B446" s="184">
        <v>42349</v>
      </c>
      <c r="C446" s="184" t="e">
        <f t="shared" si="6"/>
        <v>#N/A</v>
      </c>
      <c r="H446" s="178">
        <v>11730246</v>
      </c>
      <c r="I446" s="178" t="s">
        <v>2011</v>
      </c>
    </row>
    <row r="447" spans="1:9" hidden="1">
      <c r="A447" s="186">
        <v>11719469</v>
      </c>
      <c r="B447" s="184">
        <v>42349</v>
      </c>
      <c r="C447" s="184" t="e">
        <f t="shared" si="6"/>
        <v>#N/A</v>
      </c>
      <c r="H447" s="178">
        <v>11730247</v>
      </c>
      <c r="I447" s="178" t="s">
        <v>2011</v>
      </c>
    </row>
    <row r="448" spans="1:9" hidden="1">
      <c r="A448" s="186">
        <v>11719472</v>
      </c>
      <c r="B448" s="184">
        <v>42349</v>
      </c>
      <c r="C448" s="184" t="e">
        <f t="shared" si="6"/>
        <v>#N/A</v>
      </c>
      <c r="H448" s="178">
        <v>11730248</v>
      </c>
      <c r="I448" s="178" t="s">
        <v>2011</v>
      </c>
    </row>
    <row r="449" spans="1:9" hidden="1">
      <c r="A449" s="186">
        <v>11719475</v>
      </c>
      <c r="B449" s="184">
        <v>42349</v>
      </c>
      <c r="C449" s="184" t="e">
        <f t="shared" si="6"/>
        <v>#N/A</v>
      </c>
      <c r="H449" s="178">
        <v>11730268</v>
      </c>
      <c r="I449" s="178" t="s">
        <v>2011</v>
      </c>
    </row>
    <row r="450" spans="1:9" hidden="1">
      <c r="A450" s="186">
        <v>11719478</v>
      </c>
      <c r="B450" s="184">
        <v>42349</v>
      </c>
      <c r="C450" s="184" t="e">
        <f t="shared" ref="C450:C513" si="7">VLOOKUP(A:A,H:I,2,0)</f>
        <v>#N/A</v>
      </c>
      <c r="H450" s="178">
        <v>11730270</v>
      </c>
      <c r="I450" s="178" t="s">
        <v>2011</v>
      </c>
    </row>
    <row r="451" spans="1:9">
      <c r="A451" s="186">
        <v>11719481</v>
      </c>
      <c r="B451" s="184">
        <v>42349</v>
      </c>
      <c r="C451" s="184" t="e">
        <f t="shared" si="7"/>
        <v>#N/A</v>
      </c>
      <c r="H451" s="178">
        <v>11730272</v>
      </c>
      <c r="I451" s="178" t="s">
        <v>2011</v>
      </c>
    </row>
    <row r="452" spans="1:9" hidden="1">
      <c r="A452" s="186">
        <v>11719484</v>
      </c>
      <c r="B452" s="184">
        <v>42349</v>
      </c>
      <c r="C452" s="184" t="e">
        <f t="shared" si="7"/>
        <v>#N/A</v>
      </c>
      <c r="H452" s="178">
        <v>11730320</v>
      </c>
      <c r="I452" s="178" t="s">
        <v>2011</v>
      </c>
    </row>
    <row r="453" spans="1:9" hidden="1">
      <c r="A453" s="186">
        <v>11719428</v>
      </c>
      <c r="B453" s="184">
        <v>42349</v>
      </c>
      <c r="C453" s="184" t="e">
        <f t="shared" si="7"/>
        <v>#N/A</v>
      </c>
      <c r="H453" s="178">
        <v>11730334</v>
      </c>
      <c r="I453" s="178" t="s">
        <v>2011</v>
      </c>
    </row>
    <row r="454" spans="1:9" hidden="1">
      <c r="A454" s="186">
        <v>11719433</v>
      </c>
      <c r="B454" s="184">
        <v>42349</v>
      </c>
      <c r="C454" s="184" t="e">
        <f t="shared" si="7"/>
        <v>#N/A</v>
      </c>
      <c r="H454" s="178">
        <v>11730337</v>
      </c>
      <c r="I454" s="178" t="s">
        <v>2011</v>
      </c>
    </row>
    <row r="455" spans="1:9" hidden="1">
      <c r="A455" s="186">
        <v>11719436</v>
      </c>
      <c r="B455" s="184">
        <v>42349</v>
      </c>
      <c r="C455" s="184" t="e">
        <f t="shared" si="7"/>
        <v>#N/A</v>
      </c>
      <c r="H455" s="178">
        <v>11730338</v>
      </c>
      <c r="I455" s="178" t="s">
        <v>2011</v>
      </c>
    </row>
    <row r="456" spans="1:9" hidden="1">
      <c r="A456" s="186">
        <v>11719439</v>
      </c>
      <c r="B456" s="184">
        <v>42349</v>
      </c>
      <c r="C456" s="184" t="e">
        <f t="shared" si="7"/>
        <v>#N/A</v>
      </c>
      <c r="H456" s="178">
        <v>11730341</v>
      </c>
      <c r="I456" s="178" t="s">
        <v>2011</v>
      </c>
    </row>
    <row r="457" spans="1:9" hidden="1">
      <c r="A457" s="186">
        <v>11719462</v>
      </c>
      <c r="B457" s="184">
        <v>42349</v>
      </c>
      <c r="C457" s="184" t="e">
        <f t="shared" si="7"/>
        <v>#N/A</v>
      </c>
      <c r="H457" s="178">
        <v>11730355</v>
      </c>
      <c r="I457" s="178" t="s">
        <v>2011</v>
      </c>
    </row>
    <row r="458" spans="1:9" hidden="1">
      <c r="A458" s="186">
        <v>11719465</v>
      </c>
      <c r="B458" s="184">
        <v>42349</v>
      </c>
      <c r="C458" s="184" t="e">
        <f t="shared" si="7"/>
        <v>#N/A</v>
      </c>
      <c r="H458" s="178">
        <v>11730633</v>
      </c>
      <c r="I458" s="178" t="s">
        <v>2011</v>
      </c>
    </row>
    <row r="459" spans="1:9" hidden="1">
      <c r="A459" s="185">
        <v>11719468</v>
      </c>
      <c r="B459" s="184">
        <v>42349</v>
      </c>
      <c r="C459" s="184" t="str">
        <f t="shared" si="7"/>
        <v>COGI</v>
      </c>
      <c r="H459" s="178">
        <v>11730638</v>
      </c>
      <c r="I459" s="178" t="s">
        <v>2011</v>
      </c>
    </row>
    <row r="460" spans="1:9" hidden="1">
      <c r="A460" s="186">
        <v>11719471</v>
      </c>
      <c r="B460" s="184">
        <v>42349</v>
      </c>
      <c r="C460" s="184" t="e">
        <f t="shared" si="7"/>
        <v>#N/A</v>
      </c>
      <c r="H460" s="178">
        <v>11730640</v>
      </c>
      <c r="I460" s="178" t="s">
        <v>2011</v>
      </c>
    </row>
    <row r="461" spans="1:9" hidden="1">
      <c r="A461" s="186">
        <v>11719474</v>
      </c>
      <c r="B461" s="184">
        <v>42349</v>
      </c>
      <c r="C461" s="184" t="e">
        <f t="shared" si="7"/>
        <v>#N/A</v>
      </c>
      <c r="H461" s="178">
        <v>11730642</v>
      </c>
      <c r="I461" s="178" t="s">
        <v>2011</v>
      </c>
    </row>
    <row r="462" spans="1:9" hidden="1">
      <c r="A462" s="186">
        <v>11719477</v>
      </c>
      <c r="B462" s="184">
        <v>42349</v>
      </c>
      <c r="C462" s="184" t="e">
        <f t="shared" si="7"/>
        <v>#N/A</v>
      </c>
      <c r="H462" s="178">
        <v>11730644</v>
      </c>
      <c r="I462" s="178" t="s">
        <v>2011</v>
      </c>
    </row>
    <row r="463" spans="1:9" hidden="1">
      <c r="A463" s="186">
        <v>11719480</v>
      </c>
      <c r="B463" s="184">
        <v>42349</v>
      </c>
      <c r="C463" s="184" t="e">
        <f t="shared" si="7"/>
        <v>#N/A</v>
      </c>
      <c r="H463" s="178">
        <v>11730646</v>
      </c>
      <c r="I463" s="178" t="s">
        <v>2011</v>
      </c>
    </row>
    <row r="464" spans="1:9" hidden="1">
      <c r="A464" s="186">
        <v>11719483</v>
      </c>
      <c r="B464" s="184">
        <v>42349</v>
      </c>
      <c r="C464" s="184" t="e">
        <f t="shared" si="7"/>
        <v>#N/A</v>
      </c>
      <c r="H464" s="178">
        <v>11730656</v>
      </c>
      <c r="I464" s="178" t="s">
        <v>2011</v>
      </c>
    </row>
    <row r="465" spans="1:9" hidden="1">
      <c r="A465" s="186">
        <v>11719486</v>
      </c>
      <c r="B465" s="184">
        <v>42349</v>
      </c>
      <c r="C465" s="184" t="e">
        <f t="shared" si="7"/>
        <v>#N/A</v>
      </c>
      <c r="H465" s="178">
        <v>11730657</v>
      </c>
      <c r="I465" s="178" t="s">
        <v>2011</v>
      </c>
    </row>
    <row r="466" spans="1:9" hidden="1">
      <c r="A466" s="186">
        <v>11719491</v>
      </c>
      <c r="B466" s="184">
        <v>42349</v>
      </c>
      <c r="C466" s="184" t="e">
        <f t="shared" si="7"/>
        <v>#N/A</v>
      </c>
      <c r="H466" s="178">
        <v>11730658</v>
      </c>
      <c r="I466" s="178" t="s">
        <v>2011</v>
      </c>
    </row>
    <row r="467" spans="1:9" hidden="1">
      <c r="A467" s="185">
        <v>11719494</v>
      </c>
      <c r="B467" s="184">
        <v>42349</v>
      </c>
      <c r="C467" s="184" t="str">
        <f t="shared" si="7"/>
        <v>COGI</v>
      </c>
      <c r="H467" s="178">
        <v>11730665</v>
      </c>
      <c r="I467" s="178" t="s">
        <v>2011</v>
      </c>
    </row>
    <row r="468" spans="1:9" hidden="1">
      <c r="A468" s="186">
        <v>11719497</v>
      </c>
      <c r="B468" s="184">
        <v>42349</v>
      </c>
      <c r="C468" s="184" t="e">
        <f t="shared" si="7"/>
        <v>#N/A</v>
      </c>
      <c r="H468" s="178">
        <v>11730666</v>
      </c>
      <c r="I468" s="178" t="s">
        <v>2011</v>
      </c>
    </row>
    <row r="469" spans="1:9" hidden="1">
      <c r="A469" s="186">
        <v>11719500</v>
      </c>
      <c r="B469" s="184">
        <v>42349</v>
      </c>
      <c r="C469" s="184" t="e">
        <f t="shared" si="7"/>
        <v>#N/A</v>
      </c>
      <c r="H469" s="178">
        <v>11730667</v>
      </c>
      <c r="I469" s="178" t="s">
        <v>2011</v>
      </c>
    </row>
    <row r="470" spans="1:9" hidden="1">
      <c r="A470" s="186">
        <v>11719503</v>
      </c>
      <c r="B470" s="184">
        <v>42349</v>
      </c>
      <c r="C470" s="184" t="e">
        <f t="shared" si="7"/>
        <v>#N/A</v>
      </c>
      <c r="H470" s="178">
        <v>11731148</v>
      </c>
      <c r="I470" s="178" t="s">
        <v>2011</v>
      </c>
    </row>
    <row r="471" spans="1:9" hidden="1">
      <c r="A471" s="185">
        <v>11719506</v>
      </c>
      <c r="B471" s="184">
        <v>42349</v>
      </c>
      <c r="C471" s="184" t="str">
        <f t="shared" si="7"/>
        <v>COGI</v>
      </c>
      <c r="H471" s="178">
        <v>11731231</v>
      </c>
      <c r="I471" s="178" t="s">
        <v>2011</v>
      </c>
    </row>
    <row r="472" spans="1:9" hidden="1">
      <c r="A472" s="186">
        <v>11719509</v>
      </c>
      <c r="B472" s="184">
        <v>42349</v>
      </c>
      <c r="C472" s="184" t="e">
        <f t="shared" si="7"/>
        <v>#N/A</v>
      </c>
      <c r="H472" s="178">
        <v>11731236</v>
      </c>
      <c r="I472" s="178" t="s">
        <v>2011</v>
      </c>
    </row>
    <row r="473" spans="1:9" hidden="1">
      <c r="A473" s="186">
        <v>11719512</v>
      </c>
      <c r="B473" s="184">
        <v>42349</v>
      </c>
      <c r="C473" s="184" t="e">
        <f t="shared" si="7"/>
        <v>#N/A</v>
      </c>
      <c r="H473" s="178">
        <v>11731237</v>
      </c>
      <c r="I473" s="178" t="s">
        <v>2011</v>
      </c>
    </row>
    <row r="474" spans="1:9" hidden="1">
      <c r="A474" s="186">
        <v>11719639</v>
      </c>
      <c r="B474" s="184">
        <v>42349</v>
      </c>
      <c r="C474" s="184" t="e">
        <f t="shared" si="7"/>
        <v>#N/A</v>
      </c>
      <c r="H474" s="178">
        <v>11731238</v>
      </c>
      <c r="I474" s="178" t="s">
        <v>2011</v>
      </c>
    </row>
    <row r="475" spans="1:9" hidden="1">
      <c r="A475" s="186">
        <v>11719682</v>
      </c>
      <c r="B475" s="184">
        <v>42349</v>
      </c>
      <c r="C475" s="184" t="e">
        <f t="shared" si="7"/>
        <v>#N/A</v>
      </c>
      <c r="H475" s="178">
        <v>11729652</v>
      </c>
      <c r="I475" s="178" t="s">
        <v>2011</v>
      </c>
    </row>
    <row r="476" spans="1:9" hidden="1">
      <c r="A476" s="186">
        <v>11719685</v>
      </c>
      <c r="B476" s="184">
        <v>42349</v>
      </c>
      <c r="C476" s="184" t="e">
        <f t="shared" si="7"/>
        <v>#N/A</v>
      </c>
      <c r="H476" s="178">
        <v>11729656</v>
      </c>
      <c r="I476" s="178" t="s">
        <v>2011</v>
      </c>
    </row>
    <row r="477" spans="1:9" hidden="1">
      <c r="A477" s="186">
        <v>11719688</v>
      </c>
      <c r="B477" s="184">
        <v>42349</v>
      </c>
      <c r="C477" s="184" t="e">
        <f t="shared" si="7"/>
        <v>#N/A</v>
      </c>
      <c r="H477" s="178">
        <v>11729657</v>
      </c>
      <c r="I477" s="178" t="s">
        <v>2011</v>
      </c>
    </row>
    <row r="478" spans="1:9" hidden="1">
      <c r="A478" s="186">
        <v>11719691</v>
      </c>
      <c r="B478" s="184">
        <v>42349</v>
      </c>
      <c r="C478" s="184" t="e">
        <f t="shared" si="7"/>
        <v>#N/A</v>
      </c>
      <c r="H478" s="178">
        <v>11729659</v>
      </c>
      <c r="I478" s="178" t="s">
        <v>2011</v>
      </c>
    </row>
    <row r="479" spans="1:9" hidden="1">
      <c r="A479" s="186">
        <v>11719694</v>
      </c>
      <c r="B479" s="184">
        <v>42349</v>
      </c>
      <c r="C479" s="184" t="e">
        <f t="shared" si="7"/>
        <v>#N/A</v>
      </c>
      <c r="H479" s="178">
        <v>11729661</v>
      </c>
      <c r="I479" s="178" t="s">
        <v>2011</v>
      </c>
    </row>
    <row r="480" spans="1:9" hidden="1">
      <c r="A480" s="186">
        <v>11719697</v>
      </c>
      <c r="B480" s="184">
        <v>42349</v>
      </c>
      <c r="C480" s="184" t="e">
        <f t="shared" si="7"/>
        <v>#N/A</v>
      </c>
      <c r="H480" s="178">
        <v>11729664</v>
      </c>
      <c r="I480" s="178" t="s">
        <v>2011</v>
      </c>
    </row>
    <row r="481" spans="1:9" hidden="1">
      <c r="A481" s="186">
        <v>11719699</v>
      </c>
      <c r="B481" s="184">
        <v>42349</v>
      </c>
      <c r="C481" s="184" t="e">
        <f t="shared" si="7"/>
        <v>#N/A</v>
      </c>
      <c r="H481" s="178">
        <v>11729679</v>
      </c>
      <c r="I481" s="178" t="s">
        <v>2011</v>
      </c>
    </row>
    <row r="482" spans="1:9" hidden="1">
      <c r="A482" s="186">
        <v>11719702</v>
      </c>
      <c r="B482" s="184">
        <v>42349</v>
      </c>
      <c r="C482" s="184" t="e">
        <f t="shared" si="7"/>
        <v>#N/A</v>
      </c>
      <c r="H482" s="178">
        <v>11729680</v>
      </c>
      <c r="I482" s="178" t="s">
        <v>2011</v>
      </c>
    </row>
    <row r="483" spans="1:9" hidden="1">
      <c r="A483" s="186">
        <v>11719704</v>
      </c>
      <c r="B483" s="184">
        <v>42349</v>
      </c>
      <c r="C483" s="184" t="e">
        <f t="shared" si="7"/>
        <v>#N/A</v>
      </c>
      <c r="H483" s="178">
        <v>11729684</v>
      </c>
      <c r="I483" s="178" t="s">
        <v>2011</v>
      </c>
    </row>
    <row r="484" spans="1:9" hidden="1">
      <c r="A484" s="186">
        <v>11719707</v>
      </c>
      <c r="B484" s="184">
        <v>42349</v>
      </c>
      <c r="C484" s="184" t="e">
        <f t="shared" si="7"/>
        <v>#N/A</v>
      </c>
      <c r="H484" s="178">
        <v>11729687</v>
      </c>
      <c r="I484" s="178" t="s">
        <v>2011</v>
      </c>
    </row>
    <row r="485" spans="1:9" hidden="1">
      <c r="A485" s="186">
        <v>11719709</v>
      </c>
      <c r="B485" s="184">
        <v>42349</v>
      </c>
      <c r="C485" s="184" t="e">
        <f t="shared" si="7"/>
        <v>#N/A</v>
      </c>
      <c r="H485" s="178">
        <v>11729690</v>
      </c>
      <c r="I485" s="178" t="s">
        <v>2011</v>
      </c>
    </row>
    <row r="486" spans="1:9" hidden="1">
      <c r="A486" s="186">
        <v>11719712</v>
      </c>
      <c r="B486" s="184">
        <v>42349</v>
      </c>
      <c r="C486" s="184" t="e">
        <f t="shared" si="7"/>
        <v>#N/A</v>
      </c>
      <c r="H486" s="178">
        <v>11729692</v>
      </c>
      <c r="I486" s="178" t="s">
        <v>2011</v>
      </c>
    </row>
    <row r="487" spans="1:9" hidden="1">
      <c r="A487" s="186">
        <v>11719680</v>
      </c>
      <c r="B487" s="184">
        <v>42349</v>
      </c>
      <c r="C487" s="184" t="e">
        <f t="shared" si="7"/>
        <v>#N/A</v>
      </c>
      <c r="H487" s="178">
        <v>11729728</v>
      </c>
      <c r="I487" s="178" t="s">
        <v>2011</v>
      </c>
    </row>
    <row r="488" spans="1:9" hidden="1">
      <c r="A488" s="186">
        <v>11719681</v>
      </c>
      <c r="B488" s="184">
        <v>42349</v>
      </c>
      <c r="C488" s="184" t="e">
        <f t="shared" si="7"/>
        <v>#N/A</v>
      </c>
      <c r="H488" s="178">
        <v>11729729</v>
      </c>
      <c r="I488" s="178" t="s">
        <v>2011</v>
      </c>
    </row>
    <row r="489" spans="1:9" hidden="1">
      <c r="A489" s="186">
        <v>11719683</v>
      </c>
      <c r="B489" s="184">
        <v>42349</v>
      </c>
      <c r="C489" s="184" t="e">
        <f t="shared" si="7"/>
        <v>#N/A</v>
      </c>
      <c r="H489" s="178">
        <v>11729746</v>
      </c>
      <c r="I489" s="178" t="s">
        <v>2011</v>
      </c>
    </row>
    <row r="490" spans="1:9" hidden="1">
      <c r="A490" s="185">
        <v>11719684</v>
      </c>
      <c r="B490" s="184">
        <v>42349</v>
      </c>
      <c r="C490" s="184" t="str">
        <f t="shared" si="7"/>
        <v>COGI</v>
      </c>
      <c r="H490" s="178">
        <v>11729747</v>
      </c>
      <c r="I490" s="178" t="s">
        <v>2011</v>
      </c>
    </row>
    <row r="491" spans="1:9" hidden="1">
      <c r="A491" s="186">
        <v>11719686</v>
      </c>
      <c r="B491" s="184">
        <v>42349</v>
      </c>
      <c r="C491" s="184" t="e">
        <f t="shared" si="7"/>
        <v>#N/A</v>
      </c>
      <c r="H491" s="178">
        <v>11729748</v>
      </c>
      <c r="I491" s="178" t="s">
        <v>2011</v>
      </c>
    </row>
    <row r="492" spans="1:9" hidden="1">
      <c r="A492" s="186">
        <v>11719687</v>
      </c>
      <c r="B492" s="184">
        <v>42349</v>
      </c>
      <c r="C492" s="184" t="e">
        <f t="shared" si="7"/>
        <v>#N/A</v>
      </c>
      <c r="H492" s="178">
        <v>11730350</v>
      </c>
      <c r="I492" s="178" t="s">
        <v>2011</v>
      </c>
    </row>
    <row r="493" spans="1:9" hidden="1">
      <c r="A493" s="186">
        <v>11719689</v>
      </c>
      <c r="B493" s="184">
        <v>42349</v>
      </c>
      <c r="C493" s="184" t="e">
        <f t="shared" si="7"/>
        <v>#N/A</v>
      </c>
      <c r="H493" s="178">
        <v>11730838</v>
      </c>
      <c r="I493" s="178" t="s">
        <v>2011</v>
      </c>
    </row>
    <row r="494" spans="1:9" hidden="1">
      <c r="A494" s="186">
        <v>11719690</v>
      </c>
      <c r="B494" s="184">
        <v>42349</v>
      </c>
      <c r="C494" s="184" t="e">
        <f t="shared" si="7"/>
        <v>#N/A</v>
      </c>
      <c r="H494" s="178">
        <v>11731189</v>
      </c>
      <c r="I494" s="178" t="s">
        <v>2011</v>
      </c>
    </row>
    <row r="495" spans="1:9" hidden="1">
      <c r="A495" s="186">
        <v>11719692</v>
      </c>
      <c r="B495" s="184">
        <v>42349</v>
      </c>
      <c r="C495" s="184" t="e">
        <f t="shared" si="7"/>
        <v>#N/A</v>
      </c>
      <c r="H495" s="178">
        <v>11731485</v>
      </c>
      <c r="I495" s="178" t="s">
        <v>2011</v>
      </c>
    </row>
    <row r="496" spans="1:9" hidden="1">
      <c r="A496" s="186">
        <v>11719693</v>
      </c>
      <c r="B496" s="184">
        <v>42349</v>
      </c>
      <c r="C496" s="184" t="e">
        <f t="shared" si="7"/>
        <v>#N/A</v>
      </c>
      <c r="H496" s="178">
        <v>11731597</v>
      </c>
      <c r="I496" s="178" t="s">
        <v>2011</v>
      </c>
    </row>
    <row r="497" spans="1:9" hidden="1">
      <c r="A497" s="186">
        <v>11719695</v>
      </c>
      <c r="B497" s="184">
        <v>42349</v>
      </c>
      <c r="C497" s="184" t="e">
        <f t="shared" si="7"/>
        <v>#N/A</v>
      </c>
      <c r="H497" s="178">
        <v>11732493</v>
      </c>
      <c r="I497" s="178" t="s">
        <v>2011</v>
      </c>
    </row>
    <row r="498" spans="1:9" hidden="1">
      <c r="A498" s="186">
        <v>11719696</v>
      </c>
      <c r="B498" s="184">
        <v>42349</v>
      </c>
      <c r="C498" s="184" t="e">
        <f t="shared" si="7"/>
        <v>#N/A</v>
      </c>
      <c r="H498" s="178">
        <v>11730149</v>
      </c>
      <c r="I498" s="178" t="s">
        <v>2011</v>
      </c>
    </row>
    <row r="499" spans="1:9" hidden="1">
      <c r="A499" s="186">
        <v>11719698</v>
      </c>
      <c r="B499" s="184">
        <v>42349</v>
      </c>
      <c r="C499" s="184" t="e">
        <f t="shared" si="7"/>
        <v>#N/A</v>
      </c>
      <c r="H499" s="178">
        <v>11730197</v>
      </c>
      <c r="I499" s="178" t="s">
        <v>2011</v>
      </c>
    </row>
    <row r="500" spans="1:9" hidden="1">
      <c r="A500" s="186">
        <v>11719700</v>
      </c>
      <c r="B500" s="184">
        <v>42349</v>
      </c>
      <c r="C500" s="184" t="e">
        <f t="shared" si="7"/>
        <v>#N/A</v>
      </c>
      <c r="H500" s="178">
        <v>11730201</v>
      </c>
      <c r="I500" s="178" t="s">
        <v>2011</v>
      </c>
    </row>
    <row r="501" spans="1:9" hidden="1">
      <c r="A501" s="186">
        <v>11719701</v>
      </c>
      <c r="B501" s="184">
        <v>42349</v>
      </c>
      <c r="C501" s="184" t="e">
        <f t="shared" si="7"/>
        <v>#N/A</v>
      </c>
      <c r="H501" s="178">
        <v>11730202</v>
      </c>
      <c r="I501" s="178" t="s">
        <v>2011</v>
      </c>
    </row>
    <row r="502" spans="1:9" hidden="1">
      <c r="A502" s="186">
        <v>11719703</v>
      </c>
      <c r="B502" s="184">
        <v>42349</v>
      </c>
      <c r="C502" s="184" t="e">
        <f t="shared" si="7"/>
        <v>#N/A</v>
      </c>
      <c r="H502" s="178">
        <v>11730265</v>
      </c>
      <c r="I502" s="178" t="s">
        <v>2011</v>
      </c>
    </row>
    <row r="503" spans="1:9" hidden="1">
      <c r="A503" s="186">
        <v>11719705</v>
      </c>
      <c r="B503" s="184">
        <v>42349</v>
      </c>
      <c r="C503" s="184" t="e">
        <f t="shared" si="7"/>
        <v>#N/A</v>
      </c>
      <c r="H503" s="178">
        <v>11730340</v>
      </c>
      <c r="I503" s="178" t="s">
        <v>2011</v>
      </c>
    </row>
    <row r="504" spans="1:9" hidden="1">
      <c r="A504" s="186">
        <v>11719706</v>
      </c>
      <c r="B504" s="184">
        <v>42349</v>
      </c>
      <c r="C504" s="184" t="e">
        <f t="shared" si="7"/>
        <v>#N/A</v>
      </c>
      <c r="H504" s="178">
        <v>11730630</v>
      </c>
      <c r="I504" s="178" t="s">
        <v>2011</v>
      </c>
    </row>
    <row r="505" spans="1:9" hidden="1">
      <c r="A505" s="186">
        <v>11719708</v>
      </c>
      <c r="B505" s="184">
        <v>42349</v>
      </c>
      <c r="C505" s="184" t="e">
        <f t="shared" si="7"/>
        <v>#N/A</v>
      </c>
      <c r="H505" s="178">
        <v>11730635</v>
      </c>
      <c r="I505" s="178" t="s">
        <v>2011</v>
      </c>
    </row>
    <row r="506" spans="1:9" hidden="1">
      <c r="A506" s="186">
        <v>11719710</v>
      </c>
      <c r="B506" s="184">
        <v>42349</v>
      </c>
      <c r="C506" s="184" t="e">
        <f t="shared" si="7"/>
        <v>#N/A</v>
      </c>
      <c r="H506" s="178">
        <v>11730660</v>
      </c>
      <c r="I506" s="178" t="s">
        <v>2011</v>
      </c>
    </row>
    <row r="507" spans="1:9" hidden="1">
      <c r="A507" s="186">
        <v>11719711</v>
      </c>
      <c r="B507" s="184">
        <v>42349</v>
      </c>
      <c r="C507" s="184" t="e">
        <f t="shared" si="7"/>
        <v>#N/A</v>
      </c>
      <c r="H507" s="178">
        <v>11730669</v>
      </c>
      <c r="I507" s="178" t="s">
        <v>2011</v>
      </c>
    </row>
    <row r="508" spans="1:9" hidden="1">
      <c r="A508" s="186">
        <v>11719713</v>
      </c>
      <c r="B508" s="184">
        <v>42349</v>
      </c>
      <c r="C508" s="184" t="e">
        <f t="shared" si="7"/>
        <v>#N/A</v>
      </c>
      <c r="H508" s="178">
        <v>11731197</v>
      </c>
      <c r="I508" s="178" t="s">
        <v>2011</v>
      </c>
    </row>
    <row r="509" spans="1:9" hidden="1">
      <c r="A509" s="186">
        <v>11719714</v>
      </c>
      <c r="B509" s="184">
        <v>42349</v>
      </c>
      <c r="C509" s="184" t="e">
        <f t="shared" si="7"/>
        <v>#N/A</v>
      </c>
      <c r="H509" s="178">
        <v>11731210</v>
      </c>
      <c r="I509" s="178" t="s">
        <v>2011</v>
      </c>
    </row>
    <row r="510" spans="1:9" hidden="1">
      <c r="A510" s="186">
        <v>11719817</v>
      </c>
      <c r="B510" s="184">
        <v>42349</v>
      </c>
      <c r="C510" s="184" t="e">
        <f t="shared" si="7"/>
        <v>#N/A</v>
      </c>
      <c r="H510" s="178">
        <v>11731240</v>
      </c>
      <c r="I510" s="178" t="s">
        <v>2011</v>
      </c>
    </row>
    <row r="511" spans="1:9" hidden="1">
      <c r="A511" s="186">
        <v>11719840</v>
      </c>
      <c r="B511" s="184">
        <v>42349</v>
      </c>
      <c r="C511" s="184" t="e">
        <f t="shared" si="7"/>
        <v>#N/A</v>
      </c>
      <c r="H511" s="178">
        <v>11731331</v>
      </c>
      <c r="I511" s="178" t="s">
        <v>2011</v>
      </c>
    </row>
    <row r="512" spans="1:9" hidden="1">
      <c r="A512" s="186">
        <v>11719842</v>
      </c>
      <c r="B512" s="184">
        <v>42349</v>
      </c>
      <c r="C512" s="184" t="e">
        <f t="shared" si="7"/>
        <v>#N/A</v>
      </c>
      <c r="H512" s="178">
        <v>11731583</v>
      </c>
      <c r="I512" s="178" t="s">
        <v>2011</v>
      </c>
    </row>
    <row r="513" spans="1:9" hidden="1">
      <c r="A513" s="186">
        <v>11719844</v>
      </c>
      <c r="B513" s="184">
        <v>42349</v>
      </c>
      <c r="C513" s="184" t="e">
        <f t="shared" si="7"/>
        <v>#N/A</v>
      </c>
      <c r="H513" s="178">
        <v>11732487</v>
      </c>
      <c r="I513" s="178" t="s">
        <v>2011</v>
      </c>
    </row>
    <row r="514" spans="1:9" hidden="1">
      <c r="A514" s="186">
        <v>11719847</v>
      </c>
      <c r="B514" s="184">
        <v>42349</v>
      </c>
      <c r="C514" s="184" t="e">
        <f t="shared" ref="C514:C577" si="8">VLOOKUP(A:A,H:I,2,0)</f>
        <v>#N/A</v>
      </c>
      <c r="H514" s="178">
        <v>11732489</v>
      </c>
      <c r="I514" s="178" t="s">
        <v>2011</v>
      </c>
    </row>
    <row r="515" spans="1:9" hidden="1">
      <c r="A515" s="186">
        <v>11719852</v>
      </c>
      <c r="B515" s="184">
        <v>42349</v>
      </c>
      <c r="C515" s="184" t="e">
        <f t="shared" si="8"/>
        <v>#N/A</v>
      </c>
      <c r="H515" s="178">
        <v>11732488</v>
      </c>
      <c r="I515" s="178" t="s">
        <v>2011</v>
      </c>
    </row>
    <row r="516" spans="1:9" hidden="1">
      <c r="A516" s="186">
        <v>11719854</v>
      </c>
      <c r="B516" s="184">
        <v>42349</v>
      </c>
      <c r="C516" s="184" t="e">
        <f t="shared" si="8"/>
        <v>#N/A</v>
      </c>
      <c r="H516" s="178">
        <v>11732490</v>
      </c>
      <c r="I516" s="178" t="s">
        <v>2011</v>
      </c>
    </row>
    <row r="517" spans="1:9" hidden="1">
      <c r="A517" s="186">
        <v>11719857</v>
      </c>
      <c r="B517" s="184">
        <v>42349</v>
      </c>
      <c r="C517" s="184" t="e">
        <f t="shared" si="8"/>
        <v>#N/A</v>
      </c>
      <c r="H517" s="178">
        <v>11732490</v>
      </c>
      <c r="I517" s="178" t="s">
        <v>2011</v>
      </c>
    </row>
    <row r="518" spans="1:9" hidden="1">
      <c r="A518" s="186">
        <v>11719860</v>
      </c>
      <c r="B518" s="184">
        <v>42349</v>
      </c>
      <c r="C518" s="184" t="e">
        <f t="shared" si="8"/>
        <v>#N/A</v>
      </c>
      <c r="H518" s="178">
        <v>11731592</v>
      </c>
      <c r="I518" s="178" t="s">
        <v>2011</v>
      </c>
    </row>
    <row r="519" spans="1:9" hidden="1">
      <c r="A519" s="186">
        <v>11719863</v>
      </c>
      <c r="B519" s="184">
        <v>42349</v>
      </c>
      <c r="C519" s="184" t="e">
        <f t="shared" si="8"/>
        <v>#N/A</v>
      </c>
      <c r="H519" s="178">
        <v>11729626</v>
      </c>
      <c r="I519" s="178" t="s">
        <v>2011</v>
      </c>
    </row>
    <row r="520" spans="1:9" hidden="1">
      <c r="A520" s="186">
        <v>11719866</v>
      </c>
      <c r="B520" s="184">
        <v>42349</v>
      </c>
      <c r="C520" s="184" t="e">
        <f t="shared" si="8"/>
        <v>#N/A</v>
      </c>
      <c r="H520" s="178">
        <v>11729627</v>
      </c>
      <c r="I520" s="178" t="s">
        <v>2011</v>
      </c>
    </row>
    <row r="521" spans="1:9" hidden="1">
      <c r="A521" s="186">
        <v>11719814</v>
      </c>
      <c r="B521" s="184">
        <v>42349</v>
      </c>
      <c r="C521" s="184" t="e">
        <f t="shared" si="8"/>
        <v>#N/A</v>
      </c>
      <c r="H521" s="178">
        <v>11729696</v>
      </c>
      <c r="I521" s="178" t="s">
        <v>2011</v>
      </c>
    </row>
    <row r="522" spans="1:9" hidden="1">
      <c r="A522" s="186">
        <v>11719816</v>
      </c>
      <c r="B522" s="184">
        <v>42349</v>
      </c>
      <c r="C522" s="184" t="e">
        <f t="shared" si="8"/>
        <v>#N/A</v>
      </c>
      <c r="H522" s="178">
        <v>11729718</v>
      </c>
      <c r="I522" s="178" t="s">
        <v>2011</v>
      </c>
    </row>
    <row r="523" spans="1:9" hidden="1">
      <c r="A523" s="186">
        <v>11719819</v>
      </c>
      <c r="B523" s="184">
        <v>42349</v>
      </c>
      <c r="C523" s="184" t="e">
        <f t="shared" si="8"/>
        <v>#N/A</v>
      </c>
      <c r="H523" s="178">
        <v>11729720</v>
      </c>
      <c r="I523" s="178" t="s">
        <v>2011</v>
      </c>
    </row>
    <row r="524" spans="1:9" hidden="1">
      <c r="A524" s="186">
        <v>11719815</v>
      </c>
      <c r="B524" s="184">
        <v>42349</v>
      </c>
      <c r="C524" s="184" t="e">
        <f t="shared" si="8"/>
        <v>#N/A</v>
      </c>
      <c r="H524" s="178">
        <v>11729721</v>
      </c>
      <c r="I524" s="178" t="s">
        <v>2011</v>
      </c>
    </row>
    <row r="525" spans="1:9" hidden="1">
      <c r="A525" s="186">
        <v>11719818</v>
      </c>
      <c r="B525" s="184">
        <v>42349</v>
      </c>
      <c r="C525" s="184" t="e">
        <f t="shared" si="8"/>
        <v>#N/A</v>
      </c>
      <c r="H525" s="178">
        <v>11731194</v>
      </c>
      <c r="I525" s="178" t="s">
        <v>2011</v>
      </c>
    </row>
    <row r="526" spans="1:9" hidden="1">
      <c r="A526" s="186">
        <v>11719841</v>
      </c>
      <c r="B526" s="184">
        <v>42349</v>
      </c>
      <c r="C526" s="184" t="e">
        <f t="shared" si="8"/>
        <v>#N/A</v>
      </c>
      <c r="H526" s="178">
        <v>11731214</v>
      </c>
      <c r="I526" s="178" t="s">
        <v>2011</v>
      </c>
    </row>
    <row r="527" spans="1:9" hidden="1">
      <c r="A527" s="186">
        <v>11719843</v>
      </c>
      <c r="B527" s="184">
        <v>42349</v>
      </c>
      <c r="C527" s="184" t="e">
        <f t="shared" si="8"/>
        <v>#N/A</v>
      </c>
      <c r="H527" s="178">
        <v>11731216</v>
      </c>
      <c r="I527" s="178" t="s">
        <v>2011</v>
      </c>
    </row>
    <row r="528" spans="1:9" hidden="1">
      <c r="A528" s="186">
        <v>11719845</v>
      </c>
      <c r="B528" s="184">
        <v>42349</v>
      </c>
      <c r="C528" s="184" t="e">
        <f t="shared" si="8"/>
        <v>#N/A</v>
      </c>
      <c r="H528" s="178">
        <v>11731218</v>
      </c>
      <c r="I528" s="178" t="s">
        <v>2011</v>
      </c>
    </row>
    <row r="529" spans="1:9" hidden="1">
      <c r="A529" s="186">
        <v>11719846</v>
      </c>
      <c r="B529" s="184">
        <v>42349</v>
      </c>
      <c r="C529" s="184" t="e">
        <f t="shared" si="8"/>
        <v>#N/A</v>
      </c>
      <c r="H529" s="178">
        <v>11731337</v>
      </c>
      <c r="I529" s="178" t="s">
        <v>2011</v>
      </c>
    </row>
    <row r="530" spans="1:9" hidden="1">
      <c r="A530" s="186">
        <v>11719848</v>
      </c>
      <c r="B530" s="184">
        <v>42349</v>
      </c>
      <c r="C530" s="184" t="e">
        <f t="shared" si="8"/>
        <v>#N/A</v>
      </c>
      <c r="H530" s="178">
        <v>11731589</v>
      </c>
      <c r="I530" s="178" t="s">
        <v>2011</v>
      </c>
    </row>
    <row r="531" spans="1:9" hidden="1">
      <c r="A531" s="185">
        <v>11719849</v>
      </c>
      <c r="B531" s="184">
        <v>42349</v>
      </c>
      <c r="C531" s="184" t="str">
        <f t="shared" si="8"/>
        <v>COGI</v>
      </c>
      <c r="H531" s="178">
        <v>11729644</v>
      </c>
      <c r="I531" s="178" t="s">
        <v>2011</v>
      </c>
    </row>
    <row r="532" spans="1:9" hidden="1">
      <c r="A532" s="186">
        <v>11719850</v>
      </c>
      <c r="B532" s="184">
        <v>42349</v>
      </c>
      <c r="C532" s="184" t="e">
        <f t="shared" si="8"/>
        <v>#N/A</v>
      </c>
      <c r="H532" s="178">
        <v>11729645</v>
      </c>
      <c r="I532" s="178" t="s">
        <v>2011</v>
      </c>
    </row>
    <row r="533" spans="1:9" hidden="1">
      <c r="A533" s="186">
        <v>11719851</v>
      </c>
      <c r="B533" s="184">
        <v>42349</v>
      </c>
      <c r="C533" s="184" t="e">
        <f t="shared" si="8"/>
        <v>#N/A</v>
      </c>
      <c r="H533" s="178">
        <v>11730145</v>
      </c>
      <c r="I533" s="178" t="s">
        <v>2011</v>
      </c>
    </row>
    <row r="534" spans="1:9" hidden="1">
      <c r="A534" s="186">
        <v>11719853</v>
      </c>
      <c r="B534" s="184">
        <v>42349</v>
      </c>
      <c r="C534" s="184" t="e">
        <f t="shared" si="8"/>
        <v>#N/A</v>
      </c>
      <c r="H534" s="178">
        <v>11730147</v>
      </c>
      <c r="I534" s="178" t="s">
        <v>2011</v>
      </c>
    </row>
    <row r="535" spans="1:9" hidden="1">
      <c r="A535" s="186">
        <v>11719855</v>
      </c>
      <c r="B535" s="184">
        <v>42349</v>
      </c>
      <c r="C535" s="184" t="e">
        <f t="shared" si="8"/>
        <v>#N/A</v>
      </c>
      <c r="H535" s="178">
        <v>11730156</v>
      </c>
      <c r="I535" s="178" t="s">
        <v>2011</v>
      </c>
    </row>
    <row r="536" spans="1:9" hidden="1">
      <c r="A536" s="186">
        <v>11719856</v>
      </c>
      <c r="B536" s="184">
        <v>42349</v>
      </c>
      <c r="C536" s="184" t="e">
        <f t="shared" si="8"/>
        <v>#N/A</v>
      </c>
      <c r="H536" s="178">
        <v>11730158</v>
      </c>
      <c r="I536" s="178" t="s">
        <v>2011</v>
      </c>
    </row>
    <row r="537" spans="1:9" hidden="1">
      <c r="A537" s="186">
        <v>11719858</v>
      </c>
      <c r="B537" s="184">
        <v>42349</v>
      </c>
      <c r="C537" s="184" t="e">
        <f t="shared" si="8"/>
        <v>#N/A</v>
      </c>
      <c r="H537" s="178">
        <v>11730211</v>
      </c>
      <c r="I537" s="178" t="s">
        <v>2011</v>
      </c>
    </row>
    <row r="538" spans="1:9" hidden="1">
      <c r="A538" s="186">
        <v>11719859</v>
      </c>
      <c r="B538" s="184">
        <v>42349</v>
      </c>
      <c r="C538" s="184" t="e">
        <f t="shared" si="8"/>
        <v>#N/A</v>
      </c>
      <c r="H538" s="178">
        <v>11730213</v>
      </c>
      <c r="I538" s="178" t="s">
        <v>2011</v>
      </c>
    </row>
    <row r="539" spans="1:9" hidden="1">
      <c r="A539" s="186">
        <v>11719861</v>
      </c>
      <c r="B539" s="184">
        <v>42349</v>
      </c>
      <c r="C539" s="184" t="e">
        <f t="shared" si="8"/>
        <v>#N/A</v>
      </c>
      <c r="H539" s="178">
        <v>11730214</v>
      </c>
      <c r="I539" s="178" t="s">
        <v>2011</v>
      </c>
    </row>
    <row r="540" spans="1:9" hidden="1">
      <c r="A540" s="186">
        <v>11719862</v>
      </c>
      <c r="B540" s="184">
        <v>42349</v>
      </c>
      <c r="C540" s="184" t="e">
        <f t="shared" si="8"/>
        <v>#N/A</v>
      </c>
      <c r="H540" s="178">
        <v>11730245</v>
      </c>
      <c r="I540" s="178" t="s">
        <v>2011</v>
      </c>
    </row>
    <row r="541" spans="1:9" hidden="1">
      <c r="A541" s="186">
        <v>11719864</v>
      </c>
      <c r="B541" s="184">
        <v>42349</v>
      </c>
      <c r="C541" s="184" t="e">
        <f t="shared" si="8"/>
        <v>#N/A</v>
      </c>
      <c r="H541" s="178">
        <v>11730253</v>
      </c>
      <c r="I541" s="178" t="s">
        <v>2011</v>
      </c>
    </row>
    <row r="542" spans="1:9" hidden="1">
      <c r="A542" s="186">
        <v>11719865</v>
      </c>
      <c r="B542" s="184">
        <v>42349</v>
      </c>
      <c r="C542" s="184" t="e">
        <f t="shared" si="8"/>
        <v>#N/A</v>
      </c>
      <c r="H542" s="178">
        <v>11730267</v>
      </c>
      <c r="I542" s="178" t="s">
        <v>2011</v>
      </c>
    </row>
    <row r="543" spans="1:9">
      <c r="A543" s="186">
        <v>11719867</v>
      </c>
      <c r="B543" s="184">
        <v>42349</v>
      </c>
      <c r="C543" s="184" t="e">
        <f t="shared" si="8"/>
        <v>#N/A</v>
      </c>
      <c r="H543" s="178">
        <v>11730269</v>
      </c>
      <c r="I543" s="178" t="s">
        <v>2011</v>
      </c>
    </row>
    <row r="544" spans="1:9" hidden="1">
      <c r="A544" s="186">
        <v>11723492</v>
      </c>
      <c r="B544" s="184">
        <v>42352</v>
      </c>
      <c r="C544" s="184" t="e">
        <f t="shared" si="8"/>
        <v>#N/A</v>
      </c>
      <c r="H544" s="178">
        <v>11730279</v>
      </c>
      <c r="I544" s="178" t="s">
        <v>2011</v>
      </c>
    </row>
    <row r="545" spans="1:9" hidden="1">
      <c r="A545" s="186">
        <v>11723493</v>
      </c>
      <c r="B545" s="184">
        <v>42352</v>
      </c>
      <c r="C545" s="184" t="e">
        <f t="shared" si="8"/>
        <v>#N/A</v>
      </c>
      <c r="H545" s="178">
        <v>11730331</v>
      </c>
      <c r="I545" s="178" t="s">
        <v>2011</v>
      </c>
    </row>
    <row r="546" spans="1:9" hidden="1">
      <c r="A546" s="186">
        <v>11723494</v>
      </c>
      <c r="B546" s="184">
        <v>42352</v>
      </c>
      <c r="C546" s="184" t="e">
        <f t="shared" si="8"/>
        <v>#N/A</v>
      </c>
      <c r="H546" s="178">
        <v>11730333</v>
      </c>
      <c r="I546" s="178" t="s">
        <v>2011</v>
      </c>
    </row>
    <row r="547" spans="1:9" hidden="1">
      <c r="A547" s="186">
        <v>11723495</v>
      </c>
      <c r="B547" s="184">
        <v>42352</v>
      </c>
      <c r="C547" s="184" t="e">
        <f t="shared" si="8"/>
        <v>#N/A</v>
      </c>
      <c r="H547" s="178">
        <v>11730342</v>
      </c>
      <c r="I547" s="178" t="s">
        <v>2011</v>
      </c>
    </row>
    <row r="548" spans="1:9" hidden="1">
      <c r="A548" s="186">
        <v>11723496</v>
      </c>
      <c r="B548" s="184">
        <v>42352</v>
      </c>
      <c r="C548" s="184" t="e">
        <f t="shared" si="8"/>
        <v>#N/A</v>
      </c>
      <c r="H548" s="178">
        <v>11730357</v>
      </c>
      <c r="I548" s="178" t="s">
        <v>2011</v>
      </c>
    </row>
    <row r="549" spans="1:9" hidden="1">
      <c r="A549" s="186">
        <v>11723497</v>
      </c>
      <c r="B549" s="184">
        <v>42352</v>
      </c>
      <c r="C549" s="184" t="e">
        <f t="shared" si="8"/>
        <v>#N/A</v>
      </c>
      <c r="H549" s="178">
        <v>11732482</v>
      </c>
      <c r="I549" s="178" t="s">
        <v>2011</v>
      </c>
    </row>
    <row r="550" spans="1:9" hidden="1">
      <c r="A550" s="186">
        <v>11723498</v>
      </c>
      <c r="B550" s="184">
        <v>42352</v>
      </c>
      <c r="C550" s="184" t="e">
        <f t="shared" si="8"/>
        <v>#N/A</v>
      </c>
      <c r="H550" s="178">
        <v>11732485</v>
      </c>
      <c r="I550" s="178" t="s">
        <v>2011</v>
      </c>
    </row>
    <row r="551" spans="1:9" hidden="1">
      <c r="A551" s="186">
        <v>11723499</v>
      </c>
      <c r="B551" s="184">
        <v>42352</v>
      </c>
      <c r="C551" s="184" t="e">
        <f t="shared" si="8"/>
        <v>#N/A</v>
      </c>
      <c r="H551" s="178">
        <v>11729602</v>
      </c>
      <c r="I551" s="178" t="s">
        <v>2011</v>
      </c>
    </row>
    <row r="552" spans="1:9" hidden="1">
      <c r="A552" s="186">
        <v>11723500</v>
      </c>
      <c r="B552" s="184">
        <v>42352</v>
      </c>
      <c r="C552" s="184" t="e">
        <f t="shared" si="8"/>
        <v>#N/A</v>
      </c>
      <c r="H552" s="178">
        <v>11729606</v>
      </c>
      <c r="I552" s="178" t="s">
        <v>2011</v>
      </c>
    </row>
    <row r="553" spans="1:9" hidden="1">
      <c r="A553" s="186">
        <v>11723501</v>
      </c>
      <c r="B553" s="184">
        <v>42352</v>
      </c>
      <c r="C553" s="184" t="e">
        <f t="shared" si="8"/>
        <v>#N/A</v>
      </c>
      <c r="H553" s="178">
        <v>11729609</v>
      </c>
      <c r="I553" s="178" t="s">
        <v>2011</v>
      </c>
    </row>
    <row r="554" spans="1:9">
      <c r="A554" s="186">
        <v>11723502</v>
      </c>
      <c r="B554" s="184">
        <v>42352</v>
      </c>
      <c r="C554" s="184" t="e">
        <f t="shared" si="8"/>
        <v>#N/A</v>
      </c>
      <c r="H554" s="178">
        <v>11729634</v>
      </c>
      <c r="I554" s="178" t="s">
        <v>2011</v>
      </c>
    </row>
    <row r="555" spans="1:9" hidden="1">
      <c r="A555" s="186">
        <v>11725754</v>
      </c>
      <c r="B555" s="184">
        <v>42352</v>
      </c>
      <c r="C555" s="184" t="e">
        <f t="shared" si="8"/>
        <v>#N/A</v>
      </c>
      <c r="H555" s="178">
        <v>11729637</v>
      </c>
      <c r="I555" s="178" t="s">
        <v>2011</v>
      </c>
    </row>
    <row r="556" spans="1:9" hidden="1">
      <c r="A556" s="186">
        <v>11725755</v>
      </c>
      <c r="B556" s="184">
        <v>42352</v>
      </c>
      <c r="C556" s="184" t="e">
        <f t="shared" si="8"/>
        <v>#N/A</v>
      </c>
      <c r="H556" s="178">
        <v>11730143</v>
      </c>
      <c r="I556" s="178" t="s">
        <v>2011</v>
      </c>
    </row>
    <row r="557" spans="1:9" hidden="1">
      <c r="A557" s="186">
        <v>11725756</v>
      </c>
      <c r="B557" s="184">
        <v>42352</v>
      </c>
      <c r="C557" s="184" t="e">
        <f t="shared" si="8"/>
        <v>#N/A</v>
      </c>
      <c r="H557" s="178">
        <v>11730152</v>
      </c>
      <c r="I557" s="178" t="s">
        <v>2011</v>
      </c>
    </row>
    <row r="558" spans="1:9" hidden="1">
      <c r="A558" s="186">
        <v>11725757</v>
      </c>
      <c r="B558" s="184">
        <v>42352</v>
      </c>
      <c r="C558" s="184" t="e">
        <f t="shared" si="8"/>
        <v>#N/A</v>
      </c>
      <c r="H558" s="178">
        <v>11730159</v>
      </c>
      <c r="I558" s="178" t="s">
        <v>2011</v>
      </c>
    </row>
    <row r="559" spans="1:9" hidden="1">
      <c r="A559" s="186">
        <v>11725758</v>
      </c>
      <c r="B559" s="184">
        <v>42352</v>
      </c>
      <c r="C559" s="184" t="e">
        <f t="shared" si="8"/>
        <v>#N/A</v>
      </c>
      <c r="H559" s="178">
        <v>11730181</v>
      </c>
      <c r="I559" s="178" t="s">
        <v>2011</v>
      </c>
    </row>
    <row r="560" spans="1:9" hidden="1">
      <c r="A560" s="186">
        <v>11725759</v>
      </c>
      <c r="B560" s="184">
        <v>42352</v>
      </c>
      <c r="C560" s="184" t="e">
        <f t="shared" si="8"/>
        <v>#N/A</v>
      </c>
      <c r="H560" s="178">
        <v>11730183</v>
      </c>
      <c r="I560" s="178" t="s">
        <v>2011</v>
      </c>
    </row>
    <row r="561" spans="1:9" hidden="1">
      <c r="A561" s="186">
        <v>11725880</v>
      </c>
      <c r="B561" s="184">
        <v>42352</v>
      </c>
      <c r="C561" s="184" t="e">
        <f t="shared" si="8"/>
        <v>#N/A</v>
      </c>
      <c r="H561" s="178">
        <v>11730184</v>
      </c>
      <c r="I561" s="178" t="s">
        <v>2011</v>
      </c>
    </row>
    <row r="562" spans="1:9" hidden="1">
      <c r="A562" s="186">
        <v>11725881</v>
      </c>
      <c r="B562" s="184">
        <v>42352</v>
      </c>
      <c r="C562" s="184" t="e">
        <f t="shared" si="8"/>
        <v>#N/A</v>
      </c>
      <c r="H562" s="178">
        <v>11730186</v>
      </c>
      <c r="I562" s="178" t="s">
        <v>2011</v>
      </c>
    </row>
    <row r="563" spans="1:9" hidden="1">
      <c r="A563" s="186">
        <v>11725882</v>
      </c>
      <c r="B563" s="184">
        <v>42352</v>
      </c>
      <c r="C563" s="184" t="e">
        <f t="shared" si="8"/>
        <v>#N/A</v>
      </c>
      <c r="H563" s="178">
        <v>11730217</v>
      </c>
      <c r="I563" s="178" t="s">
        <v>2011</v>
      </c>
    </row>
    <row r="564" spans="1:9" hidden="1">
      <c r="A564" s="186">
        <v>11725883</v>
      </c>
      <c r="B564" s="184">
        <v>42352</v>
      </c>
      <c r="C564" s="184" t="e">
        <f t="shared" si="8"/>
        <v>#N/A</v>
      </c>
      <c r="H564" s="178">
        <v>11730249</v>
      </c>
      <c r="I564" s="178" t="s">
        <v>2011</v>
      </c>
    </row>
    <row r="565" spans="1:9" hidden="1">
      <c r="A565" s="186">
        <v>11725884</v>
      </c>
      <c r="B565" s="184">
        <v>42352</v>
      </c>
      <c r="C565" s="184" t="e">
        <f t="shared" si="8"/>
        <v>#N/A</v>
      </c>
      <c r="H565" s="178">
        <v>11731143</v>
      </c>
      <c r="I565" s="178" t="s">
        <v>2011</v>
      </c>
    </row>
    <row r="566" spans="1:9" hidden="1">
      <c r="A566" s="186">
        <v>11725885</v>
      </c>
      <c r="B566" s="184">
        <v>42352</v>
      </c>
      <c r="C566" s="184" t="e">
        <f t="shared" si="8"/>
        <v>#N/A</v>
      </c>
      <c r="H566" s="178">
        <v>11731144</v>
      </c>
      <c r="I566" s="178" t="s">
        <v>2011</v>
      </c>
    </row>
    <row r="567" spans="1:9" hidden="1">
      <c r="A567" s="186">
        <v>11725886</v>
      </c>
      <c r="B567" s="184">
        <v>42352</v>
      </c>
      <c r="C567" s="184" t="e">
        <f t="shared" si="8"/>
        <v>#N/A</v>
      </c>
      <c r="H567" s="178">
        <v>11731145</v>
      </c>
      <c r="I567" s="178" t="s">
        <v>2011</v>
      </c>
    </row>
    <row r="568" spans="1:9" hidden="1">
      <c r="A568" s="186">
        <v>11725887</v>
      </c>
      <c r="B568" s="184">
        <v>42352</v>
      </c>
      <c r="C568" s="184" t="e">
        <f t="shared" si="8"/>
        <v>#N/A</v>
      </c>
      <c r="H568" s="178">
        <v>11731146</v>
      </c>
      <c r="I568" s="178" t="s">
        <v>2011</v>
      </c>
    </row>
    <row r="569" spans="1:9" hidden="1">
      <c r="A569" s="186">
        <v>11725888</v>
      </c>
      <c r="B569" s="184">
        <v>42352</v>
      </c>
      <c r="C569" s="184" t="e">
        <f t="shared" si="8"/>
        <v>#N/A</v>
      </c>
      <c r="H569" s="178">
        <v>11731149</v>
      </c>
      <c r="I569" s="178" t="s">
        <v>2011</v>
      </c>
    </row>
    <row r="570" spans="1:9" hidden="1">
      <c r="A570" s="186">
        <v>11725889</v>
      </c>
      <c r="B570" s="184">
        <v>42352</v>
      </c>
      <c r="C570" s="184" t="e">
        <f t="shared" si="8"/>
        <v>#N/A</v>
      </c>
      <c r="H570" s="178">
        <v>11731202</v>
      </c>
      <c r="I570" s="178" t="s">
        <v>2011</v>
      </c>
    </row>
    <row r="571" spans="1:9" hidden="1">
      <c r="A571" s="186">
        <v>11725890</v>
      </c>
      <c r="B571" s="184">
        <v>42352</v>
      </c>
      <c r="C571" s="184" t="e">
        <f t="shared" si="8"/>
        <v>#N/A</v>
      </c>
      <c r="H571" s="178">
        <v>11731205</v>
      </c>
      <c r="I571" s="178" t="s">
        <v>2011</v>
      </c>
    </row>
    <row r="572" spans="1:9" hidden="1">
      <c r="A572" s="186">
        <v>11725891</v>
      </c>
      <c r="B572" s="184">
        <v>42352</v>
      </c>
      <c r="C572" s="184" t="e">
        <f t="shared" si="8"/>
        <v>#N/A</v>
      </c>
      <c r="H572" s="178">
        <v>11731208</v>
      </c>
      <c r="I572" s="178" t="s">
        <v>2011</v>
      </c>
    </row>
    <row r="573" spans="1:9" hidden="1">
      <c r="A573" s="186">
        <v>11725892</v>
      </c>
      <c r="B573" s="184">
        <v>42352</v>
      </c>
      <c r="C573" s="184" t="e">
        <f t="shared" si="8"/>
        <v>#N/A</v>
      </c>
      <c r="H573" s="178">
        <v>11731211</v>
      </c>
      <c r="I573" s="178" t="s">
        <v>2011</v>
      </c>
    </row>
    <row r="574" spans="1:9" hidden="1">
      <c r="A574" s="186">
        <v>11725893</v>
      </c>
      <c r="B574" s="184">
        <v>42352</v>
      </c>
      <c r="C574" s="184" t="e">
        <f t="shared" si="8"/>
        <v>#N/A</v>
      </c>
      <c r="H574" s="178">
        <v>11731221</v>
      </c>
      <c r="I574" s="178" t="s">
        <v>2011</v>
      </c>
    </row>
    <row r="575" spans="1:9" hidden="1">
      <c r="A575" s="186">
        <v>11725894</v>
      </c>
      <c r="B575" s="184">
        <v>42352</v>
      </c>
      <c r="C575" s="184" t="e">
        <f t="shared" si="8"/>
        <v>#N/A</v>
      </c>
      <c r="H575" s="178">
        <v>11732206</v>
      </c>
      <c r="I575" s="178" t="s">
        <v>2011</v>
      </c>
    </row>
    <row r="576" spans="1:9" hidden="1">
      <c r="A576" s="186">
        <v>11725895</v>
      </c>
      <c r="B576" s="184">
        <v>42352</v>
      </c>
      <c r="C576" s="184" t="e">
        <f t="shared" si="8"/>
        <v>#N/A</v>
      </c>
      <c r="H576" s="178">
        <v>11732207</v>
      </c>
      <c r="I576" s="178" t="s">
        <v>2011</v>
      </c>
    </row>
    <row r="577" spans="1:9" hidden="1">
      <c r="A577" s="186">
        <v>11725896</v>
      </c>
      <c r="B577" s="184">
        <v>42352</v>
      </c>
      <c r="C577" s="184" t="e">
        <f t="shared" si="8"/>
        <v>#N/A</v>
      </c>
      <c r="H577" s="178">
        <v>11732208</v>
      </c>
      <c r="I577" s="178" t="s">
        <v>2011</v>
      </c>
    </row>
    <row r="578" spans="1:9" hidden="1">
      <c r="A578" s="186">
        <v>11725897</v>
      </c>
      <c r="B578" s="184">
        <v>42352</v>
      </c>
      <c r="C578" s="184" t="e">
        <f t="shared" ref="C578:C641" si="9">VLOOKUP(A:A,H:I,2,0)</f>
        <v>#N/A</v>
      </c>
      <c r="H578" s="178">
        <v>11732209</v>
      </c>
      <c r="I578" s="178" t="s">
        <v>2011</v>
      </c>
    </row>
    <row r="579" spans="1:9" hidden="1">
      <c r="A579" s="186">
        <v>11725898</v>
      </c>
      <c r="B579" s="184">
        <v>42352</v>
      </c>
      <c r="C579" s="184" t="e">
        <f t="shared" si="9"/>
        <v>#N/A</v>
      </c>
      <c r="H579" s="178">
        <v>11732211</v>
      </c>
      <c r="I579" s="178" t="s">
        <v>2011</v>
      </c>
    </row>
    <row r="580" spans="1:9" hidden="1">
      <c r="A580" s="186">
        <v>11725899</v>
      </c>
      <c r="B580" s="184">
        <v>42352</v>
      </c>
      <c r="C580" s="184" t="e">
        <f t="shared" si="9"/>
        <v>#N/A</v>
      </c>
      <c r="H580" s="178">
        <v>11732212</v>
      </c>
      <c r="I580" s="178" t="s">
        <v>2011</v>
      </c>
    </row>
    <row r="581" spans="1:9" hidden="1">
      <c r="A581" s="186">
        <v>11725900</v>
      </c>
      <c r="B581" s="184">
        <v>42352</v>
      </c>
      <c r="C581" s="184" t="e">
        <f t="shared" si="9"/>
        <v>#N/A</v>
      </c>
      <c r="H581" s="178">
        <v>11732213</v>
      </c>
      <c r="I581" s="178" t="s">
        <v>2011</v>
      </c>
    </row>
    <row r="582" spans="1:9" hidden="1">
      <c r="A582" s="186">
        <v>11725901</v>
      </c>
      <c r="B582" s="184">
        <v>42352</v>
      </c>
      <c r="C582" s="184" t="e">
        <f t="shared" si="9"/>
        <v>#N/A</v>
      </c>
      <c r="H582" s="178">
        <v>11732214</v>
      </c>
      <c r="I582" s="178" t="s">
        <v>2011</v>
      </c>
    </row>
    <row r="583" spans="1:9" hidden="1">
      <c r="A583" s="186">
        <v>11725902</v>
      </c>
      <c r="B583" s="184">
        <v>42352</v>
      </c>
      <c r="C583" s="184" t="e">
        <f t="shared" si="9"/>
        <v>#N/A</v>
      </c>
      <c r="H583" s="178">
        <v>11732215</v>
      </c>
      <c r="I583" s="178" t="s">
        <v>2011</v>
      </c>
    </row>
    <row r="584" spans="1:9" hidden="1">
      <c r="A584" s="186">
        <v>11725903</v>
      </c>
      <c r="B584" s="184">
        <v>42352</v>
      </c>
      <c r="C584" s="184" t="e">
        <f t="shared" si="9"/>
        <v>#N/A</v>
      </c>
      <c r="H584" s="178">
        <v>11732216</v>
      </c>
      <c r="I584" s="178" t="s">
        <v>2011</v>
      </c>
    </row>
    <row r="585" spans="1:9" hidden="1">
      <c r="A585" s="186">
        <v>11725904</v>
      </c>
      <c r="B585" s="184">
        <v>42352</v>
      </c>
      <c r="C585" s="184" t="e">
        <f t="shared" si="9"/>
        <v>#N/A</v>
      </c>
      <c r="H585" s="178">
        <v>11729717</v>
      </c>
      <c r="I585" s="178" t="s">
        <v>2011</v>
      </c>
    </row>
    <row r="586" spans="1:9" hidden="1">
      <c r="A586" s="186">
        <v>11725905</v>
      </c>
      <c r="B586" s="184">
        <v>42352</v>
      </c>
      <c r="C586" s="184" t="e">
        <f t="shared" si="9"/>
        <v>#N/A</v>
      </c>
      <c r="H586" s="178">
        <v>11730629</v>
      </c>
      <c r="I586" s="178" t="s">
        <v>2011</v>
      </c>
    </row>
    <row r="587" spans="1:9" hidden="1">
      <c r="A587" s="186">
        <v>11725906</v>
      </c>
      <c r="B587" s="184">
        <v>42352</v>
      </c>
      <c r="C587" s="184" t="e">
        <f t="shared" si="9"/>
        <v>#N/A</v>
      </c>
      <c r="H587" s="178">
        <v>11730674</v>
      </c>
      <c r="I587" s="178" t="s">
        <v>2011</v>
      </c>
    </row>
    <row r="588" spans="1:9" hidden="1">
      <c r="A588" s="186">
        <v>11724691</v>
      </c>
      <c r="B588" s="184">
        <v>42352</v>
      </c>
      <c r="C588" s="184" t="e">
        <f t="shared" si="9"/>
        <v>#N/A</v>
      </c>
      <c r="H588" s="178">
        <v>11731198</v>
      </c>
      <c r="I588" s="178" t="s">
        <v>2011</v>
      </c>
    </row>
    <row r="589" spans="1:9" hidden="1">
      <c r="A589" s="186">
        <v>11724675</v>
      </c>
      <c r="B589" s="184">
        <v>42352</v>
      </c>
      <c r="C589" s="184" t="e">
        <f t="shared" si="9"/>
        <v>#N/A</v>
      </c>
      <c r="H589" s="178">
        <v>11731330</v>
      </c>
      <c r="I589" s="178" t="s">
        <v>2011</v>
      </c>
    </row>
    <row r="590" spans="1:9" hidden="1">
      <c r="A590" s="186">
        <v>11724686</v>
      </c>
      <c r="B590" s="184">
        <v>42352</v>
      </c>
      <c r="C590" s="184" t="e">
        <f t="shared" si="9"/>
        <v>#N/A</v>
      </c>
      <c r="H590" s="178">
        <v>11731582</v>
      </c>
      <c r="I590" s="178" t="s">
        <v>2011</v>
      </c>
    </row>
    <row r="591" spans="1:9" hidden="1">
      <c r="A591" s="186">
        <v>11724687</v>
      </c>
      <c r="B591" s="184">
        <v>42352</v>
      </c>
      <c r="C591" s="184" t="e">
        <f t="shared" si="9"/>
        <v>#N/A</v>
      </c>
      <c r="H591" s="178">
        <v>11729642</v>
      </c>
      <c r="I591" s="178" t="s">
        <v>2011</v>
      </c>
    </row>
    <row r="592" spans="1:9" hidden="1">
      <c r="A592" s="186">
        <v>11724680</v>
      </c>
      <c r="B592" s="184">
        <v>42352</v>
      </c>
      <c r="C592" s="184" t="e">
        <f t="shared" si="9"/>
        <v>#N/A</v>
      </c>
      <c r="H592" s="178">
        <v>11729647</v>
      </c>
      <c r="I592" s="178" t="s">
        <v>2011</v>
      </c>
    </row>
    <row r="593" spans="1:9" hidden="1">
      <c r="A593" s="186">
        <v>11724684</v>
      </c>
      <c r="B593" s="184">
        <v>42352</v>
      </c>
      <c r="C593" s="184" t="e">
        <f t="shared" si="9"/>
        <v>#N/A</v>
      </c>
      <c r="H593" s="178">
        <v>11729669</v>
      </c>
      <c r="I593" s="178" t="s">
        <v>2011</v>
      </c>
    </row>
    <row r="594" spans="1:9" hidden="1">
      <c r="A594" s="186">
        <v>11724690</v>
      </c>
      <c r="B594" s="184">
        <v>42352</v>
      </c>
      <c r="C594" s="184" t="e">
        <f t="shared" si="9"/>
        <v>#N/A</v>
      </c>
      <c r="H594" s="178">
        <v>11729741</v>
      </c>
      <c r="I594" s="178" t="s">
        <v>2011</v>
      </c>
    </row>
    <row r="595" spans="1:9" hidden="1">
      <c r="A595" s="186">
        <v>11724692</v>
      </c>
      <c r="B595" s="184">
        <v>42352</v>
      </c>
      <c r="C595" s="184" t="e">
        <f t="shared" si="9"/>
        <v>#N/A</v>
      </c>
      <c r="H595" s="178">
        <v>11730207</v>
      </c>
      <c r="I595" s="178" t="s">
        <v>2011</v>
      </c>
    </row>
    <row r="596" spans="1:9" hidden="1">
      <c r="A596" s="186">
        <v>11724681</v>
      </c>
      <c r="B596" s="184">
        <v>42352</v>
      </c>
      <c r="C596" s="184" t="e">
        <f t="shared" si="9"/>
        <v>#N/A</v>
      </c>
      <c r="H596" s="178">
        <v>11730339</v>
      </c>
      <c r="I596" s="178" t="s">
        <v>2011</v>
      </c>
    </row>
    <row r="597" spans="1:9" hidden="1">
      <c r="A597" s="186">
        <v>11724685</v>
      </c>
      <c r="B597" s="184">
        <v>42352</v>
      </c>
      <c r="C597" s="184" t="e">
        <f t="shared" si="9"/>
        <v>#N/A</v>
      </c>
      <c r="H597" s="178">
        <v>11730631</v>
      </c>
      <c r="I597" s="178" t="s">
        <v>2011</v>
      </c>
    </row>
    <row r="598" spans="1:9" hidden="1">
      <c r="A598" s="186">
        <v>11724688</v>
      </c>
      <c r="B598" s="184">
        <v>42352</v>
      </c>
      <c r="C598" s="184" t="e">
        <f t="shared" si="9"/>
        <v>#N/A</v>
      </c>
      <c r="H598" s="178">
        <v>11730659</v>
      </c>
      <c r="I598" s="178" t="s">
        <v>2011</v>
      </c>
    </row>
    <row r="599" spans="1:9" hidden="1">
      <c r="A599" s="186">
        <v>11724689</v>
      </c>
      <c r="B599" s="184">
        <v>42352</v>
      </c>
      <c r="C599" s="184" t="e">
        <f t="shared" si="9"/>
        <v>#N/A</v>
      </c>
      <c r="H599" s="178">
        <v>11731196</v>
      </c>
      <c r="I599" s="178" t="s">
        <v>2011</v>
      </c>
    </row>
    <row r="600" spans="1:9" hidden="1">
      <c r="A600" s="186">
        <v>11724678</v>
      </c>
      <c r="B600" s="184">
        <v>42352</v>
      </c>
      <c r="C600" s="184" t="e">
        <f t="shared" si="9"/>
        <v>#N/A</v>
      </c>
      <c r="H600" s="178">
        <v>11731332</v>
      </c>
      <c r="I600" s="178" t="s">
        <v>2011</v>
      </c>
    </row>
    <row r="601" spans="1:9" hidden="1">
      <c r="A601" s="186">
        <v>11724682</v>
      </c>
      <c r="B601" s="184">
        <v>42352</v>
      </c>
      <c r="C601" s="184" t="e">
        <f t="shared" si="9"/>
        <v>#N/A</v>
      </c>
      <c r="H601" s="178">
        <v>11731584</v>
      </c>
      <c r="I601" s="178" t="s">
        <v>2011</v>
      </c>
    </row>
    <row r="602" spans="1:9" hidden="1">
      <c r="A602" s="186">
        <v>11724677</v>
      </c>
      <c r="B602" s="184">
        <v>42352</v>
      </c>
      <c r="C602" s="184" t="e">
        <f t="shared" si="9"/>
        <v>#N/A</v>
      </c>
      <c r="H602" s="178">
        <v>11729622</v>
      </c>
      <c r="I602" s="178" t="s">
        <v>2011</v>
      </c>
    </row>
    <row r="603" spans="1:9" hidden="1">
      <c r="A603" s="186">
        <v>11724676</v>
      </c>
      <c r="B603" s="184">
        <v>42352</v>
      </c>
      <c r="C603" s="184" t="e">
        <f t="shared" si="9"/>
        <v>#N/A</v>
      </c>
      <c r="H603" s="178">
        <v>11729631</v>
      </c>
      <c r="I603" s="178" t="s">
        <v>2011</v>
      </c>
    </row>
    <row r="604" spans="1:9">
      <c r="A604" s="186">
        <v>11724679</v>
      </c>
      <c r="B604" s="184">
        <v>42352</v>
      </c>
      <c r="C604" s="184" t="e">
        <f t="shared" si="9"/>
        <v>#N/A</v>
      </c>
      <c r="H604" s="178">
        <v>11729681</v>
      </c>
      <c r="I604" s="178" t="s">
        <v>2011</v>
      </c>
    </row>
    <row r="605" spans="1:9">
      <c r="A605" s="186">
        <v>11724683</v>
      </c>
      <c r="B605" s="184">
        <v>42352</v>
      </c>
      <c r="C605" s="184" t="e">
        <f t="shared" si="9"/>
        <v>#N/A</v>
      </c>
      <c r="H605" s="178">
        <v>11730148</v>
      </c>
      <c r="I605" s="178" t="s">
        <v>2011</v>
      </c>
    </row>
    <row r="606" spans="1:9" hidden="1">
      <c r="A606" s="186">
        <v>11724691</v>
      </c>
      <c r="B606" s="184">
        <v>42352</v>
      </c>
      <c r="C606" s="184" t="e">
        <f t="shared" si="9"/>
        <v>#N/A</v>
      </c>
      <c r="H606" s="178">
        <v>11730196</v>
      </c>
      <c r="I606" s="178" t="s">
        <v>2011</v>
      </c>
    </row>
    <row r="607" spans="1:9" hidden="1">
      <c r="A607" s="186">
        <v>11724675</v>
      </c>
      <c r="B607" s="184">
        <v>42352</v>
      </c>
      <c r="C607" s="184" t="e">
        <f t="shared" si="9"/>
        <v>#N/A</v>
      </c>
      <c r="H607" s="178">
        <v>11730199</v>
      </c>
      <c r="I607" s="178" t="s">
        <v>2011</v>
      </c>
    </row>
    <row r="608" spans="1:9" hidden="1">
      <c r="A608" s="186">
        <v>11724686</v>
      </c>
      <c r="B608" s="184">
        <v>42352</v>
      </c>
      <c r="C608" s="184" t="e">
        <f t="shared" si="9"/>
        <v>#N/A</v>
      </c>
      <c r="H608" s="178">
        <v>11730200</v>
      </c>
      <c r="I608" s="178" t="s">
        <v>2011</v>
      </c>
    </row>
    <row r="609" spans="1:9" hidden="1">
      <c r="A609" s="186">
        <v>11724687</v>
      </c>
      <c r="B609" s="184">
        <v>42352</v>
      </c>
      <c r="C609" s="184" t="e">
        <f t="shared" si="9"/>
        <v>#N/A</v>
      </c>
      <c r="H609" s="178">
        <v>11730266</v>
      </c>
      <c r="I609" s="178" t="s">
        <v>2011</v>
      </c>
    </row>
    <row r="610" spans="1:9" hidden="1">
      <c r="A610" s="186">
        <v>11724680</v>
      </c>
      <c r="B610" s="184">
        <v>42352</v>
      </c>
      <c r="C610" s="184" t="e">
        <f t="shared" si="9"/>
        <v>#N/A</v>
      </c>
      <c r="H610" s="178">
        <v>11730636</v>
      </c>
      <c r="I610" s="178" t="s">
        <v>2011</v>
      </c>
    </row>
    <row r="611" spans="1:9" hidden="1">
      <c r="A611" s="186">
        <v>11724684</v>
      </c>
      <c r="B611" s="184">
        <v>42352</v>
      </c>
      <c r="C611" s="184" t="e">
        <f t="shared" si="9"/>
        <v>#N/A</v>
      </c>
      <c r="H611" s="178">
        <v>11730668</v>
      </c>
      <c r="I611" s="178" t="s">
        <v>2011</v>
      </c>
    </row>
    <row r="612" spans="1:9" hidden="1">
      <c r="A612" s="186">
        <v>11724690</v>
      </c>
      <c r="B612" s="184">
        <v>42352</v>
      </c>
      <c r="C612" s="184" t="e">
        <f t="shared" si="9"/>
        <v>#N/A</v>
      </c>
      <c r="H612" s="178">
        <v>11731147</v>
      </c>
      <c r="I612" s="178" t="s">
        <v>2011</v>
      </c>
    </row>
    <row r="613" spans="1:9" hidden="1">
      <c r="A613" s="186">
        <v>11724692</v>
      </c>
      <c r="B613" s="184">
        <v>42352</v>
      </c>
      <c r="C613" s="184" t="e">
        <f t="shared" si="9"/>
        <v>#N/A</v>
      </c>
      <c r="H613" s="178">
        <v>11731157</v>
      </c>
      <c r="I613" s="178" t="s">
        <v>2011</v>
      </c>
    </row>
    <row r="614" spans="1:9" hidden="1">
      <c r="A614" s="186">
        <v>11724681</v>
      </c>
      <c r="B614" s="184">
        <v>42352</v>
      </c>
      <c r="C614" s="184" t="e">
        <f t="shared" si="9"/>
        <v>#N/A</v>
      </c>
      <c r="H614" s="178">
        <v>11731213</v>
      </c>
      <c r="I614" s="178" t="s">
        <v>2011</v>
      </c>
    </row>
    <row r="615" spans="1:9" hidden="1">
      <c r="A615" s="186">
        <v>11724685</v>
      </c>
      <c r="B615" s="184">
        <v>42352</v>
      </c>
      <c r="C615" s="184" t="e">
        <f t="shared" si="9"/>
        <v>#N/A</v>
      </c>
      <c r="H615" s="178">
        <v>11731239</v>
      </c>
      <c r="I615" s="178" t="s">
        <v>2011</v>
      </c>
    </row>
    <row r="616" spans="1:9" hidden="1">
      <c r="A616" s="186">
        <v>11724688</v>
      </c>
      <c r="B616" s="184">
        <v>42352</v>
      </c>
      <c r="C616" s="184" t="e">
        <f t="shared" si="9"/>
        <v>#N/A</v>
      </c>
      <c r="H616" s="178">
        <v>11729713</v>
      </c>
      <c r="I616" s="178" t="s">
        <v>2011</v>
      </c>
    </row>
    <row r="617" spans="1:9" hidden="1">
      <c r="A617" s="186">
        <v>11724689</v>
      </c>
      <c r="B617" s="184">
        <v>42352</v>
      </c>
      <c r="C617" s="184" t="e">
        <f t="shared" si="9"/>
        <v>#N/A</v>
      </c>
      <c r="H617" s="178">
        <v>11730330</v>
      </c>
      <c r="I617" s="178" t="s">
        <v>2011</v>
      </c>
    </row>
    <row r="618" spans="1:9" hidden="1">
      <c r="A618" s="186">
        <v>11724678</v>
      </c>
      <c r="B618" s="184">
        <v>42352</v>
      </c>
      <c r="C618" s="184" t="e">
        <f t="shared" si="9"/>
        <v>#N/A</v>
      </c>
      <c r="H618" s="178">
        <v>11730648</v>
      </c>
      <c r="I618" s="178" t="s">
        <v>2011</v>
      </c>
    </row>
    <row r="619" spans="1:9" hidden="1">
      <c r="A619" s="186">
        <v>11724682</v>
      </c>
      <c r="B619" s="184">
        <v>42352</v>
      </c>
      <c r="C619" s="184" t="e">
        <f t="shared" si="9"/>
        <v>#N/A</v>
      </c>
      <c r="H619" s="178">
        <v>11731151</v>
      </c>
      <c r="I619" s="178" t="s">
        <v>2011</v>
      </c>
    </row>
    <row r="620" spans="1:9" hidden="1">
      <c r="A620" s="186">
        <v>11724677</v>
      </c>
      <c r="B620" s="184">
        <v>42352</v>
      </c>
      <c r="C620" s="184" t="e">
        <f t="shared" si="9"/>
        <v>#N/A</v>
      </c>
      <c r="H620" s="178">
        <v>11731223</v>
      </c>
      <c r="I620" s="178" t="s">
        <v>2011</v>
      </c>
    </row>
    <row r="621" spans="1:9" hidden="1">
      <c r="A621" s="186">
        <v>11724676</v>
      </c>
      <c r="B621" s="184">
        <v>42352</v>
      </c>
      <c r="C621" s="184" t="e">
        <f t="shared" si="9"/>
        <v>#N/A</v>
      </c>
      <c r="H621" s="178">
        <v>11731500</v>
      </c>
      <c r="I621" s="178" t="s">
        <v>2011</v>
      </c>
    </row>
    <row r="622" spans="1:9">
      <c r="A622" s="186">
        <v>11724679</v>
      </c>
      <c r="B622" s="184">
        <v>42352</v>
      </c>
      <c r="C622" s="184" t="e">
        <f t="shared" si="9"/>
        <v>#N/A</v>
      </c>
      <c r="H622" s="178">
        <v>11731612</v>
      </c>
      <c r="I622" s="178" t="s">
        <v>2011</v>
      </c>
    </row>
    <row r="623" spans="1:9">
      <c r="A623" s="186">
        <v>11724683</v>
      </c>
      <c r="B623" s="184">
        <v>42352</v>
      </c>
      <c r="C623" s="184" t="e">
        <f t="shared" si="9"/>
        <v>#N/A</v>
      </c>
      <c r="H623" s="178">
        <v>11731609</v>
      </c>
      <c r="I623" s="178" t="s">
        <v>2011</v>
      </c>
    </row>
    <row r="624" spans="1:9" hidden="1">
      <c r="A624" s="185">
        <v>11721758</v>
      </c>
      <c r="B624" s="184">
        <v>42352</v>
      </c>
      <c r="C624" s="184" t="str">
        <f t="shared" si="9"/>
        <v>COGI</v>
      </c>
      <c r="H624" s="178">
        <v>11732494</v>
      </c>
      <c r="I624" s="178" t="s">
        <v>2011</v>
      </c>
    </row>
    <row r="625" spans="1:3" hidden="1">
      <c r="A625" s="185">
        <v>11722206</v>
      </c>
      <c r="B625" s="184">
        <v>42352</v>
      </c>
      <c r="C625" s="184" t="str">
        <f t="shared" si="9"/>
        <v>COGI</v>
      </c>
    </row>
    <row r="626" spans="1:3" hidden="1">
      <c r="A626" s="186">
        <v>11722211</v>
      </c>
      <c r="B626" s="184">
        <v>42352</v>
      </c>
      <c r="C626" s="184" t="e">
        <f t="shared" si="9"/>
        <v>#N/A</v>
      </c>
    </row>
    <row r="627" spans="1:3" hidden="1">
      <c r="A627" s="186">
        <v>11722212</v>
      </c>
      <c r="B627" s="184">
        <v>42352</v>
      </c>
      <c r="C627" s="184" t="e">
        <f t="shared" si="9"/>
        <v>#N/A</v>
      </c>
    </row>
    <row r="628" spans="1:3" hidden="1">
      <c r="A628" s="186">
        <v>11722213</v>
      </c>
      <c r="B628" s="184">
        <v>42352</v>
      </c>
      <c r="C628" s="184" t="e">
        <f t="shared" si="9"/>
        <v>#N/A</v>
      </c>
    </row>
    <row r="629" spans="1:3" hidden="1">
      <c r="A629" s="185">
        <v>11722238</v>
      </c>
      <c r="B629" s="184">
        <v>42352</v>
      </c>
      <c r="C629" s="184" t="str">
        <f t="shared" si="9"/>
        <v>COGI</v>
      </c>
    </row>
    <row r="630" spans="1:3" hidden="1">
      <c r="A630" s="186">
        <v>11722239</v>
      </c>
      <c r="B630" s="184">
        <v>42352</v>
      </c>
      <c r="C630" s="184" t="e">
        <f t="shared" si="9"/>
        <v>#N/A</v>
      </c>
    </row>
    <row r="631" spans="1:3" hidden="1">
      <c r="A631" s="185">
        <v>11722245</v>
      </c>
      <c r="B631" s="184">
        <v>42352</v>
      </c>
      <c r="C631" s="184" t="str">
        <f t="shared" si="9"/>
        <v>COGI</v>
      </c>
    </row>
    <row r="632" spans="1:3" hidden="1">
      <c r="A632" s="186">
        <v>11722246</v>
      </c>
      <c r="B632" s="184">
        <v>42352</v>
      </c>
      <c r="C632" s="184" t="e">
        <f t="shared" si="9"/>
        <v>#N/A</v>
      </c>
    </row>
    <row r="633" spans="1:3" hidden="1">
      <c r="A633" s="185">
        <v>11722258</v>
      </c>
      <c r="B633" s="184">
        <v>42352</v>
      </c>
      <c r="C633" s="184" t="str">
        <f t="shared" si="9"/>
        <v>COGI</v>
      </c>
    </row>
    <row r="634" spans="1:3" hidden="1">
      <c r="A634" s="186">
        <v>11722261</v>
      </c>
      <c r="B634" s="184">
        <v>42352</v>
      </c>
      <c r="C634" s="184" t="e">
        <f t="shared" si="9"/>
        <v>#N/A</v>
      </c>
    </row>
    <row r="635" spans="1:3" hidden="1">
      <c r="A635" s="186">
        <v>11722262</v>
      </c>
      <c r="B635" s="184">
        <v>42352</v>
      </c>
      <c r="C635" s="184" t="e">
        <f t="shared" si="9"/>
        <v>#N/A</v>
      </c>
    </row>
    <row r="636" spans="1:3" hidden="1">
      <c r="A636" s="185">
        <v>11722265</v>
      </c>
      <c r="B636" s="184">
        <v>42352</v>
      </c>
      <c r="C636" s="184" t="str">
        <f t="shared" si="9"/>
        <v>COGI</v>
      </c>
    </row>
    <row r="637" spans="1:3" hidden="1">
      <c r="A637" s="186">
        <v>11722275</v>
      </c>
      <c r="B637" s="184">
        <v>42352</v>
      </c>
      <c r="C637" s="184" t="e">
        <f t="shared" si="9"/>
        <v>#N/A</v>
      </c>
    </row>
    <row r="638" spans="1:3" hidden="1">
      <c r="A638" s="186">
        <v>11722280</v>
      </c>
      <c r="B638" s="184">
        <v>42352</v>
      </c>
      <c r="C638" s="184" t="e">
        <f t="shared" si="9"/>
        <v>#N/A</v>
      </c>
    </row>
    <row r="639" spans="1:3" hidden="1">
      <c r="A639" s="186">
        <v>11722282</v>
      </c>
      <c r="B639" s="184">
        <v>42352</v>
      </c>
      <c r="C639" s="184" t="e">
        <f t="shared" si="9"/>
        <v>#N/A</v>
      </c>
    </row>
    <row r="640" spans="1:3" hidden="1">
      <c r="A640" s="186">
        <v>11722285</v>
      </c>
      <c r="B640" s="184">
        <v>42352</v>
      </c>
      <c r="C640" s="184" t="e">
        <f t="shared" si="9"/>
        <v>#N/A</v>
      </c>
    </row>
    <row r="641" spans="1:3" hidden="1">
      <c r="A641" s="186">
        <v>11722289</v>
      </c>
      <c r="B641" s="184">
        <v>42352</v>
      </c>
      <c r="C641" s="184" t="e">
        <f t="shared" si="9"/>
        <v>#N/A</v>
      </c>
    </row>
    <row r="642" spans="1:3" hidden="1">
      <c r="A642" s="185">
        <v>11722290</v>
      </c>
      <c r="B642" s="184">
        <v>42352</v>
      </c>
      <c r="C642" s="184" t="str">
        <f t="shared" ref="C642:C705" si="10">VLOOKUP(A:A,H:I,2,0)</f>
        <v>COGI</v>
      </c>
    </row>
    <row r="643" spans="1:3" hidden="1">
      <c r="A643" s="185">
        <v>11721756</v>
      </c>
      <c r="B643" s="184">
        <v>42352</v>
      </c>
      <c r="C643" s="184" t="str">
        <f t="shared" si="10"/>
        <v>COGI</v>
      </c>
    </row>
    <row r="644" spans="1:3" hidden="1">
      <c r="A644" s="186">
        <v>11721757</v>
      </c>
      <c r="B644" s="184">
        <v>42352</v>
      </c>
      <c r="C644" s="184" t="e">
        <f t="shared" si="10"/>
        <v>#N/A</v>
      </c>
    </row>
    <row r="645" spans="1:3" hidden="1">
      <c r="A645" s="185">
        <v>11721759</v>
      </c>
      <c r="B645" s="184">
        <v>42352</v>
      </c>
      <c r="C645" s="184" t="str">
        <f t="shared" si="10"/>
        <v>COGI</v>
      </c>
    </row>
    <row r="646" spans="1:3" hidden="1">
      <c r="A646" s="185">
        <v>11722200</v>
      </c>
      <c r="B646" s="184">
        <v>42352</v>
      </c>
      <c r="C646" s="184" t="str">
        <f t="shared" si="10"/>
        <v>COGI</v>
      </c>
    </row>
    <row r="647" spans="1:3" hidden="1">
      <c r="A647" s="186">
        <v>11722201</v>
      </c>
      <c r="B647" s="184">
        <v>42352</v>
      </c>
      <c r="C647" s="184" t="e">
        <f t="shared" si="10"/>
        <v>#N/A</v>
      </c>
    </row>
    <row r="648" spans="1:3" hidden="1">
      <c r="A648" s="186">
        <v>11722202</v>
      </c>
      <c r="B648" s="184">
        <v>42352</v>
      </c>
      <c r="C648" s="184" t="e">
        <f t="shared" si="10"/>
        <v>#N/A</v>
      </c>
    </row>
    <row r="649" spans="1:3" hidden="1">
      <c r="A649" s="186">
        <v>11722203</v>
      </c>
      <c r="B649" s="184">
        <v>42352</v>
      </c>
      <c r="C649" s="184" t="e">
        <f t="shared" si="10"/>
        <v>#N/A</v>
      </c>
    </row>
    <row r="650" spans="1:3" hidden="1">
      <c r="A650" s="186">
        <v>11722204</v>
      </c>
      <c r="B650" s="184">
        <v>42352</v>
      </c>
      <c r="C650" s="184" t="e">
        <f t="shared" si="10"/>
        <v>#N/A</v>
      </c>
    </row>
    <row r="651" spans="1:3" hidden="1">
      <c r="A651" s="186">
        <v>11722205</v>
      </c>
      <c r="B651" s="184">
        <v>42352</v>
      </c>
      <c r="C651" s="184" t="e">
        <f t="shared" si="10"/>
        <v>#N/A</v>
      </c>
    </row>
    <row r="652" spans="1:3" hidden="1">
      <c r="A652" s="186">
        <v>11722207</v>
      </c>
      <c r="B652" s="184">
        <v>42352</v>
      </c>
      <c r="C652" s="184" t="e">
        <f t="shared" si="10"/>
        <v>#N/A</v>
      </c>
    </row>
    <row r="653" spans="1:3" hidden="1">
      <c r="A653" s="185">
        <v>11722208</v>
      </c>
      <c r="B653" s="184">
        <v>42352</v>
      </c>
      <c r="C653" s="184" t="str">
        <f t="shared" si="10"/>
        <v>COGI</v>
      </c>
    </row>
    <row r="654" spans="1:3" hidden="1">
      <c r="A654" s="186">
        <v>11722209</v>
      </c>
      <c r="B654" s="184">
        <v>42352</v>
      </c>
      <c r="C654" s="184" t="e">
        <f t="shared" si="10"/>
        <v>#N/A</v>
      </c>
    </row>
    <row r="655" spans="1:3" hidden="1">
      <c r="A655" s="185">
        <v>11722210</v>
      </c>
      <c r="B655" s="184">
        <v>42352</v>
      </c>
      <c r="C655" s="184" t="str">
        <f t="shared" si="10"/>
        <v>COGI</v>
      </c>
    </row>
    <row r="656" spans="1:3" hidden="1">
      <c r="A656" s="186">
        <v>11722214</v>
      </c>
      <c r="B656" s="184">
        <v>42352</v>
      </c>
      <c r="C656" s="184" t="e">
        <f t="shared" si="10"/>
        <v>#N/A</v>
      </c>
    </row>
    <row r="657" spans="1:3" hidden="1">
      <c r="A657" s="186">
        <v>11722215</v>
      </c>
      <c r="B657" s="184">
        <v>42352</v>
      </c>
      <c r="C657" s="184" t="e">
        <f t="shared" si="10"/>
        <v>#N/A</v>
      </c>
    </row>
    <row r="658" spans="1:3" hidden="1">
      <c r="A658" s="186">
        <v>11722216</v>
      </c>
      <c r="B658" s="184">
        <v>42352</v>
      </c>
      <c r="C658" s="184" t="e">
        <f t="shared" si="10"/>
        <v>#N/A</v>
      </c>
    </row>
    <row r="659" spans="1:3" hidden="1">
      <c r="A659" s="186">
        <v>11722217</v>
      </c>
      <c r="B659" s="184">
        <v>42352</v>
      </c>
      <c r="C659" s="184" t="e">
        <f t="shared" si="10"/>
        <v>#N/A</v>
      </c>
    </row>
    <row r="660" spans="1:3" hidden="1">
      <c r="A660" s="186">
        <v>11722218</v>
      </c>
      <c r="B660" s="184">
        <v>42352</v>
      </c>
      <c r="C660" s="184" t="e">
        <f t="shared" si="10"/>
        <v>#N/A</v>
      </c>
    </row>
    <row r="661" spans="1:3" hidden="1">
      <c r="A661" s="186">
        <v>11722219</v>
      </c>
      <c r="B661" s="184">
        <v>42352</v>
      </c>
      <c r="C661" s="184" t="e">
        <f t="shared" si="10"/>
        <v>#N/A</v>
      </c>
    </row>
    <row r="662" spans="1:3" hidden="1">
      <c r="A662" s="186">
        <v>11722220</v>
      </c>
      <c r="B662" s="184">
        <v>42352</v>
      </c>
      <c r="C662" s="184" t="e">
        <f t="shared" si="10"/>
        <v>#N/A</v>
      </c>
    </row>
    <row r="663" spans="1:3" hidden="1">
      <c r="A663" s="186">
        <v>11722221</v>
      </c>
      <c r="B663" s="184">
        <v>42352</v>
      </c>
      <c r="C663" s="184" t="e">
        <f t="shared" si="10"/>
        <v>#N/A</v>
      </c>
    </row>
    <row r="664" spans="1:3" hidden="1">
      <c r="A664" s="186">
        <v>11722222</v>
      </c>
      <c r="B664" s="184">
        <v>42352</v>
      </c>
      <c r="C664" s="184" t="e">
        <f t="shared" si="10"/>
        <v>#N/A</v>
      </c>
    </row>
    <row r="665" spans="1:3" hidden="1">
      <c r="A665" s="185">
        <v>11722223</v>
      </c>
      <c r="B665" s="184">
        <v>42352</v>
      </c>
      <c r="C665" s="184" t="str">
        <f t="shared" si="10"/>
        <v>COGI</v>
      </c>
    </row>
    <row r="666" spans="1:3" hidden="1">
      <c r="A666" s="185">
        <v>11722224</v>
      </c>
      <c r="B666" s="184">
        <v>42352</v>
      </c>
      <c r="C666" s="184" t="str">
        <f t="shared" si="10"/>
        <v>COGI</v>
      </c>
    </row>
    <row r="667" spans="1:3" hidden="1">
      <c r="A667" s="186">
        <v>11722225</v>
      </c>
      <c r="B667" s="184">
        <v>42352</v>
      </c>
      <c r="C667" s="184" t="e">
        <f t="shared" si="10"/>
        <v>#N/A</v>
      </c>
    </row>
    <row r="668" spans="1:3" hidden="1">
      <c r="A668" s="186">
        <v>11722226</v>
      </c>
      <c r="B668" s="184">
        <v>42352</v>
      </c>
      <c r="C668" s="184" t="e">
        <f t="shared" si="10"/>
        <v>#N/A</v>
      </c>
    </row>
    <row r="669" spans="1:3" hidden="1">
      <c r="A669" s="186">
        <v>11722227</v>
      </c>
      <c r="B669" s="184">
        <v>42352</v>
      </c>
      <c r="C669" s="184" t="e">
        <f t="shared" si="10"/>
        <v>#N/A</v>
      </c>
    </row>
    <row r="670" spans="1:3" hidden="1">
      <c r="A670" s="186">
        <v>11722228</v>
      </c>
      <c r="B670" s="184">
        <v>42352</v>
      </c>
      <c r="C670" s="184" t="e">
        <f t="shared" si="10"/>
        <v>#N/A</v>
      </c>
    </row>
    <row r="671" spans="1:3" hidden="1">
      <c r="A671" s="186">
        <v>11722229</v>
      </c>
      <c r="B671" s="184">
        <v>42352</v>
      </c>
      <c r="C671" s="184" t="e">
        <f t="shared" si="10"/>
        <v>#N/A</v>
      </c>
    </row>
    <row r="672" spans="1:3" hidden="1">
      <c r="A672" s="186">
        <v>11722230</v>
      </c>
      <c r="B672" s="184">
        <v>42352</v>
      </c>
      <c r="C672" s="184" t="e">
        <f t="shared" si="10"/>
        <v>#N/A</v>
      </c>
    </row>
    <row r="673" spans="1:3" hidden="1">
      <c r="A673" s="186">
        <v>11722231</v>
      </c>
      <c r="B673" s="184">
        <v>42352</v>
      </c>
      <c r="C673" s="184" t="e">
        <f t="shared" si="10"/>
        <v>#N/A</v>
      </c>
    </row>
    <row r="674" spans="1:3" hidden="1">
      <c r="A674" s="186">
        <v>11722232</v>
      </c>
      <c r="B674" s="184">
        <v>42352</v>
      </c>
      <c r="C674" s="184" t="e">
        <f t="shared" si="10"/>
        <v>#N/A</v>
      </c>
    </row>
    <row r="675" spans="1:3" hidden="1">
      <c r="A675" s="186">
        <v>11722233</v>
      </c>
      <c r="B675" s="184">
        <v>42352</v>
      </c>
      <c r="C675" s="184" t="e">
        <f t="shared" si="10"/>
        <v>#N/A</v>
      </c>
    </row>
    <row r="676" spans="1:3" hidden="1">
      <c r="A676" s="186">
        <v>11722234</v>
      </c>
      <c r="B676" s="184">
        <v>42352</v>
      </c>
      <c r="C676" s="184" t="e">
        <f t="shared" si="10"/>
        <v>#N/A</v>
      </c>
    </row>
    <row r="677" spans="1:3" hidden="1">
      <c r="A677" s="186">
        <v>11722235</v>
      </c>
      <c r="B677" s="184">
        <v>42352</v>
      </c>
      <c r="C677" s="184" t="e">
        <f t="shared" si="10"/>
        <v>#N/A</v>
      </c>
    </row>
    <row r="678" spans="1:3" hidden="1">
      <c r="A678" s="186">
        <v>11722236</v>
      </c>
      <c r="B678" s="184">
        <v>42352</v>
      </c>
      <c r="C678" s="184" t="e">
        <f t="shared" si="10"/>
        <v>#N/A</v>
      </c>
    </row>
    <row r="679" spans="1:3" hidden="1">
      <c r="A679" s="186">
        <v>11722237</v>
      </c>
      <c r="B679" s="184">
        <v>42352</v>
      </c>
      <c r="C679" s="184" t="e">
        <f t="shared" si="10"/>
        <v>#N/A</v>
      </c>
    </row>
    <row r="680" spans="1:3" hidden="1">
      <c r="A680" s="186">
        <v>11722240</v>
      </c>
      <c r="B680" s="184">
        <v>42352</v>
      </c>
      <c r="C680" s="184" t="e">
        <f t="shared" si="10"/>
        <v>#N/A</v>
      </c>
    </row>
    <row r="681" spans="1:3" hidden="1">
      <c r="A681" s="185">
        <v>11722241</v>
      </c>
      <c r="B681" s="184">
        <v>42352</v>
      </c>
      <c r="C681" s="184" t="str">
        <f t="shared" si="10"/>
        <v>COGI</v>
      </c>
    </row>
    <row r="682" spans="1:3" hidden="1">
      <c r="A682" s="186">
        <v>11722242</v>
      </c>
      <c r="B682" s="184">
        <v>42352</v>
      </c>
      <c r="C682" s="184" t="e">
        <f t="shared" si="10"/>
        <v>#N/A</v>
      </c>
    </row>
    <row r="683" spans="1:3" hidden="1">
      <c r="A683" s="185">
        <v>11722243</v>
      </c>
      <c r="B683" s="184">
        <v>42352</v>
      </c>
      <c r="C683" s="184" t="str">
        <f t="shared" si="10"/>
        <v>COGI</v>
      </c>
    </row>
    <row r="684" spans="1:3" hidden="1">
      <c r="A684" s="186">
        <v>11722244</v>
      </c>
      <c r="B684" s="184">
        <v>42352</v>
      </c>
      <c r="C684" s="184" t="e">
        <f t="shared" si="10"/>
        <v>#N/A</v>
      </c>
    </row>
    <row r="685" spans="1:3" hidden="1">
      <c r="A685" s="186">
        <v>11722247</v>
      </c>
      <c r="B685" s="184">
        <v>42352</v>
      </c>
      <c r="C685" s="184" t="e">
        <f t="shared" si="10"/>
        <v>#N/A</v>
      </c>
    </row>
    <row r="686" spans="1:3" hidden="1">
      <c r="A686" s="186">
        <v>11722248</v>
      </c>
      <c r="B686" s="184">
        <v>42352</v>
      </c>
      <c r="C686" s="184" t="e">
        <f t="shared" si="10"/>
        <v>#N/A</v>
      </c>
    </row>
    <row r="687" spans="1:3" hidden="1">
      <c r="A687" s="186">
        <v>11722249</v>
      </c>
      <c r="B687" s="184">
        <v>42352</v>
      </c>
      <c r="C687" s="184" t="e">
        <f t="shared" si="10"/>
        <v>#N/A</v>
      </c>
    </row>
    <row r="688" spans="1:3" hidden="1">
      <c r="A688" s="186">
        <v>11722250</v>
      </c>
      <c r="B688" s="184">
        <v>42352</v>
      </c>
      <c r="C688" s="184" t="e">
        <f t="shared" si="10"/>
        <v>#N/A</v>
      </c>
    </row>
    <row r="689" spans="1:3" hidden="1">
      <c r="A689" s="186">
        <v>11722251</v>
      </c>
      <c r="B689" s="184">
        <v>42352</v>
      </c>
      <c r="C689" s="184" t="e">
        <f t="shared" si="10"/>
        <v>#N/A</v>
      </c>
    </row>
    <row r="690" spans="1:3" hidden="1">
      <c r="A690" s="186">
        <v>11722252</v>
      </c>
      <c r="B690" s="184">
        <v>42352</v>
      </c>
      <c r="C690" s="184" t="e">
        <f t="shared" si="10"/>
        <v>#N/A</v>
      </c>
    </row>
    <row r="691" spans="1:3" hidden="1">
      <c r="A691" s="186">
        <v>11722253</v>
      </c>
      <c r="B691" s="184">
        <v>42352</v>
      </c>
      <c r="C691" s="184" t="e">
        <f t="shared" si="10"/>
        <v>#N/A</v>
      </c>
    </row>
    <row r="692" spans="1:3" hidden="1">
      <c r="A692" s="186">
        <v>11722254</v>
      </c>
      <c r="B692" s="184">
        <v>42352</v>
      </c>
      <c r="C692" s="184" t="e">
        <f t="shared" si="10"/>
        <v>#N/A</v>
      </c>
    </row>
    <row r="693" spans="1:3" hidden="1">
      <c r="A693" s="186">
        <v>11722255</v>
      </c>
      <c r="B693" s="184">
        <v>42352</v>
      </c>
      <c r="C693" s="184" t="e">
        <f t="shared" si="10"/>
        <v>#N/A</v>
      </c>
    </row>
    <row r="694" spans="1:3" hidden="1">
      <c r="A694" s="185">
        <v>11722256</v>
      </c>
      <c r="B694" s="184">
        <v>42352</v>
      </c>
      <c r="C694" s="184" t="str">
        <f t="shared" si="10"/>
        <v>COGI</v>
      </c>
    </row>
    <row r="695" spans="1:3" hidden="1">
      <c r="A695" s="185">
        <v>11722257</v>
      </c>
      <c r="B695" s="184">
        <v>42352</v>
      </c>
      <c r="C695" s="184" t="str">
        <f t="shared" si="10"/>
        <v>COGI</v>
      </c>
    </row>
    <row r="696" spans="1:3" hidden="1">
      <c r="A696" s="185">
        <v>11722259</v>
      </c>
      <c r="B696" s="184">
        <v>42352</v>
      </c>
      <c r="C696" s="184" t="str">
        <f t="shared" si="10"/>
        <v>COGI</v>
      </c>
    </row>
    <row r="697" spans="1:3" hidden="1">
      <c r="A697" s="186">
        <v>11722260</v>
      </c>
      <c r="B697" s="184">
        <v>42352</v>
      </c>
      <c r="C697" s="184" t="e">
        <f t="shared" si="10"/>
        <v>#N/A</v>
      </c>
    </row>
    <row r="698" spans="1:3" hidden="1">
      <c r="A698" s="186">
        <v>11722263</v>
      </c>
      <c r="B698" s="184">
        <v>42352</v>
      </c>
      <c r="C698" s="184" t="e">
        <f t="shared" si="10"/>
        <v>#N/A</v>
      </c>
    </row>
    <row r="699" spans="1:3" hidden="1">
      <c r="A699" s="186">
        <v>11722264</v>
      </c>
      <c r="B699" s="184">
        <v>42352</v>
      </c>
      <c r="C699" s="184" t="e">
        <f t="shared" si="10"/>
        <v>#N/A</v>
      </c>
    </row>
    <row r="700" spans="1:3" hidden="1">
      <c r="A700" s="186">
        <v>11722266</v>
      </c>
      <c r="B700" s="184">
        <v>42352</v>
      </c>
      <c r="C700" s="184" t="e">
        <f t="shared" si="10"/>
        <v>#N/A</v>
      </c>
    </row>
    <row r="701" spans="1:3" hidden="1">
      <c r="A701" s="186">
        <v>11722267</v>
      </c>
      <c r="B701" s="184">
        <v>42352</v>
      </c>
      <c r="C701" s="184" t="e">
        <f t="shared" si="10"/>
        <v>#N/A</v>
      </c>
    </row>
    <row r="702" spans="1:3" hidden="1">
      <c r="A702" s="186">
        <v>11722269</v>
      </c>
      <c r="B702" s="184">
        <v>42352</v>
      </c>
      <c r="C702" s="184" t="e">
        <f t="shared" si="10"/>
        <v>#N/A</v>
      </c>
    </row>
    <row r="703" spans="1:3" hidden="1">
      <c r="A703" s="186">
        <v>11722271</v>
      </c>
      <c r="B703" s="184">
        <v>42352</v>
      </c>
      <c r="C703" s="184" t="e">
        <f t="shared" si="10"/>
        <v>#N/A</v>
      </c>
    </row>
    <row r="704" spans="1:3" hidden="1">
      <c r="A704" s="186">
        <v>11722272</v>
      </c>
      <c r="B704" s="184">
        <v>42352</v>
      </c>
      <c r="C704" s="184" t="e">
        <f t="shared" si="10"/>
        <v>#N/A</v>
      </c>
    </row>
    <row r="705" spans="1:3" hidden="1">
      <c r="A705" s="186">
        <v>11722273</v>
      </c>
      <c r="B705" s="184">
        <v>42352</v>
      </c>
      <c r="C705" s="184" t="e">
        <f t="shared" si="10"/>
        <v>#N/A</v>
      </c>
    </row>
    <row r="706" spans="1:3" hidden="1">
      <c r="A706" s="185">
        <v>11722274</v>
      </c>
      <c r="B706" s="184">
        <v>42352</v>
      </c>
      <c r="C706" s="184" t="str">
        <f t="shared" ref="C706:C769" si="11">VLOOKUP(A:A,H:I,2,0)</f>
        <v>COGI</v>
      </c>
    </row>
    <row r="707" spans="1:3" hidden="1">
      <c r="A707" s="186">
        <v>11722276</v>
      </c>
      <c r="B707" s="184">
        <v>42352</v>
      </c>
      <c r="C707" s="184" t="e">
        <f t="shared" si="11"/>
        <v>#N/A</v>
      </c>
    </row>
    <row r="708" spans="1:3" hidden="1">
      <c r="A708" s="186">
        <v>11722277</v>
      </c>
      <c r="B708" s="184">
        <v>42352</v>
      </c>
      <c r="C708" s="184" t="e">
        <f t="shared" si="11"/>
        <v>#N/A</v>
      </c>
    </row>
    <row r="709" spans="1:3" hidden="1">
      <c r="A709" s="186">
        <v>11722278</v>
      </c>
      <c r="B709" s="184">
        <v>42352</v>
      </c>
      <c r="C709" s="184" t="e">
        <f t="shared" si="11"/>
        <v>#N/A</v>
      </c>
    </row>
    <row r="710" spans="1:3" hidden="1">
      <c r="A710" s="186">
        <v>11722279</v>
      </c>
      <c r="B710" s="184">
        <v>42352</v>
      </c>
      <c r="C710" s="184" t="e">
        <f t="shared" si="11"/>
        <v>#N/A</v>
      </c>
    </row>
    <row r="711" spans="1:3" hidden="1">
      <c r="A711" s="186">
        <v>11722281</v>
      </c>
      <c r="B711" s="184">
        <v>42352</v>
      </c>
      <c r="C711" s="184" t="e">
        <f t="shared" si="11"/>
        <v>#N/A</v>
      </c>
    </row>
    <row r="712" spans="1:3" hidden="1">
      <c r="A712" s="186">
        <v>11722283</v>
      </c>
      <c r="B712" s="184">
        <v>42352</v>
      </c>
      <c r="C712" s="184" t="e">
        <f t="shared" si="11"/>
        <v>#N/A</v>
      </c>
    </row>
    <row r="713" spans="1:3" hidden="1">
      <c r="A713" s="186">
        <v>11722284</v>
      </c>
      <c r="B713" s="184">
        <v>42352</v>
      </c>
      <c r="C713" s="184" t="e">
        <f t="shared" si="11"/>
        <v>#N/A</v>
      </c>
    </row>
    <row r="714" spans="1:3" hidden="1">
      <c r="A714" s="186">
        <v>11722286</v>
      </c>
      <c r="B714" s="184">
        <v>42352</v>
      </c>
      <c r="C714" s="184" t="e">
        <f t="shared" si="11"/>
        <v>#N/A</v>
      </c>
    </row>
    <row r="715" spans="1:3" hidden="1">
      <c r="A715" s="186">
        <v>11722287</v>
      </c>
      <c r="B715" s="184">
        <v>42352</v>
      </c>
      <c r="C715" s="184" t="e">
        <f t="shared" si="11"/>
        <v>#N/A</v>
      </c>
    </row>
    <row r="716" spans="1:3" hidden="1">
      <c r="A716" s="185">
        <v>11722288</v>
      </c>
      <c r="B716" s="184">
        <v>42352</v>
      </c>
      <c r="C716" s="184" t="str">
        <f t="shared" si="11"/>
        <v>COGI</v>
      </c>
    </row>
    <row r="717" spans="1:3" hidden="1">
      <c r="A717" s="185">
        <v>11722291</v>
      </c>
      <c r="B717" s="184">
        <v>42352</v>
      </c>
      <c r="C717" s="184" t="str">
        <f t="shared" si="11"/>
        <v>COGI</v>
      </c>
    </row>
    <row r="718" spans="1:3" hidden="1">
      <c r="A718" s="186">
        <v>11722292</v>
      </c>
      <c r="B718" s="184">
        <v>42352</v>
      </c>
      <c r="C718" s="184" t="e">
        <f t="shared" si="11"/>
        <v>#N/A</v>
      </c>
    </row>
    <row r="719" spans="1:3" hidden="1">
      <c r="A719" s="186">
        <v>11722293</v>
      </c>
      <c r="B719" s="184">
        <v>42352</v>
      </c>
      <c r="C719" s="184" t="e">
        <f t="shared" si="11"/>
        <v>#N/A</v>
      </c>
    </row>
    <row r="720" spans="1:3" hidden="1">
      <c r="A720" s="186">
        <v>11722294</v>
      </c>
      <c r="B720" s="184">
        <v>42352</v>
      </c>
      <c r="C720" s="184" t="e">
        <f t="shared" si="11"/>
        <v>#N/A</v>
      </c>
    </row>
    <row r="721" spans="1:3" hidden="1">
      <c r="A721" s="186">
        <v>11722295</v>
      </c>
      <c r="B721" s="184">
        <v>42352</v>
      </c>
      <c r="C721" s="184" t="e">
        <f t="shared" si="11"/>
        <v>#N/A</v>
      </c>
    </row>
    <row r="722" spans="1:3" hidden="1">
      <c r="A722" s="186">
        <v>11722296</v>
      </c>
      <c r="B722" s="184">
        <v>42352</v>
      </c>
      <c r="C722" s="184" t="e">
        <f t="shared" si="11"/>
        <v>#N/A</v>
      </c>
    </row>
    <row r="723" spans="1:3" hidden="1">
      <c r="A723" s="186">
        <v>11722297</v>
      </c>
      <c r="B723" s="184">
        <v>42352</v>
      </c>
      <c r="C723" s="184" t="e">
        <f t="shared" si="11"/>
        <v>#N/A</v>
      </c>
    </row>
    <row r="724" spans="1:3" hidden="1">
      <c r="A724" s="186">
        <v>11722298</v>
      </c>
      <c r="B724" s="184">
        <v>42352</v>
      </c>
      <c r="C724" s="184" t="e">
        <f t="shared" si="11"/>
        <v>#N/A</v>
      </c>
    </row>
    <row r="725" spans="1:3" hidden="1">
      <c r="A725" s="186">
        <v>11722299</v>
      </c>
      <c r="B725" s="184">
        <v>42352</v>
      </c>
      <c r="C725" s="184" t="e">
        <f t="shared" si="11"/>
        <v>#N/A</v>
      </c>
    </row>
    <row r="726" spans="1:3" hidden="1">
      <c r="A726" s="186">
        <v>11722300</v>
      </c>
      <c r="B726" s="184">
        <v>42352</v>
      </c>
      <c r="C726" s="184" t="e">
        <f t="shared" si="11"/>
        <v>#N/A</v>
      </c>
    </row>
    <row r="727" spans="1:3" hidden="1">
      <c r="A727" s="186">
        <v>11722401</v>
      </c>
      <c r="B727" s="184">
        <v>42352</v>
      </c>
      <c r="C727" s="184" t="e">
        <f t="shared" si="11"/>
        <v>#N/A</v>
      </c>
    </row>
    <row r="728" spans="1:3" hidden="1">
      <c r="A728" s="185">
        <v>11722403</v>
      </c>
      <c r="B728" s="184">
        <v>42352</v>
      </c>
      <c r="C728" s="184" t="str">
        <f t="shared" si="11"/>
        <v>COGI</v>
      </c>
    </row>
    <row r="729" spans="1:3" hidden="1">
      <c r="A729" s="186">
        <v>11722404</v>
      </c>
      <c r="B729" s="184">
        <v>42352</v>
      </c>
      <c r="C729" s="184" t="e">
        <f t="shared" si="11"/>
        <v>#N/A</v>
      </c>
    </row>
    <row r="730" spans="1:3" hidden="1">
      <c r="A730" s="185">
        <v>11722406</v>
      </c>
      <c r="B730" s="184">
        <v>42352</v>
      </c>
      <c r="C730" s="184" t="str">
        <f t="shared" si="11"/>
        <v>COGI</v>
      </c>
    </row>
    <row r="731" spans="1:3" hidden="1">
      <c r="A731" s="185">
        <v>11722407</v>
      </c>
      <c r="B731" s="184">
        <v>42352</v>
      </c>
      <c r="C731" s="184" t="str">
        <f t="shared" si="11"/>
        <v>COGI</v>
      </c>
    </row>
    <row r="732" spans="1:3" hidden="1">
      <c r="A732" s="185">
        <v>11722408</v>
      </c>
      <c r="B732" s="184">
        <v>42352</v>
      </c>
      <c r="C732" s="184" t="str">
        <f t="shared" si="11"/>
        <v>COGI</v>
      </c>
    </row>
    <row r="733" spans="1:3" hidden="1">
      <c r="A733" s="186">
        <v>11722409</v>
      </c>
      <c r="B733" s="184">
        <v>42352</v>
      </c>
      <c r="C733" s="184" t="e">
        <f t="shared" si="11"/>
        <v>#N/A</v>
      </c>
    </row>
    <row r="734" spans="1:3" hidden="1">
      <c r="A734" s="186">
        <v>11722410</v>
      </c>
      <c r="B734" s="184">
        <v>42352</v>
      </c>
      <c r="C734" s="184" t="e">
        <f t="shared" si="11"/>
        <v>#N/A</v>
      </c>
    </row>
    <row r="735" spans="1:3" hidden="1">
      <c r="A735" s="186">
        <v>11722402</v>
      </c>
      <c r="B735" s="184">
        <v>42352</v>
      </c>
      <c r="C735" s="184" t="e">
        <f t="shared" si="11"/>
        <v>#N/A</v>
      </c>
    </row>
    <row r="736" spans="1:3" hidden="1">
      <c r="A736" s="186">
        <v>11722405</v>
      </c>
      <c r="B736" s="184">
        <v>42352</v>
      </c>
      <c r="C736" s="184" t="e">
        <f t="shared" si="11"/>
        <v>#N/A</v>
      </c>
    </row>
    <row r="737" spans="1:3" hidden="1">
      <c r="A737" s="185">
        <v>11722416</v>
      </c>
      <c r="B737" s="184">
        <v>42352</v>
      </c>
      <c r="C737" s="184" t="str">
        <f t="shared" si="11"/>
        <v>COGI</v>
      </c>
    </row>
    <row r="738" spans="1:3" hidden="1">
      <c r="A738" s="185">
        <v>11722411</v>
      </c>
      <c r="B738" s="184">
        <v>42352</v>
      </c>
      <c r="C738" s="184" t="str">
        <f t="shared" si="11"/>
        <v>COGI</v>
      </c>
    </row>
    <row r="739" spans="1:3" hidden="1">
      <c r="A739" s="185">
        <v>11722412</v>
      </c>
      <c r="B739" s="184">
        <v>42352</v>
      </c>
      <c r="C739" s="184" t="str">
        <f t="shared" si="11"/>
        <v>COGI</v>
      </c>
    </row>
    <row r="740" spans="1:3" hidden="1">
      <c r="A740" s="185">
        <v>11722413</v>
      </c>
      <c r="B740" s="184">
        <v>42352</v>
      </c>
      <c r="C740" s="184" t="str">
        <f t="shared" si="11"/>
        <v>COGI</v>
      </c>
    </row>
    <row r="741" spans="1:3" hidden="1">
      <c r="A741" s="185">
        <v>11722414</v>
      </c>
      <c r="B741" s="184">
        <v>42352</v>
      </c>
      <c r="C741" s="184" t="str">
        <f t="shared" si="11"/>
        <v>COGI</v>
      </c>
    </row>
    <row r="742" spans="1:3" hidden="1">
      <c r="A742" s="185">
        <v>11722415</v>
      </c>
      <c r="B742" s="184">
        <v>42352</v>
      </c>
      <c r="C742" s="184" t="str">
        <f t="shared" si="11"/>
        <v>COGI</v>
      </c>
    </row>
    <row r="743" spans="1:3" hidden="1">
      <c r="A743" s="185">
        <v>11722417</v>
      </c>
      <c r="B743" s="184">
        <v>42352</v>
      </c>
      <c r="C743" s="184" t="str">
        <f t="shared" si="11"/>
        <v>COGI</v>
      </c>
    </row>
    <row r="744" spans="1:3" hidden="1">
      <c r="A744" s="186">
        <v>11722418</v>
      </c>
      <c r="B744" s="184">
        <v>42352</v>
      </c>
      <c r="C744" s="184" t="e">
        <f t="shared" si="11"/>
        <v>#N/A</v>
      </c>
    </row>
    <row r="745" spans="1:3" hidden="1">
      <c r="A745" s="186">
        <v>11722419</v>
      </c>
      <c r="B745" s="184">
        <v>42352</v>
      </c>
      <c r="C745" s="184" t="e">
        <f t="shared" si="11"/>
        <v>#N/A</v>
      </c>
    </row>
    <row r="746" spans="1:3" hidden="1">
      <c r="A746" s="186">
        <v>11722420</v>
      </c>
      <c r="B746" s="184">
        <v>42352</v>
      </c>
      <c r="C746" s="184" t="e">
        <f t="shared" si="11"/>
        <v>#N/A</v>
      </c>
    </row>
    <row r="747" spans="1:3" hidden="1">
      <c r="A747" s="186">
        <v>11722421</v>
      </c>
      <c r="B747" s="184">
        <v>42352</v>
      </c>
      <c r="C747" s="184" t="e">
        <f t="shared" si="11"/>
        <v>#N/A</v>
      </c>
    </row>
    <row r="748" spans="1:3" hidden="1">
      <c r="A748" s="186">
        <v>11722422</v>
      </c>
      <c r="B748" s="184">
        <v>42352</v>
      </c>
      <c r="C748" s="184" t="e">
        <f t="shared" si="11"/>
        <v>#N/A</v>
      </c>
    </row>
    <row r="749" spans="1:3" hidden="1">
      <c r="A749" s="186">
        <v>11722423</v>
      </c>
      <c r="B749" s="184">
        <v>42352</v>
      </c>
      <c r="C749" s="184" t="e">
        <f t="shared" si="11"/>
        <v>#N/A</v>
      </c>
    </row>
    <row r="750" spans="1:3" hidden="1">
      <c r="A750" s="186">
        <v>11722424</v>
      </c>
      <c r="B750" s="184">
        <v>42352</v>
      </c>
      <c r="C750" s="184" t="e">
        <f t="shared" si="11"/>
        <v>#N/A</v>
      </c>
    </row>
    <row r="751" spans="1:3" hidden="1">
      <c r="A751" s="186">
        <v>11722425</v>
      </c>
      <c r="B751" s="184">
        <v>42352</v>
      </c>
      <c r="C751" s="184" t="e">
        <f t="shared" si="11"/>
        <v>#N/A</v>
      </c>
    </row>
    <row r="752" spans="1:3" hidden="1">
      <c r="A752" s="186">
        <v>11722426</v>
      </c>
      <c r="B752" s="184">
        <v>42352</v>
      </c>
      <c r="C752" s="184" t="e">
        <f t="shared" si="11"/>
        <v>#N/A</v>
      </c>
    </row>
    <row r="753" spans="1:3" hidden="1">
      <c r="A753" s="186">
        <v>11722427</v>
      </c>
      <c r="B753" s="184">
        <v>42352</v>
      </c>
      <c r="C753" s="184" t="e">
        <f t="shared" si="11"/>
        <v>#N/A</v>
      </c>
    </row>
    <row r="754" spans="1:3" hidden="1">
      <c r="A754" s="186">
        <v>11722428</v>
      </c>
      <c r="B754" s="184">
        <v>42352</v>
      </c>
      <c r="C754" s="184" t="e">
        <f t="shared" si="11"/>
        <v>#N/A</v>
      </c>
    </row>
    <row r="755" spans="1:3" hidden="1">
      <c r="A755" s="186">
        <v>11722429</v>
      </c>
      <c r="B755" s="184">
        <v>42352</v>
      </c>
      <c r="C755" s="184" t="e">
        <f t="shared" si="11"/>
        <v>#N/A</v>
      </c>
    </row>
    <row r="756" spans="1:3" hidden="1">
      <c r="A756" s="186">
        <v>11722430</v>
      </c>
      <c r="B756" s="184">
        <v>42352</v>
      </c>
      <c r="C756" s="184" t="e">
        <f t="shared" si="11"/>
        <v>#N/A</v>
      </c>
    </row>
    <row r="757" spans="1:3" hidden="1">
      <c r="A757" s="186">
        <v>11722431</v>
      </c>
      <c r="B757" s="184">
        <v>42352</v>
      </c>
      <c r="C757" s="184" t="e">
        <f t="shared" si="11"/>
        <v>#N/A</v>
      </c>
    </row>
    <row r="758" spans="1:3" hidden="1">
      <c r="A758" s="186">
        <v>11722432</v>
      </c>
      <c r="B758" s="184">
        <v>42352</v>
      </c>
      <c r="C758" s="184" t="e">
        <f t="shared" si="11"/>
        <v>#N/A</v>
      </c>
    </row>
    <row r="759" spans="1:3" hidden="1">
      <c r="A759" s="186">
        <v>11722433</v>
      </c>
      <c r="B759" s="184">
        <v>42352</v>
      </c>
      <c r="C759" s="184" t="e">
        <f t="shared" si="11"/>
        <v>#N/A</v>
      </c>
    </row>
    <row r="760" spans="1:3" hidden="1">
      <c r="A760" s="186">
        <v>11722434</v>
      </c>
      <c r="B760" s="184">
        <v>42352</v>
      </c>
      <c r="C760" s="184" t="e">
        <f t="shared" si="11"/>
        <v>#N/A</v>
      </c>
    </row>
    <row r="761" spans="1:3" hidden="1">
      <c r="A761" s="186">
        <v>11722435</v>
      </c>
      <c r="B761" s="184">
        <v>42352</v>
      </c>
      <c r="C761" s="184" t="e">
        <f t="shared" si="11"/>
        <v>#N/A</v>
      </c>
    </row>
    <row r="762" spans="1:3" hidden="1">
      <c r="A762" s="186">
        <v>11722436</v>
      </c>
      <c r="B762" s="184">
        <v>42352</v>
      </c>
      <c r="C762" s="184" t="e">
        <f t="shared" si="11"/>
        <v>#N/A</v>
      </c>
    </row>
    <row r="763" spans="1:3" hidden="1">
      <c r="A763" s="185">
        <v>11722555</v>
      </c>
      <c r="B763" s="184">
        <v>42352</v>
      </c>
      <c r="C763" s="184" t="str">
        <f t="shared" si="11"/>
        <v>COGI</v>
      </c>
    </row>
    <row r="764" spans="1:3" hidden="1">
      <c r="A764" s="186">
        <v>11722556</v>
      </c>
      <c r="B764" s="184">
        <v>42352</v>
      </c>
      <c r="C764" s="184" t="e">
        <f t="shared" si="11"/>
        <v>#N/A</v>
      </c>
    </row>
    <row r="765" spans="1:3" hidden="1">
      <c r="A765" s="186">
        <v>11722557</v>
      </c>
      <c r="B765" s="184">
        <v>42352</v>
      </c>
      <c r="C765" s="184" t="e">
        <f t="shared" si="11"/>
        <v>#N/A</v>
      </c>
    </row>
    <row r="766" spans="1:3" hidden="1">
      <c r="A766" s="185">
        <v>11722558</v>
      </c>
      <c r="B766" s="184">
        <v>42352</v>
      </c>
      <c r="C766" s="184" t="str">
        <f t="shared" si="11"/>
        <v>COGI</v>
      </c>
    </row>
    <row r="767" spans="1:3" hidden="1">
      <c r="A767" s="186">
        <v>11722559</v>
      </c>
      <c r="B767" s="184">
        <v>42352</v>
      </c>
      <c r="C767" s="184" t="e">
        <f t="shared" si="11"/>
        <v>#N/A</v>
      </c>
    </row>
    <row r="768" spans="1:3" hidden="1">
      <c r="A768" s="186">
        <v>11722560</v>
      </c>
      <c r="B768" s="184">
        <v>42352</v>
      </c>
      <c r="C768" s="184" t="e">
        <f t="shared" si="11"/>
        <v>#N/A</v>
      </c>
    </row>
    <row r="769" spans="1:3" hidden="1">
      <c r="A769" s="186">
        <v>11722561</v>
      </c>
      <c r="B769" s="184">
        <v>42352</v>
      </c>
      <c r="C769" s="184" t="e">
        <f t="shared" si="11"/>
        <v>#N/A</v>
      </c>
    </row>
    <row r="770" spans="1:3" hidden="1">
      <c r="A770" s="186">
        <v>11722562</v>
      </c>
      <c r="B770" s="184">
        <v>42352</v>
      </c>
      <c r="C770" s="184" t="e">
        <f t="shared" ref="C770:C833" si="12">VLOOKUP(A:A,H:I,2,0)</f>
        <v>#N/A</v>
      </c>
    </row>
    <row r="771" spans="1:3" hidden="1">
      <c r="A771" s="186">
        <v>11722563</v>
      </c>
      <c r="B771" s="184">
        <v>42352</v>
      </c>
      <c r="C771" s="184" t="e">
        <f t="shared" si="12"/>
        <v>#N/A</v>
      </c>
    </row>
    <row r="772" spans="1:3" hidden="1">
      <c r="A772" s="186">
        <v>11722564</v>
      </c>
      <c r="B772" s="184">
        <v>42352</v>
      </c>
      <c r="C772" s="184" t="e">
        <f t="shared" si="12"/>
        <v>#N/A</v>
      </c>
    </row>
    <row r="773" spans="1:3" hidden="1">
      <c r="A773" s="186">
        <v>11722565</v>
      </c>
      <c r="B773" s="184">
        <v>42352</v>
      </c>
      <c r="C773" s="184" t="e">
        <f t="shared" si="12"/>
        <v>#N/A</v>
      </c>
    </row>
    <row r="774" spans="1:3" hidden="1">
      <c r="A774" s="186">
        <v>11722566</v>
      </c>
      <c r="B774" s="184">
        <v>42352</v>
      </c>
      <c r="C774" s="184" t="e">
        <f t="shared" si="12"/>
        <v>#N/A</v>
      </c>
    </row>
    <row r="775" spans="1:3" hidden="1">
      <c r="A775" s="186">
        <v>11722567</v>
      </c>
      <c r="B775" s="184">
        <v>42352</v>
      </c>
      <c r="C775" s="184" t="e">
        <f t="shared" si="12"/>
        <v>#N/A</v>
      </c>
    </row>
    <row r="776" spans="1:3" hidden="1">
      <c r="A776" s="186">
        <v>11722568</v>
      </c>
      <c r="B776" s="184">
        <v>42352</v>
      </c>
      <c r="C776" s="184" t="e">
        <f t="shared" si="12"/>
        <v>#N/A</v>
      </c>
    </row>
    <row r="777" spans="1:3" hidden="1">
      <c r="A777" s="185">
        <v>11722569</v>
      </c>
      <c r="B777" s="184">
        <v>42352</v>
      </c>
      <c r="C777" s="184" t="str">
        <f t="shared" si="12"/>
        <v>COGI</v>
      </c>
    </row>
    <row r="778" spans="1:3" hidden="1">
      <c r="A778" s="185">
        <v>11722570</v>
      </c>
      <c r="B778" s="184">
        <v>42352</v>
      </c>
      <c r="C778" s="184" t="str">
        <f t="shared" si="12"/>
        <v>COGI</v>
      </c>
    </row>
    <row r="779" spans="1:3" hidden="1">
      <c r="A779" s="185">
        <v>11722571</v>
      </c>
      <c r="B779" s="184">
        <v>42352</v>
      </c>
      <c r="C779" s="184" t="str">
        <f t="shared" si="12"/>
        <v>COGI</v>
      </c>
    </row>
    <row r="780" spans="1:3" hidden="1">
      <c r="A780" s="186">
        <v>11722572</v>
      </c>
      <c r="B780" s="184">
        <v>42352</v>
      </c>
      <c r="C780" s="184" t="e">
        <f t="shared" si="12"/>
        <v>#N/A</v>
      </c>
    </row>
    <row r="781" spans="1:3" hidden="1">
      <c r="A781" s="186">
        <v>11722573</v>
      </c>
      <c r="B781" s="184">
        <v>42352</v>
      </c>
      <c r="C781" s="184" t="e">
        <f t="shared" si="12"/>
        <v>#N/A</v>
      </c>
    </row>
    <row r="782" spans="1:3" hidden="1">
      <c r="A782" s="186">
        <v>11722574</v>
      </c>
      <c r="B782" s="184">
        <v>42352</v>
      </c>
      <c r="C782" s="184" t="e">
        <f t="shared" si="12"/>
        <v>#N/A</v>
      </c>
    </row>
    <row r="783" spans="1:3" hidden="1">
      <c r="A783" s="186">
        <v>11722575</v>
      </c>
      <c r="B783" s="184">
        <v>42352</v>
      </c>
      <c r="C783" s="184" t="e">
        <f t="shared" si="12"/>
        <v>#N/A</v>
      </c>
    </row>
    <row r="784" spans="1:3">
      <c r="A784" s="186">
        <v>11722576</v>
      </c>
      <c r="B784" s="184">
        <v>42352</v>
      </c>
      <c r="C784" s="184" t="e">
        <f t="shared" si="12"/>
        <v>#N/A</v>
      </c>
    </row>
    <row r="785" spans="1:3" hidden="1">
      <c r="A785" s="186">
        <v>11722648</v>
      </c>
      <c r="B785" s="184">
        <v>42352</v>
      </c>
      <c r="C785" s="184" t="e">
        <f t="shared" si="12"/>
        <v>#N/A</v>
      </c>
    </row>
    <row r="786" spans="1:3" hidden="1">
      <c r="A786" s="186">
        <v>11722649</v>
      </c>
      <c r="B786" s="184">
        <v>42352</v>
      </c>
      <c r="C786" s="184" t="e">
        <f t="shared" si="12"/>
        <v>#N/A</v>
      </c>
    </row>
    <row r="787" spans="1:3" hidden="1">
      <c r="A787" s="185">
        <v>11722651</v>
      </c>
      <c r="B787" s="184">
        <v>42352</v>
      </c>
      <c r="C787" s="184" t="str">
        <f t="shared" si="12"/>
        <v>COGI</v>
      </c>
    </row>
    <row r="788" spans="1:3" hidden="1">
      <c r="A788" s="186">
        <v>11722652</v>
      </c>
      <c r="B788" s="184">
        <v>42352</v>
      </c>
      <c r="C788" s="184" t="e">
        <f t="shared" si="12"/>
        <v>#N/A</v>
      </c>
    </row>
    <row r="789" spans="1:3" hidden="1">
      <c r="A789" s="185">
        <v>11722659</v>
      </c>
      <c r="B789" s="184">
        <v>42352</v>
      </c>
      <c r="C789" s="184" t="str">
        <f t="shared" si="12"/>
        <v>COGI</v>
      </c>
    </row>
    <row r="790" spans="1:3" hidden="1">
      <c r="A790" s="186">
        <v>11722660</v>
      </c>
      <c r="B790" s="184">
        <v>42352</v>
      </c>
      <c r="C790" s="184" t="e">
        <f t="shared" si="12"/>
        <v>#N/A</v>
      </c>
    </row>
    <row r="791" spans="1:3" hidden="1">
      <c r="A791" s="186">
        <v>11722677</v>
      </c>
      <c r="B791" s="184">
        <v>42352</v>
      </c>
      <c r="C791" s="184" t="e">
        <f t="shared" si="12"/>
        <v>#N/A</v>
      </c>
    </row>
    <row r="792" spans="1:3" hidden="1">
      <c r="A792" s="185">
        <v>11722680</v>
      </c>
      <c r="B792" s="184">
        <v>42352</v>
      </c>
      <c r="C792" s="184" t="str">
        <f t="shared" si="12"/>
        <v>COGI</v>
      </c>
    </row>
    <row r="793" spans="1:3" hidden="1">
      <c r="A793" s="186">
        <v>11722650</v>
      </c>
      <c r="B793" s="184">
        <v>42352</v>
      </c>
      <c r="C793" s="184" t="e">
        <f t="shared" si="12"/>
        <v>#N/A</v>
      </c>
    </row>
    <row r="794" spans="1:3" hidden="1">
      <c r="A794" s="186">
        <v>11722653</v>
      </c>
      <c r="B794" s="184">
        <v>42352</v>
      </c>
      <c r="C794" s="184" t="e">
        <f t="shared" si="12"/>
        <v>#N/A</v>
      </c>
    </row>
    <row r="795" spans="1:3" hidden="1">
      <c r="A795" s="185">
        <v>11722661</v>
      </c>
      <c r="B795" s="184">
        <v>42352</v>
      </c>
      <c r="C795" s="184" t="str">
        <f t="shared" si="12"/>
        <v>COGI</v>
      </c>
    </row>
    <row r="796" spans="1:3" hidden="1">
      <c r="A796" s="185">
        <v>11722664</v>
      </c>
      <c r="B796" s="184">
        <v>42352</v>
      </c>
      <c r="C796" s="184" t="str">
        <f t="shared" si="12"/>
        <v>COGI</v>
      </c>
    </row>
    <row r="797" spans="1:3" hidden="1">
      <c r="A797" s="186">
        <v>11722667</v>
      </c>
      <c r="B797" s="184">
        <v>42352</v>
      </c>
      <c r="C797" s="184" t="e">
        <f t="shared" si="12"/>
        <v>#N/A</v>
      </c>
    </row>
    <row r="798" spans="1:3" hidden="1">
      <c r="A798" s="186">
        <v>11722670</v>
      </c>
      <c r="B798" s="184">
        <v>42352</v>
      </c>
      <c r="C798" s="184" t="e">
        <f t="shared" si="12"/>
        <v>#N/A</v>
      </c>
    </row>
    <row r="799" spans="1:3" hidden="1">
      <c r="A799" s="186">
        <v>11722673</v>
      </c>
      <c r="B799" s="184">
        <v>42352</v>
      </c>
      <c r="C799" s="184" t="e">
        <f t="shared" si="12"/>
        <v>#N/A</v>
      </c>
    </row>
    <row r="800" spans="1:3" hidden="1">
      <c r="A800" s="186">
        <v>11722675</v>
      </c>
      <c r="B800" s="184">
        <v>42352</v>
      </c>
      <c r="C800" s="184" t="e">
        <f t="shared" si="12"/>
        <v>#N/A</v>
      </c>
    </row>
    <row r="801" spans="1:3" hidden="1">
      <c r="A801" s="186">
        <v>11722678</v>
      </c>
      <c r="B801" s="184">
        <v>42352</v>
      </c>
      <c r="C801" s="184" t="e">
        <f t="shared" si="12"/>
        <v>#N/A</v>
      </c>
    </row>
    <row r="802" spans="1:3" hidden="1">
      <c r="A802" s="185">
        <v>11722681</v>
      </c>
      <c r="B802" s="184">
        <v>42352</v>
      </c>
      <c r="C802" s="184" t="str">
        <f t="shared" si="12"/>
        <v>COGI</v>
      </c>
    </row>
    <row r="803" spans="1:3" hidden="1">
      <c r="A803" s="185">
        <v>11722654</v>
      </c>
      <c r="B803" s="184">
        <v>42352</v>
      </c>
      <c r="C803" s="184" t="str">
        <f t="shared" si="12"/>
        <v>COGI</v>
      </c>
    </row>
    <row r="804" spans="1:3" hidden="1">
      <c r="A804" s="186">
        <v>11722656</v>
      </c>
      <c r="B804" s="184">
        <v>42352</v>
      </c>
      <c r="C804" s="184" t="e">
        <f t="shared" si="12"/>
        <v>#N/A</v>
      </c>
    </row>
    <row r="805" spans="1:3" hidden="1">
      <c r="A805" s="186">
        <v>11722657</v>
      </c>
      <c r="B805" s="184">
        <v>42352</v>
      </c>
      <c r="C805" s="184" t="e">
        <f t="shared" si="12"/>
        <v>#N/A</v>
      </c>
    </row>
    <row r="806" spans="1:3" hidden="1">
      <c r="A806" s="186">
        <v>11722658</v>
      </c>
      <c r="B806" s="184">
        <v>42352</v>
      </c>
      <c r="C806" s="184" t="e">
        <f t="shared" si="12"/>
        <v>#N/A</v>
      </c>
    </row>
    <row r="807" spans="1:3" hidden="1">
      <c r="A807" s="186">
        <v>11722663</v>
      </c>
      <c r="B807" s="184">
        <v>42352</v>
      </c>
      <c r="C807" s="184" t="e">
        <f t="shared" si="12"/>
        <v>#N/A</v>
      </c>
    </row>
    <row r="808" spans="1:3" hidden="1">
      <c r="A808" s="186">
        <v>11722666</v>
      </c>
      <c r="B808" s="184">
        <v>42352</v>
      </c>
      <c r="C808" s="184" t="e">
        <f t="shared" si="12"/>
        <v>#N/A</v>
      </c>
    </row>
    <row r="809" spans="1:3" hidden="1">
      <c r="A809" s="186">
        <v>11722669</v>
      </c>
      <c r="B809" s="184">
        <v>42352</v>
      </c>
      <c r="C809" s="184" t="e">
        <f t="shared" si="12"/>
        <v>#N/A</v>
      </c>
    </row>
    <row r="810" spans="1:3" hidden="1">
      <c r="A810" s="186">
        <v>11722672</v>
      </c>
      <c r="B810" s="184">
        <v>42352</v>
      </c>
      <c r="C810" s="184" t="e">
        <f t="shared" si="12"/>
        <v>#N/A</v>
      </c>
    </row>
    <row r="811" spans="1:3" hidden="1">
      <c r="A811" s="186">
        <v>11722674</v>
      </c>
      <c r="B811" s="184">
        <v>42352</v>
      </c>
      <c r="C811" s="184" t="e">
        <f t="shared" si="12"/>
        <v>#N/A</v>
      </c>
    </row>
    <row r="812" spans="1:3" hidden="1">
      <c r="A812" s="186">
        <v>11722647</v>
      </c>
      <c r="B812" s="184">
        <v>42352</v>
      </c>
      <c r="C812" s="184" t="e">
        <f t="shared" si="12"/>
        <v>#N/A</v>
      </c>
    </row>
    <row r="813" spans="1:3" hidden="1">
      <c r="A813" s="186">
        <v>11722655</v>
      </c>
      <c r="B813" s="184">
        <v>42352</v>
      </c>
      <c r="C813" s="184" t="e">
        <f t="shared" si="12"/>
        <v>#N/A</v>
      </c>
    </row>
    <row r="814" spans="1:3" hidden="1">
      <c r="A814" s="185">
        <v>11722662</v>
      </c>
      <c r="B814" s="184">
        <v>42352</v>
      </c>
      <c r="C814" s="184" t="str">
        <f t="shared" si="12"/>
        <v>COGI</v>
      </c>
    </row>
    <row r="815" spans="1:3">
      <c r="A815" s="186">
        <v>11722665</v>
      </c>
      <c r="B815" s="184">
        <v>42352</v>
      </c>
      <c r="C815" s="184" t="e">
        <f t="shared" si="12"/>
        <v>#N/A</v>
      </c>
    </row>
    <row r="816" spans="1:3" hidden="1">
      <c r="A816" s="186">
        <v>11722668</v>
      </c>
      <c r="B816" s="184">
        <v>42352</v>
      </c>
      <c r="C816" s="184" t="e">
        <f t="shared" si="12"/>
        <v>#N/A</v>
      </c>
    </row>
    <row r="817" spans="1:3" hidden="1">
      <c r="A817" s="186">
        <v>11722671</v>
      </c>
      <c r="B817" s="184">
        <v>42352</v>
      </c>
      <c r="C817" s="184" t="e">
        <f t="shared" si="12"/>
        <v>#N/A</v>
      </c>
    </row>
    <row r="818" spans="1:3" hidden="1">
      <c r="A818" s="186">
        <v>11722676</v>
      </c>
      <c r="B818" s="184">
        <v>42352</v>
      </c>
      <c r="C818" s="184" t="e">
        <f t="shared" si="12"/>
        <v>#N/A</v>
      </c>
    </row>
    <row r="819" spans="1:3" hidden="1">
      <c r="A819" s="186">
        <v>11722679</v>
      </c>
      <c r="B819" s="184">
        <v>42352</v>
      </c>
      <c r="C819" s="184" t="e">
        <f t="shared" si="12"/>
        <v>#N/A</v>
      </c>
    </row>
    <row r="820" spans="1:3" hidden="1">
      <c r="A820" s="186">
        <v>11722682</v>
      </c>
      <c r="B820" s="184">
        <v>42352</v>
      </c>
      <c r="C820" s="184" t="e">
        <f t="shared" si="12"/>
        <v>#N/A</v>
      </c>
    </row>
    <row r="821" spans="1:3" hidden="1">
      <c r="A821" s="185">
        <v>11722816</v>
      </c>
      <c r="B821" s="184">
        <v>42352</v>
      </c>
      <c r="C821" s="184" t="str">
        <f t="shared" si="12"/>
        <v>COGI</v>
      </c>
    </row>
    <row r="822" spans="1:3" hidden="1">
      <c r="A822" s="186">
        <v>11722819</v>
      </c>
      <c r="B822" s="184">
        <v>42352</v>
      </c>
      <c r="C822" s="184" t="e">
        <f t="shared" si="12"/>
        <v>#N/A</v>
      </c>
    </row>
    <row r="823" spans="1:3" hidden="1">
      <c r="A823" s="186">
        <v>11722821</v>
      </c>
      <c r="B823" s="184">
        <v>42352</v>
      </c>
      <c r="C823" s="184" t="e">
        <f t="shared" si="12"/>
        <v>#N/A</v>
      </c>
    </row>
    <row r="824" spans="1:3" hidden="1">
      <c r="A824" s="186">
        <v>11722823</v>
      </c>
      <c r="B824" s="184">
        <v>42352</v>
      </c>
      <c r="C824" s="184" t="e">
        <f t="shared" si="12"/>
        <v>#N/A</v>
      </c>
    </row>
    <row r="825" spans="1:3" hidden="1">
      <c r="A825" s="186">
        <v>11722825</v>
      </c>
      <c r="B825" s="184">
        <v>42352</v>
      </c>
      <c r="C825" s="184" t="e">
        <f t="shared" si="12"/>
        <v>#N/A</v>
      </c>
    </row>
    <row r="826" spans="1:3" hidden="1">
      <c r="A826" s="185">
        <v>11722828</v>
      </c>
      <c r="B826" s="184">
        <v>42352</v>
      </c>
      <c r="C826" s="184" t="str">
        <f t="shared" si="12"/>
        <v>COGI</v>
      </c>
    </row>
    <row r="827" spans="1:3" hidden="1">
      <c r="A827" s="186">
        <v>11722833</v>
      </c>
      <c r="B827" s="184">
        <v>42352</v>
      </c>
      <c r="C827" s="184" t="e">
        <f t="shared" si="12"/>
        <v>#N/A</v>
      </c>
    </row>
    <row r="828" spans="1:3" hidden="1">
      <c r="A828" s="186">
        <v>11722836</v>
      </c>
      <c r="B828" s="184">
        <v>42352</v>
      </c>
      <c r="C828" s="184" t="e">
        <f t="shared" si="12"/>
        <v>#N/A</v>
      </c>
    </row>
    <row r="829" spans="1:3" hidden="1">
      <c r="A829" s="185">
        <v>11722841</v>
      </c>
      <c r="B829" s="184">
        <v>42352</v>
      </c>
      <c r="C829" s="184" t="str">
        <f t="shared" si="12"/>
        <v>COGI</v>
      </c>
    </row>
    <row r="830" spans="1:3">
      <c r="A830" s="186">
        <v>11722848</v>
      </c>
      <c r="B830" s="184">
        <v>42352</v>
      </c>
      <c r="C830" s="184" t="e">
        <f t="shared" si="12"/>
        <v>#N/A</v>
      </c>
    </row>
    <row r="831" spans="1:3" hidden="1">
      <c r="A831" s="186">
        <v>11722850</v>
      </c>
      <c r="B831" s="184">
        <v>42352</v>
      </c>
      <c r="C831" s="184" t="e">
        <f t="shared" si="12"/>
        <v>#N/A</v>
      </c>
    </row>
    <row r="832" spans="1:3" hidden="1">
      <c r="A832" s="186">
        <v>11722855</v>
      </c>
      <c r="B832" s="184">
        <v>42352</v>
      </c>
      <c r="C832" s="184" t="e">
        <f t="shared" si="12"/>
        <v>#N/A</v>
      </c>
    </row>
    <row r="833" spans="1:3" hidden="1">
      <c r="A833" s="185">
        <v>11722858</v>
      </c>
      <c r="B833" s="184">
        <v>42352</v>
      </c>
      <c r="C833" s="184" t="str">
        <f t="shared" si="12"/>
        <v>COGI</v>
      </c>
    </row>
    <row r="834" spans="1:3" hidden="1">
      <c r="A834" s="186">
        <v>11722860</v>
      </c>
      <c r="B834" s="184">
        <v>42352</v>
      </c>
      <c r="C834" s="184" t="e">
        <f t="shared" ref="C834:C897" si="13">VLOOKUP(A:A,H:I,2,0)</f>
        <v>#N/A</v>
      </c>
    </row>
    <row r="835" spans="1:3" hidden="1">
      <c r="A835" s="186">
        <v>11722862</v>
      </c>
      <c r="B835" s="184">
        <v>42352</v>
      </c>
      <c r="C835" s="184" t="e">
        <f t="shared" si="13"/>
        <v>#N/A</v>
      </c>
    </row>
    <row r="836" spans="1:3" hidden="1">
      <c r="A836" s="185">
        <v>11722818</v>
      </c>
      <c r="B836" s="184">
        <v>42352</v>
      </c>
      <c r="C836" s="184" t="str">
        <f t="shared" si="13"/>
        <v>COGI</v>
      </c>
    </row>
    <row r="837" spans="1:3" hidden="1">
      <c r="A837" s="186">
        <v>11722822</v>
      </c>
      <c r="B837" s="184">
        <v>42352</v>
      </c>
      <c r="C837" s="184" t="e">
        <f t="shared" si="13"/>
        <v>#N/A</v>
      </c>
    </row>
    <row r="838" spans="1:3" hidden="1">
      <c r="A838" s="186">
        <v>11722845</v>
      </c>
      <c r="B838" s="184">
        <v>42352</v>
      </c>
      <c r="C838" s="184" t="e">
        <f t="shared" si="13"/>
        <v>#N/A</v>
      </c>
    </row>
    <row r="839" spans="1:3" hidden="1">
      <c r="A839" s="186">
        <v>11722847</v>
      </c>
      <c r="B839" s="184">
        <v>42352</v>
      </c>
      <c r="C839" s="184" t="e">
        <f t="shared" si="13"/>
        <v>#N/A</v>
      </c>
    </row>
    <row r="840" spans="1:3" hidden="1">
      <c r="A840" s="186">
        <v>11722854</v>
      </c>
      <c r="B840" s="184">
        <v>42352</v>
      </c>
      <c r="C840" s="184" t="e">
        <f t="shared" si="13"/>
        <v>#N/A</v>
      </c>
    </row>
    <row r="841" spans="1:3" hidden="1">
      <c r="A841" s="186">
        <v>11722864</v>
      </c>
      <c r="B841" s="184">
        <v>42352</v>
      </c>
      <c r="C841" s="184" t="e">
        <f t="shared" si="13"/>
        <v>#N/A</v>
      </c>
    </row>
    <row r="842" spans="1:3" hidden="1">
      <c r="A842" s="186">
        <v>11722866</v>
      </c>
      <c r="B842" s="184">
        <v>42352</v>
      </c>
      <c r="C842" s="184" t="e">
        <f t="shared" si="13"/>
        <v>#N/A</v>
      </c>
    </row>
    <row r="843" spans="1:3" hidden="1">
      <c r="A843" s="186">
        <v>11722868</v>
      </c>
      <c r="B843" s="184">
        <v>42352</v>
      </c>
      <c r="C843" s="184" t="e">
        <f t="shared" si="13"/>
        <v>#N/A</v>
      </c>
    </row>
    <row r="844" spans="1:3">
      <c r="A844" s="186">
        <v>11722827</v>
      </c>
      <c r="B844" s="184">
        <v>42352</v>
      </c>
      <c r="C844" s="184" t="e">
        <f t="shared" si="13"/>
        <v>#N/A</v>
      </c>
    </row>
    <row r="845" spans="1:3" hidden="1">
      <c r="A845" s="186">
        <v>11722832</v>
      </c>
      <c r="B845" s="184">
        <v>42352</v>
      </c>
      <c r="C845" s="184" t="e">
        <f t="shared" si="13"/>
        <v>#N/A</v>
      </c>
    </row>
    <row r="846" spans="1:3" hidden="1">
      <c r="A846" s="186">
        <v>11722835</v>
      </c>
      <c r="B846" s="184">
        <v>42352</v>
      </c>
      <c r="C846" s="184" t="e">
        <f t="shared" si="13"/>
        <v>#N/A</v>
      </c>
    </row>
    <row r="847" spans="1:3" hidden="1">
      <c r="A847" s="185">
        <v>11722838</v>
      </c>
      <c r="B847" s="184">
        <v>42352</v>
      </c>
      <c r="C847" s="184" t="str">
        <f t="shared" si="13"/>
        <v>COGI</v>
      </c>
    </row>
    <row r="848" spans="1:3">
      <c r="A848" s="186">
        <v>11722840</v>
      </c>
      <c r="B848" s="184">
        <v>42352</v>
      </c>
      <c r="C848" s="184" t="e">
        <f t="shared" si="13"/>
        <v>#N/A</v>
      </c>
    </row>
    <row r="849" spans="1:3" hidden="1">
      <c r="A849" s="185">
        <v>11722843</v>
      </c>
      <c r="B849" s="184">
        <v>42352</v>
      </c>
      <c r="C849" s="184" t="str">
        <f t="shared" si="13"/>
        <v>COGI</v>
      </c>
    </row>
    <row r="850" spans="1:3" hidden="1">
      <c r="A850" s="185">
        <v>11722857</v>
      </c>
      <c r="B850" s="184">
        <v>42352</v>
      </c>
      <c r="C850" s="184" t="str">
        <f t="shared" si="13"/>
        <v>COGI</v>
      </c>
    </row>
    <row r="851" spans="1:3" hidden="1">
      <c r="A851" s="186">
        <v>11722861</v>
      </c>
      <c r="B851" s="184">
        <v>42352</v>
      </c>
      <c r="C851" s="184" t="e">
        <f t="shared" si="13"/>
        <v>#N/A</v>
      </c>
    </row>
    <row r="852" spans="1:3" hidden="1">
      <c r="A852" s="186">
        <v>11722872</v>
      </c>
      <c r="B852" s="184">
        <v>42352</v>
      </c>
      <c r="C852" s="184" t="e">
        <f t="shared" si="13"/>
        <v>#N/A</v>
      </c>
    </row>
    <row r="853" spans="1:3" hidden="1">
      <c r="A853" s="186">
        <v>11722875</v>
      </c>
      <c r="B853" s="184">
        <v>42352</v>
      </c>
      <c r="C853" s="184" t="e">
        <f t="shared" si="13"/>
        <v>#N/A</v>
      </c>
    </row>
    <row r="854" spans="1:3" hidden="1">
      <c r="A854" s="186">
        <v>11722877</v>
      </c>
      <c r="B854" s="184">
        <v>42352</v>
      </c>
      <c r="C854" s="184" t="e">
        <f t="shared" si="13"/>
        <v>#N/A</v>
      </c>
    </row>
    <row r="855" spans="1:3" hidden="1">
      <c r="A855" s="186">
        <v>11722830</v>
      </c>
      <c r="B855" s="184">
        <v>42352</v>
      </c>
      <c r="C855" s="184" t="e">
        <f t="shared" si="13"/>
        <v>#N/A</v>
      </c>
    </row>
    <row r="856" spans="1:3" hidden="1">
      <c r="A856" s="186">
        <v>11722865</v>
      </c>
      <c r="B856" s="184">
        <v>42352</v>
      </c>
      <c r="C856" s="184" t="e">
        <f t="shared" si="13"/>
        <v>#N/A</v>
      </c>
    </row>
    <row r="857" spans="1:3" hidden="1">
      <c r="A857" s="186">
        <v>11722869</v>
      </c>
      <c r="B857" s="184">
        <v>42352</v>
      </c>
      <c r="C857" s="184" t="e">
        <f t="shared" si="13"/>
        <v>#N/A</v>
      </c>
    </row>
    <row r="858" spans="1:3">
      <c r="A858" s="186">
        <v>11722871</v>
      </c>
      <c r="B858" s="184">
        <v>42352</v>
      </c>
      <c r="C858" s="184" t="e">
        <f t="shared" si="13"/>
        <v>#N/A</v>
      </c>
    </row>
    <row r="859" spans="1:3" hidden="1">
      <c r="A859" s="186">
        <v>11722873</v>
      </c>
      <c r="B859" s="184">
        <v>42352</v>
      </c>
      <c r="C859" s="184" t="e">
        <f t="shared" si="13"/>
        <v>#N/A</v>
      </c>
    </row>
    <row r="860" spans="1:3" hidden="1">
      <c r="A860" s="186">
        <v>11722876</v>
      </c>
      <c r="B860" s="184">
        <v>42352</v>
      </c>
      <c r="C860" s="184" t="e">
        <f t="shared" si="13"/>
        <v>#N/A</v>
      </c>
    </row>
    <row r="861" spans="1:3" hidden="1">
      <c r="A861" s="186">
        <v>11722878</v>
      </c>
      <c r="B861" s="184">
        <v>42352</v>
      </c>
      <c r="C861" s="184" t="e">
        <f t="shared" si="13"/>
        <v>#N/A</v>
      </c>
    </row>
    <row r="862" spans="1:3" hidden="1">
      <c r="A862" s="186">
        <v>11722815</v>
      </c>
      <c r="B862" s="184">
        <v>42352</v>
      </c>
      <c r="C862" s="184" t="e">
        <f t="shared" si="13"/>
        <v>#N/A</v>
      </c>
    </row>
    <row r="863" spans="1:3" hidden="1">
      <c r="A863" s="186">
        <v>11722817</v>
      </c>
      <c r="B863" s="184">
        <v>42352</v>
      </c>
      <c r="C863" s="184" t="e">
        <f t="shared" si="13"/>
        <v>#N/A</v>
      </c>
    </row>
    <row r="864" spans="1:3" hidden="1">
      <c r="A864" s="185">
        <v>11722820</v>
      </c>
      <c r="B864" s="184">
        <v>42352</v>
      </c>
      <c r="C864" s="184" t="str">
        <f t="shared" si="13"/>
        <v>COGI</v>
      </c>
    </row>
    <row r="865" spans="1:3" hidden="1">
      <c r="A865" s="186">
        <v>11722879</v>
      </c>
      <c r="B865" s="184">
        <v>42352</v>
      </c>
      <c r="C865" s="184" t="e">
        <f t="shared" si="13"/>
        <v>#N/A</v>
      </c>
    </row>
    <row r="866" spans="1:3" hidden="1">
      <c r="A866" s="185">
        <v>11722824</v>
      </c>
      <c r="B866" s="184">
        <v>42352</v>
      </c>
      <c r="C866" s="184" t="str">
        <f t="shared" si="13"/>
        <v>COGI</v>
      </c>
    </row>
    <row r="867" spans="1:3" hidden="1">
      <c r="A867" s="186">
        <v>11722826</v>
      </c>
      <c r="B867" s="184">
        <v>42352</v>
      </c>
      <c r="C867" s="184" t="e">
        <f t="shared" si="13"/>
        <v>#N/A</v>
      </c>
    </row>
    <row r="868" spans="1:3" hidden="1">
      <c r="A868" s="186">
        <v>11722829</v>
      </c>
      <c r="B868" s="184">
        <v>42352</v>
      </c>
      <c r="C868" s="184" t="e">
        <f t="shared" si="13"/>
        <v>#N/A</v>
      </c>
    </row>
    <row r="869" spans="1:3">
      <c r="A869" s="186">
        <v>11722831</v>
      </c>
      <c r="B869" s="184">
        <v>42352</v>
      </c>
      <c r="C869" s="184" t="e">
        <f t="shared" si="13"/>
        <v>#N/A</v>
      </c>
    </row>
    <row r="870" spans="1:3" hidden="1">
      <c r="A870" s="186">
        <v>11722834</v>
      </c>
      <c r="B870" s="184">
        <v>42352</v>
      </c>
      <c r="C870" s="184" t="e">
        <f t="shared" si="13"/>
        <v>#N/A</v>
      </c>
    </row>
    <row r="871" spans="1:3" hidden="1">
      <c r="A871" s="186">
        <v>11722837</v>
      </c>
      <c r="B871" s="184">
        <v>42352</v>
      </c>
      <c r="C871" s="184" t="e">
        <f t="shared" si="13"/>
        <v>#N/A</v>
      </c>
    </row>
    <row r="872" spans="1:3" hidden="1">
      <c r="A872" s="186">
        <v>11722839</v>
      </c>
      <c r="B872" s="184">
        <v>42352</v>
      </c>
      <c r="C872" s="184" t="e">
        <f t="shared" si="13"/>
        <v>#N/A</v>
      </c>
    </row>
    <row r="873" spans="1:3">
      <c r="A873" s="186">
        <v>11722842</v>
      </c>
      <c r="B873" s="184">
        <v>42352</v>
      </c>
      <c r="C873" s="184" t="e">
        <f t="shared" si="13"/>
        <v>#N/A</v>
      </c>
    </row>
    <row r="874" spans="1:3" hidden="1">
      <c r="A874" s="185">
        <v>11722844</v>
      </c>
      <c r="B874" s="184">
        <v>42352</v>
      </c>
      <c r="C874" s="184" t="str">
        <f t="shared" si="13"/>
        <v>COGI</v>
      </c>
    </row>
    <row r="875" spans="1:3" hidden="1">
      <c r="A875" s="186">
        <v>11722846</v>
      </c>
      <c r="B875" s="184">
        <v>42352</v>
      </c>
      <c r="C875" s="184" t="e">
        <f t="shared" si="13"/>
        <v>#N/A</v>
      </c>
    </row>
    <row r="876" spans="1:3" hidden="1">
      <c r="A876" s="186">
        <v>11722849</v>
      </c>
      <c r="B876" s="184">
        <v>42352</v>
      </c>
      <c r="C876" s="184" t="e">
        <f t="shared" si="13"/>
        <v>#N/A</v>
      </c>
    </row>
    <row r="877" spans="1:3" hidden="1">
      <c r="A877" s="186">
        <v>11722851</v>
      </c>
      <c r="B877" s="184">
        <v>42352</v>
      </c>
      <c r="C877" s="184" t="e">
        <f t="shared" si="13"/>
        <v>#N/A</v>
      </c>
    </row>
    <row r="878" spans="1:3" hidden="1">
      <c r="A878" s="186">
        <v>11722853</v>
      </c>
      <c r="B878" s="184">
        <v>42352</v>
      </c>
      <c r="C878" s="184" t="e">
        <f t="shared" si="13"/>
        <v>#N/A</v>
      </c>
    </row>
    <row r="879" spans="1:3" hidden="1">
      <c r="A879" s="185">
        <v>11722856</v>
      </c>
      <c r="B879" s="184">
        <v>42352</v>
      </c>
      <c r="C879" s="184" t="str">
        <f t="shared" si="13"/>
        <v>COGI</v>
      </c>
    </row>
    <row r="880" spans="1:3" hidden="1">
      <c r="A880" s="185">
        <v>11722859</v>
      </c>
      <c r="B880" s="184">
        <v>42352</v>
      </c>
      <c r="C880" s="184" t="str">
        <f t="shared" si="13"/>
        <v>COGI</v>
      </c>
    </row>
    <row r="881" spans="1:3" hidden="1">
      <c r="A881" s="186">
        <v>11722863</v>
      </c>
      <c r="B881" s="184">
        <v>42352</v>
      </c>
      <c r="C881" s="184" t="e">
        <f t="shared" si="13"/>
        <v>#N/A</v>
      </c>
    </row>
    <row r="882" spans="1:3" hidden="1">
      <c r="A882" s="186">
        <v>11722867</v>
      </c>
      <c r="B882" s="184">
        <v>42352</v>
      </c>
      <c r="C882" s="184" t="e">
        <f t="shared" si="13"/>
        <v>#N/A</v>
      </c>
    </row>
    <row r="883" spans="1:3" hidden="1">
      <c r="A883" s="186">
        <v>11722870</v>
      </c>
      <c r="B883" s="184">
        <v>42352</v>
      </c>
      <c r="C883" s="184" t="e">
        <f t="shared" si="13"/>
        <v>#N/A</v>
      </c>
    </row>
    <row r="884" spans="1:3" hidden="1">
      <c r="A884" s="186">
        <v>11722874</v>
      </c>
      <c r="B884" s="184">
        <v>42352</v>
      </c>
      <c r="C884" s="184" t="e">
        <f t="shared" si="13"/>
        <v>#N/A</v>
      </c>
    </row>
    <row r="885" spans="1:3" hidden="1">
      <c r="A885" s="186">
        <v>11722975</v>
      </c>
      <c r="B885" s="184">
        <v>42352</v>
      </c>
      <c r="C885" s="184" t="e">
        <f t="shared" si="13"/>
        <v>#N/A</v>
      </c>
    </row>
    <row r="886" spans="1:3" hidden="1">
      <c r="A886" s="186">
        <v>11722977</v>
      </c>
      <c r="B886" s="184">
        <v>42352</v>
      </c>
      <c r="C886" s="184" t="e">
        <f t="shared" si="13"/>
        <v>#N/A</v>
      </c>
    </row>
    <row r="887" spans="1:3" hidden="1">
      <c r="A887" s="186">
        <v>11722981</v>
      </c>
      <c r="B887" s="184">
        <v>42352</v>
      </c>
      <c r="C887" s="184" t="e">
        <f t="shared" si="13"/>
        <v>#N/A</v>
      </c>
    </row>
    <row r="888" spans="1:3" hidden="1">
      <c r="A888" s="185">
        <v>11722982</v>
      </c>
      <c r="B888" s="184">
        <v>42352</v>
      </c>
      <c r="C888" s="184" t="str">
        <f t="shared" si="13"/>
        <v>COGI</v>
      </c>
    </row>
    <row r="889" spans="1:3" hidden="1">
      <c r="A889" s="186">
        <v>11722983</v>
      </c>
      <c r="B889" s="184">
        <v>42352</v>
      </c>
      <c r="C889" s="184" t="e">
        <f t="shared" si="13"/>
        <v>#N/A</v>
      </c>
    </row>
    <row r="890" spans="1:3" hidden="1">
      <c r="A890" s="185">
        <v>11722984</v>
      </c>
      <c r="B890" s="184">
        <v>42352</v>
      </c>
      <c r="C890" s="184" t="str">
        <f t="shared" si="13"/>
        <v>COGI</v>
      </c>
    </row>
    <row r="891" spans="1:3" hidden="1">
      <c r="A891" s="186">
        <v>11722985</v>
      </c>
      <c r="B891" s="184">
        <v>42352</v>
      </c>
      <c r="C891" s="184" t="e">
        <f t="shared" si="13"/>
        <v>#N/A</v>
      </c>
    </row>
    <row r="892" spans="1:3" hidden="1">
      <c r="A892" s="186">
        <v>11722986</v>
      </c>
      <c r="B892" s="184">
        <v>42352</v>
      </c>
      <c r="C892" s="184" t="e">
        <f t="shared" si="13"/>
        <v>#N/A</v>
      </c>
    </row>
    <row r="893" spans="1:3" hidden="1">
      <c r="A893" s="186">
        <v>11722987</v>
      </c>
      <c r="B893" s="184">
        <v>42352</v>
      </c>
      <c r="C893" s="184" t="e">
        <f t="shared" si="13"/>
        <v>#N/A</v>
      </c>
    </row>
    <row r="894" spans="1:3">
      <c r="A894" s="186">
        <v>11722988</v>
      </c>
      <c r="B894" s="184">
        <v>42352</v>
      </c>
      <c r="C894" s="184" t="e">
        <f t="shared" si="13"/>
        <v>#N/A</v>
      </c>
    </row>
    <row r="895" spans="1:3" hidden="1">
      <c r="A895" s="186">
        <v>11722989</v>
      </c>
      <c r="B895" s="184">
        <v>42352</v>
      </c>
      <c r="C895" s="184" t="e">
        <f t="shared" si="13"/>
        <v>#N/A</v>
      </c>
    </row>
    <row r="896" spans="1:3" hidden="1">
      <c r="A896" s="185">
        <v>11722990</v>
      </c>
      <c r="B896" s="184">
        <v>42352</v>
      </c>
      <c r="C896" s="184" t="str">
        <f t="shared" si="13"/>
        <v>COGI</v>
      </c>
    </row>
    <row r="897" spans="1:3">
      <c r="A897" s="186">
        <v>11722991</v>
      </c>
      <c r="B897" s="184">
        <v>42352</v>
      </c>
      <c r="C897" s="184" t="e">
        <f t="shared" si="13"/>
        <v>#N/A</v>
      </c>
    </row>
    <row r="898" spans="1:3" hidden="1">
      <c r="A898" s="186">
        <v>11722992</v>
      </c>
      <c r="B898" s="184">
        <v>42352</v>
      </c>
      <c r="C898" s="184" t="e">
        <f t="shared" ref="C898:C961" si="14">VLOOKUP(A:A,H:I,2,0)</f>
        <v>#N/A</v>
      </c>
    </row>
    <row r="899" spans="1:3" hidden="1">
      <c r="A899" s="186">
        <v>11722993</v>
      </c>
      <c r="B899" s="184">
        <v>42352</v>
      </c>
      <c r="C899" s="184" t="e">
        <f t="shared" si="14"/>
        <v>#N/A</v>
      </c>
    </row>
    <row r="900" spans="1:3">
      <c r="A900" s="186">
        <v>11722994</v>
      </c>
      <c r="B900" s="184">
        <v>42352</v>
      </c>
      <c r="C900" s="184" t="e">
        <f t="shared" si="14"/>
        <v>#N/A</v>
      </c>
    </row>
    <row r="901" spans="1:3" hidden="1">
      <c r="A901" s="186">
        <v>11722997</v>
      </c>
      <c r="B901" s="184">
        <v>42352</v>
      </c>
      <c r="C901" s="184" t="e">
        <f t="shared" si="14"/>
        <v>#N/A</v>
      </c>
    </row>
    <row r="902" spans="1:3" hidden="1">
      <c r="A902" s="186">
        <v>11722998</v>
      </c>
      <c r="B902" s="184">
        <v>42352</v>
      </c>
      <c r="C902" s="184" t="e">
        <f t="shared" si="14"/>
        <v>#N/A</v>
      </c>
    </row>
    <row r="903" spans="1:3" hidden="1">
      <c r="A903" s="186">
        <v>11722999</v>
      </c>
      <c r="B903" s="184">
        <v>42352</v>
      </c>
      <c r="C903" s="184" t="e">
        <f t="shared" si="14"/>
        <v>#N/A</v>
      </c>
    </row>
    <row r="904" spans="1:3" hidden="1">
      <c r="A904" s="186">
        <v>11723006</v>
      </c>
      <c r="B904" s="184">
        <v>42352</v>
      </c>
      <c r="C904" s="184" t="e">
        <f t="shared" si="14"/>
        <v>#N/A</v>
      </c>
    </row>
    <row r="905" spans="1:3" hidden="1">
      <c r="A905" s="186">
        <v>11723007</v>
      </c>
      <c r="B905" s="184">
        <v>42352</v>
      </c>
      <c r="C905" s="184" t="e">
        <f t="shared" si="14"/>
        <v>#N/A</v>
      </c>
    </row>
    <row r="906" spans="1:3" hidden="1">
      <c r="A906" s="186">
        <v>11723008</v>
      </c>
      <c r="B906" s="184">
        <v>42352</v>
      </c>
      <c r="C906" s="184" t="e">
        <f t="shared" si="14"/>
        <v>#N/A</v>
      </c>
    </row>
    <row r="907" spans="1:3" hidden="1">
      <c r="A907" s="186">
        <v>11722968</v>
      </c>
      <c r="B907" s="184">
        <v>42352</v>
      </c>
      <c r="C907" s="184" t="e">
        <f t="shared" si="14"/>
        <v>#N/A</v>
      </c>
    </row>
    <row r="908" spans="1:3" hidden="1">
      <c r="A908" s="186">
        <v>11722970</v>
      </c>
      <c r="B908" s="184">
        <v>42352</v>
      </c>
      <c r="C908" s="184" t="e">
        <f t="shared" si="14"/>
        <v>#N/A</v>
      </c>
    </row>
    <row r="909" spans="1:3" hidden="1">
      <c r="A909" s="186">
        <v>11722971</v>
      </c>
      <c r="B909" s="184">
        <v>42352</v>
      </c>
      <c r="C909" s="184" t="e">
        <f t="shared" si="14"/>
        <v>#N/A</v>
      </c>
    </row>
    <row r="910" spans="1:3" hidden="1">
      <c r="A910" s="186">
        <v>11722978</v>
      </c>
      <c r="B910" s="184">
        <v>42352</v>
      </c>
      <c r="C910" s="184" t="e">
        <f t="shared" si="14"/>
        <v>#N/A</v>
      </c>
    </row>
    <row r="911" spans="1:3" hidden="1">
      <c r="A911" s="186">
        <v>11722979</v>
      </c>
      <c r="B911" s="184">
        <v>42352</v>
      </c>
      <c r="C911" s="184" t="e">
        <f t="shared" si="14"/>
        <v>#N/A</v>
      </c>
    </row>
    <row r="912" spans="1:3" hidden="1">
      <c r="A912" s="185">
        <v>11722980</v>
      </c>
      <c r="B912" s="184">
        <v>42352</v>
      </c>
      <c r="C912" s="184" t="str">
        <f t="shared" si="14"/>
        <v>COGI</v>
      </c>
    </row>
    <row r="913" spans="1:3" hidden="1">
      <c r="A913" s="186">
        <v>11722995</v>
      </c>
      <c r="B913" s="184">
        <v>42352</v>
      </c>
      <c r="C913" s="184" t="e">
        <f t="shared" si="14"/>
        <v>#N/A</v>
      </c>
    </row>
    <row r="914" spans="1:3" hidden="1">
      <c r="A914" s="185">
        <v>11722996</v>
      </c>
      <c r="B914" s="184">
        <v>42352</v>
      </c>
      <c r="C914" s="184" t="str">
        <f t="shared" si="14"/>
        <v>COGI</v>
      </c>
    </row>
    <row r="915" spans="1:3" hidden="1">
      <c r="A915" s="186">
        <v>11723000</v>
      </c>
      <c r="B915" s="184">
        <v>42352</v>
      </c>
      <c r="C915" s="184" t="e">
        <f t="shared" si="14"/>
        <v>#N/A</v>
      </c>
    </row>
    <row r="916" spans="1:3" hidden="1">
      <c r="A916" s="186">
        <v>11723001</v>
      </c>
      <c r="B916" s="184">
        <v>42352</v>
      </c>
      <c r="C916" s="184" t="e">
        <f t="shared" si="14"/>
        <v>#N/A</v>
      </c>
    </row>
    <row r="917" spans="1:3" hidden="1">
      <c r="A917" s="186">
        <v>11723002</v>
      </c>
      <c r="B917" s="184">
        <v>42352</v>
      </c>
      <c r="C917" s="184" t="e">
        <f t="shared" si="14"/>
        <v>#N/A</v>
      </c>
    </row>
    <row r="918" spans="1:3" hidden="1">
      <c r="A918" s="186">
        <v>11723003</v>
      </c>
      <c r="B918" s="184">
        <v>42352</v>
      </c>
      <c r="C918" s="184" t="e">
        <f t="shared" si="14"/>
        <v>#N/A</v>
      </c>
    </row>
    <row r="919" spans="1:3" hidden="1">
      <c r="A919" s="186">
        <v>11723004</v>
      </c>
      <c r="B919" s="184">
        <v>42352</v>
      </c>
      <c r="C919" s="184" t="e">
        <f t="shared" si="14"/>
        <v>#N/A</v>
      </c>
    </row>
    <row r="920" spans="1:3" hidden="1">
      <c r="A920" s="186">
        <v>11723005</v>
      </c>
      <c r="B920" s="184">
        <v>42352</v>
      </c>
      <c r="C920" s="184" t="e">
        <f t="shared" si="14"/>
        <v>#N/A</v>
      </c>
    </row>
    <row r="921" spans="1:3" hidden="1">
      <c r="A921" s="185">
        <v>11723009</v>
      </c>
      <c r="B921" s="184">
        <v>42352</v>
      </c>
      <c r="C921" s="184" t="str">
        <f t="shared" si="14"/>
        <v>COGI</v>
      </c>
    </row>
    <row r="922" spans="1:3" hidden="1">
      <c r="A922" s="186">
        <v>11723010</v>
      </c>
      <c r="B922" s="184">
        <v>42352</v>
      </c>
      <c r="C922" s="184" t="e">
        <f t="shared" si="14"/>
        <v>#N/A</v>
      </c>
    </row>
    <row r="923" spans="1:3" hidden="1">
      <c r="A923" s="186">
        <v>11723011</v>
      </c>
      <c r="B923" s="184">
        <v>42352</v>
      </c>
      <c r="C923" s="184" t="e">
        <f t="shared" si="14"/>
        <v>#N/A</v>
      </c>
    </row>
    <row r="924" spans="1:3" hidden="1">
      <c r="A924" s="186">
        <v>11723012</v>
      </c>
      <c r="B924" s="184">
        <v>42352</v>
      </c>
      <c r="C924" s="184" t="e">
        <f t="shared" si="14"/>
        <v>#N/A</v>
      </c>
    </row>
    <row r="925" spans="1:3" hidden="1">
      <c r="A925" s="186">
        <v>11723013</v>
      </c>
      <c r="B925" s="184">
        <v>42352</v>
      </c>
      <c r="C925" s="184" t="e">
        <f t="shared" si="14"/>
        <v>#N/A</v>
      </c>
    </row>
    <row r="926" spans="1:3" hidden="1">
      <c r="A926" s="186">
        <v>11722969</v>
      </c>
      <c r="B926" s="184">
        <v>42352</v>
      </c>
      <c r="C926" s="184" t="e">
        <f t="shared" si="14"/>
        <v>#N/A</v>
      </c>
    </row>
    <row r="927" spans="1:3" hidden="1">
      <c r="A927" s="186">
        <v>11722972</v>
      </c>
      <c r="B927" s="184">
        <v>42352</v>
      </c>
      <c r="C927" s="184" t="e">
        <f t="shared" si="14"/>
        <v>#N/A</v>
      </c>
    </row>
    <row r="928" spans="1:3" hidden="1">
      <c r="A928" s="185">
        <v>11722973</v>
      </c>
      <c r="B928" s="184">
        <v>42352</v>
      </c>
      <c r="C928" s="184" t="str">
        <f t="shared" si="14"/>
        <v>COGI</v>
      </c>
    </row>
    <row r="929" spans="1:3" hidden="1">
      <c r="A929" s="186">
        <v>11722974</v>
      </c>
      <c r="B929" s="184">
        <v>42352</v>
      </c>
      <c r="C929" s="184" t="e">
        <f t="shared" si="14"/>
        <v>#N/A</v>
      </c>
    </row>
    <row r="930" spans="1:3" hidden="1">
      <c r="A930" s="186">
        <v>11722976</v>
      </c>
      <c r="B930" s="184">
        <v>42352</v>
      </c>
      <c r="C930" s="184" t="e">
        <f t="shared" si="14"/>
        <v>#N/A</v>
      </c>
    </row>
    <row r="931" spans="1:3">
      <c r="A931" s="186">
        <v>11723116</v>
      </c>
      <c r="B931" s="184">
        <v>42352</v>
      </c>
      <c r="C931" s="184" t="e">
        <f t="shared" si="14"/>
        <v>#N/A</v>
      </c>
    </row>
    <row r="932" spans="1:3" hidden="1">
      <c r="A932" s="186">
        <v>11723135</v>
      </c>
      <c r="B932" s="184">
        <v>42352</v>
      </c>
      <c r="C932" s="184" t="e">
        <f t="shared" si="14"/>
        <v>#N/A</v>
      </c>
    </row>
    <row r="933" spans="1:3" hidden="1">
      <c r="A933" s="185">
        <v>11723136</v>
      </c>
      <c r="B933" s="184">
        <v>42352</v>
      </c>
      <c r="C933" s="184" t="str">
        <f t="shared" si="14"/>
        <v>COGI</v>
      </c>
    </row>
    <row r="934" spans="1:3" hidden="1">
      <c r="A934" s="186">
        <v>11723137</v>
      </c>
      <c r="B934" s="184">
        <v>42352</v>
      </c>
      <c r="C934" s="184" t="e">
        <f t="shared" si="14"/>
        <v>#N/A</v>
      </c>
    </row>
    <row r="935" spans="1:3" hidden="1">
      <c r="A935" s="185">
        <v>11723163</v>
      </c>
      <c r="B935" s="184">
        <v>42352</v>
      </c>
      <c r="C935" s="184" t="str">
        <f t="shared" si="14"/>
        <v>COGI</v>
      </c>
    </row>
    <row r="936" spans="1:3" hidden="1">
      <c r="A936" s="185">
        <v>11723164</v>
      </c>
      <c r="B936" s="184">
        <v>42352</v>
      </c>
      <c r="C936" s="184" t="str">
        <f t="shared" si="14"/>
        <v>COGI</v>
      </c>
    </row>
    <row r="937" spans="1:3" hidden="1">
      <c r="A937" s="186">
        <v>11723167</v>
      </c>
      <c r="B937" s="184">
        <v>42352</v>
      </c>
      <c r="C937" s="184" t="e">
        <f t="shared" si="14"/>
        <v>#N/A</v>
      </c>
    </row>
    <row r="938" spans="1:3" hidden="1">
      <c r="A938" s="186">
        <v>11723177</v>
      </c>
      <c r="B938" s="184">
        <v>42352</v>
      </c>
      <c r="C938" s="184" t="e">
        <f t="shared" si="14"/>
        <v>#N/A</v>
      </c>
    </row>
    <row r="939" spans="1:3" hidden="1">
      <c r="A939" s="186">
        <v>11723178</v>
      </c>
      <c r="B939" s="184">
        <v>42352</v>
      </c>
      <c r="C939" s="184" t="e">
        <f t="shared" si="14"/>
        <v>#N/A</v>
      </c>
    </row>
    <row r="940" spans="1:3">
      <c r="A940" s="186">
        <v>11723179</v>
      </c>
      <c r="B940" s="184">
        <v>42352</v>
      </c>
      <c r="C940" s="184" t="e">
        <f t="shared" si="14"/>
        <v>#N/A</v>
      </c>
    </row>
    <row r="941" spans="1:3" hidden="1">
      <c r="A941" s="185">
        <v>11723180</v>
      </c>
      <c r="B941" s="184">
        <v>42352</v>
      </c>
      <c r="C941" s="184" t="str">
        <f t="shared" si="14"/>
        <v>COGI</v>
      </c>
    </row>
    <row r="942" spans="1:3" hidden="1">
      <c r="A942" s="186">
        <v>11723181</v>
      </c>
      <c r="B942" s="184">
        <v>42352</v>
      </c>
      <c r="C942" s="184" t="e">
        <f t="shared" si="14"/>
        <v>#N/A</v>
      </c>
    </row>
    <row r="943" spans="1:3" hidden="1">
      <c r="A943" s="185">
        <v>11723186</v>
      </c>
      <c r="B943" s="184">
        <v>42352</v>
      </c>
      <c r="C943" s="184" t="str">
        <f t="shared" si="14"/>
        <v>COGI</v>
      </c>
    </row>
    <row r="944" spans="1:3" hidden="1">
      <c r="A944" s="186">
        <v>11723187</v>
      </c>
      <c r="B944" s="184">
        <v>42352</v>
      </c>
      <c r="C944" s="184" t="e">
        <f t="shared" si="14"/>
        <v>#N/A</v>
      </c>
    </row>
    <row r="945" spans="1:3" hidden="1">
      <c r="A945" s="186">
        <v>11723188</v>
      </c>
      <c r="B945" s="184">
        <v>42352</v>
      </c>
      <c r="C945" s="184" t="e">
        <f t="shared" si="14"/>
        <v>#N/A</v>
      </c>
    </row>
    <row r="946" spans="1:3" hidden="1">
      <c r="A946" s="185">
        <v>11723189</v>
      </c>
      <c r="B946" s="184">
        <v>42352</v>
      </c>
      <c r="C946" s="184" t="str">
        <f t="shared" si="14"/>
        <v>COGI</v>
      </c>
    </row>
    <row r="947" spans="1:3" hidden="1">
      <c r="A947" s="186">
        <v>11723190</v>
      </c>
      <c r="B947" s="184">
        <v>42352</v>
      </c>
      <c r="C947" s="184" t="e">
        <f t="shared" si="14"/>
        <v>#N/A</v>
      </c>
    </row>
    <row r="948" spans="1:3" hidden="1">
      <c r="A948" s="185">
        <v>11723191</v>
      </c>
      <c r="B948" s="184">
        <v>42352</v>
      </c>
      <c r="C948" s="184" t="str">
        <f t="shared" si="14"/>
        <v>COGI</v>
      </c>
    </row>
    <row r="949" spans="1:3" hidden="1">
      <c r="A949" s="186">
        <v>11723195</v>
      </c>
      <c r="B949" s="184">
        <v>42352</v>
      </c>
      <c r="C949" s="184" t="e">
        <f t="shared" si="14"/>
        <v>#N/A</v>
      </c>
    </row>
    <row r="950" spans="1:3" hidden="1">
      <c r="A950" s="186">
        <v>11723112</v>
      </c>
      <c r="B950" s="184">
        <v>42352</v>
      </c>
      <c r="C950" s="184" t="e">
        <f t="shared" si="14"/>
        <v>#N/A</v>
      </c>
    </row>
    <row r="951" spans="1:3" hidden="1">
      <c r="A951" s="186">
        <v>11723114</v>
      </c>
      <c r="B951" s="184">
        <v>42352</v>
      </c>
      <c r="C951" s="184" t="e">
        <f t="shared" si="14"/>
        <v>#N/A</v>
      </c>
    </row>
    <row r="952" spans="1:3" hidden="1">
      <c r="A952" s="186">
        <v>11723117</v>
      </c>
      <c r="B952" s="184">
        <v>42352</v>
      </c>
      <c r="C952" s="184" t="e">
        <f t="shared" si="14"/>
        <v>#N/A</v>
      </c>
    </row>
    <row r="953" spans="1:3" hidden="1">
      <c r="A953" s="186">
        <v>11723120</v>
      </c>
      <c r="B953" s="184">
        <v>42352</v>
      </c>
      <c r="C953" s="184" t="e">
        <f t="shared" si="14"/>
        <v>#N/A</v>
      </c>
    </row>
    <row r="954" spans="1:3" hidden="1">
      <c r="A954" s="186">
        <v>11723123</v>
      </c>
      <c r="B954" s="184">
        <v>42352</v>
      </c>
      <c r="C954" s="184" t="e">
        <f t="shared" si="14"/>
        <v>#N/A</v>
      </c>
    </row>
    <row r="955" spans="1:3" hidden="1">
      <c r="A955" s="186">
        <v>11723124</v>
      </c>
      <c r="B955" s="184">
        <v>42352</v>
      </c>
      <c r="C955" s="184" t="e">
        <f t="shared" si="14"/>
        <v>#N/A</v>
      </c>
    </row>
    <row r="956" spans="1:3" hidden="1">
      <c r="A956" s="186">
        <v>11723128</v>
      </c>
      <c r="B956" s="184">
        <v>42352</v>
      </c>
      <c r="C956" s="184" t="e">
        <f t="shared" si="14"/>
        <v>#N/A</v>
      </c>
    </row>
    <row r="957" spans="1:3" hidden="1">
      <c r="A957" s="185">
        <v>11723130</v>
      </c>
      <c r="B957" s="184">
        <v>42352</v>
      </c>
      <c r="C957" s="184" t="str">
        <f t="shared" si="14"/>
        <v>COGI</v>
      </c>
    </row>
    <row r="958" spans="1:3" hidden="1">
      <c r="A958" s="185">
        <v>11723132</v>
      </c>
      <c r="B958" s="184">
        <v>42352</v>
      </c>
      <c r="C958" s="184" t="str">
        <f t="shared" si="14"/>
        <v>COGI</v>
      </c>
    </row>
    <row r="959" spans="1:3" hidden="1">
      <c r="A959" s="185">
        <v>11723133</v>
      </c>
      <c r="B959" s="184">
        <v>42352</v>
      </c>
      <c r="C959" s="184" t="str">
        <f t="shared" si="14"/>
        <v>COGI</v>
      </c>
    </row>
    <row r="960" spans="1:3" hidden="1">
      <c r="A960" s="186">
        <v>11723134</v>
      </c>
      <c r="B960" s="184">
        <v>42352</v>
      </c>
      <c r="C960" s="184" t="e">
        <f t="shared" si="14"/>
        <v>#N/A</v>
      </c>
    </row>
    <row r="961" spans="1:3" hidden="1">
      <c r="A961" s="186">
        <v>11723141</v>
      </c>
      <c r="B961" s="184">
        <v>42352</v>
      </c>
      <c r="C961" s="184" t="e">
        <f t="shared" si="14"/>
        <v>#N/A</v>
      </c>
    </row>
    <row r="962" spans="1:3" hidden="1">
      <c r="A962" s="186">
        <v>11723142</v>
      </c>
      <c r="B962" s="184">
        <v>42352</v>
      </c>
      <c r="C962" s="184" t="e">
        <f t="shared" ref="C962:C1025" si="15">VLOOKUP(A:A,H:I,2,0)</f>
        <v>#N/A</v>
      </c>
    </row>
    <row r="963" spans="1:3" hidden="1">
      <c r="A963" s="186">
        <v>11723159</v>
      </c>
      <c r="B963" s="184">
        <v>42352</v>
      </c>
      <c r="C963" s="184" t="e">
        <f t="shared" si="15"/>
        <v>#N/A</v>
      </c>
    </row>
    <row r="964" spans="1:3" hidden="1">
      <c r="A964" s="186">
        <v>11723160</v>
      </c>
      <c r="B964" s="184">
        <v>42352</v>
      </c>
      <c r="C964" s="184" t="e">
        <f t="shared" si="15"/>
        <v>#N/A</v>
      </c>
    </row>
    <row r="965" spans="1:3" hidden="1">
      <c r="A965" s="185">
        <v>11723161</v>
      </c>
      <c r="B965" s="184">
        <v>42352</v>
      </c>
      <c r="C965" s="184" t="str">
        <f t="shared" si="15"/>
        <v>COGI</v>
      </c>
    </row>
    <row r="966" spans="1:3" hidden="1">
      <c r="A966" s="186">
        <v>11723168</v>
      </c>
      <c r="B966" s="184">
        <v>42352</v>
      </c>
      <c r="C966" s="184" t="e">
        <f t="shared" si="15"/>
        <v>#N/A</v>
      </c>
    </row>
    <row r="967" spans="1:3" hidden="1">
      <c r="A967" s="186">
        <v>11723169</v>
      </c>
      <c r="B967" s="184">
        <v>42352</v>
      </c>
      <c r="C967" s="184" t="e">
        <f t="shared" si="15"/>
        <v>#N/A</v>
      </c>
    </row>
    <row r="968" spans="1:3">
      <c r="A968" s="186">
        <v>11723173</v>
      </c>
      <c r="B968" s="184">
        <v>42352</v>
      </c>
      <c r="C968" s="184" t="e">
        <f t="shared" si="15"/>
        <v>#N/A</v>
      </c>
    </row>
    <row r="969" spans="1:3" hidden="1">
      <c r="A969" s="186">
        <v>11723183</v>
      </c>
      <c r="B969" s="184">
        <v>42352</v>
      </c>
      <c r="C969" s="184" t="e">
        <f t="shared" si="15"/>
        <v>#N/A</v>
      </c>
    </row>
    <row r="970" spans="1:3" hidden="1">
      <c r="A970" s="186">
        <v>11723184</v>
      </c>
      <c r="B970" s="184">
        <v>42352</v>
      </c>
      <c r="C970" s="184" t="e">
        <f t="shared" si="15"/>
        <v>#N/A</v>
      </c>
    </row>
    <row r="971" spans="1:3" hidden="1">
      <c r="A971" s="186">
        <v>11723196</v>
      </c>
      <c r="B971" s="184">
        <v>42352</v>
      </c>
      <c r="C971" s="184" t="e">
        <f t="shared" si="15"/>
        <v>#N/A</v>
      </c>
    </row>
    <row r="972" spans="1:3" hidden="1">
      <c r="A972" s="186">
        <v>11723197</v>
      </c>
      <c r="B972" s="184">
        <v>42352</v>
      </c>
      <c r="C972" s="184" t="e">
        <f t="shared" si="15"/>
        <v>#N/A</v>
      </c>
    </row>
    <row r="973" spans="1:3" hidden="1">
      <c r="A973" s="186">
        <v>11723198</v>
      </c>
      <c r="B973" s="184">
        <v>42352</v>
      </c>
      <c r="C973" s="184" t="e">
        <f t="shared" si="15"/>
        <v>#N/A</v>
      </c>
    </row>
    <row r="974" spans="1:3" hidden="1">
      <c r="A974" s="186">
        <v>11723199</v>
      </c>
      <c r="B974" s="184">
        <v>42352</v>
      </c>
      <c r="C974" s="184" t="e">
        <f t="shared" si="15"/>
        <v>#N/A</v>
      </c>
    </row>
    <row r="975" spans="1:3" hidden="1">
      <c r="A975" s="186">
        <v>11723200</v>
      </c>
      <c r="B975" s="184">
        <v>42352</v>
      </c>
      <c r="C975" s="184" t="e">
        <f t="shared" si="15"/>
        <v>#N/A</v>
      </c>
    </row>
    <row r="976" spans="1:3" hidden="1">
      <c r="A976" s="186">
        <v>11723202</v>
      </c>
      <c r="B976" s="184">
        <v>42352</v>
      </c>
      <c r="C976" s="184" t="e">
        <f t="shared" si="15"/>
        <v>#N/A</v>
      </c>
    </row>
    <row r="977" spans="1:3" hidden="1">
      <c r="A977" s="186">
        <v>11723110</v>
      </c>
      <c r="B977" s="184">
        <v>42352</v>
      </c>
      <c r="C977" s="184" t="e">
        <f t="shared" si="15"/>
        <v>#N/A</v>
      </c>
    </row>
    <row r="978" spans="1:3" hidden="1">
      <c r="A978" s="186">
        <v>11723115</v>
      </c>
      <c r="B978" s="184">
        <v>42352</v>
      </c>
      <c r="C978" s="184" t="e">
        <f t="shared" si="15"/>
        <v>#N/A</v>
      </c>
    </row>
    <row r="979" spans="1:3" hidden="1">
      <c r="A979" s="186">
        <v>11723118</v>
      </c>
      <c r="B979" s="184">
        <v>42352</v>
      </c>
      <c r="C979" s="184" t="e">
        <f t="shared" si="15"/>
        <v>#N/A</v>
      </c>
    </row>
    <row r="980" spans="1:3" hidden="1">
      <c r="A980" s="186">
        <v>11723122</v>
      </c>
      <c r="B980" s="184">
        <v>42352</v>
      </c>
      <c r="C980" s="184" t="e">
        <f t="shared" si="15"/>
        <v>#N/A</v>
      </c>
    </row>
    <row r="981" spans="1:3" hidden="1">
      <c r="A981" s="186">
        <v>11723125</v>
      </c>
      <c r="B981" s="184">
        <v>42352</v>
      </c>
      <c r="C981" s="184" t="e">
        <f t="shared" si="15"/>
        <v>#N/A</v>
      </c>
    </row>
    <row r="982" spans="1:3" hidden="1">
      <c r="A982" s="186">
        <v>11723151</v>
      </c>
      <c r="B982" s="184">
        <v>42352</v>
      </c>
      <c r="C982" s="184" t="e">
        <f t="shared" si="15"/>
        <v>#N/A</v>
      </c>
    </row>
    <row r="983" spans="1:3" hidden="1">
      <c r="A983" s="186">
        <v>11723152</v>
      </c>
      <c r="B983" s="184">
        <v>42352</v>
      </c>
      <c r="C983" s="184" t="e">
        <f t="shared" si="15"/>
        <v>#N/A</v>
      </c>
    </row>
    <row r="984" spans="1:3">
      <c r="A984" s="186">
        <v>11723153</v>
      </c>
      <c r="B984" s="184">
        <v>42352</v>
      </c>
      <c r="C984" s="184" t="e">
        <f t="shared" si="15"/>
        <v>#N/A</v>
      </c>
    </row>
    <row r="985" spans="1:3" hidden="1">
      <c r="A985" s="186">
        <v>11723126</v>
      </c>
      <c r="B985" s="184">
        <v>42352</v>
      </c>
      <c r="C985" s="184" t="e">
        <f t="shared" si="15"/>
        <v>#N/A</v>
      </c>
    </row>
    <row r="986" spans="1:3" hidden="1">
      <c r="A986" s="186">
        <v>11723127</v>
      </c>
      <c r="B986" s="184">
        <v>42352</v>
      </c>
      <c r="C986" s="184" t="e">
        <f t="shared" si="15"/>
        <v>#N/A</v>
      </c>
    </row>
    <row r="987" spans="1:3" hidden="1">
      <c r="A987" s="186">
        <v>11723131</v>
      </c>
      <c r="B987" s="184">
        <v>42352</v>
      </c>
      <c r="C987" s="184" t="e">
        <f t="shared" si="15"/>
        <v>#N/A</v>
      </c>
    </row>
    <row r="988" spans="1:3" hidden="1">
      <c r="A988" s="185">
        <v>11723138</v>
      </c>
      <c r="B988" s="184">
        <v>42352</v>
      </c>
      <c r="C988" s="184" t="str">
        <f t="shared" si="15"/>
        <v>COGI</v>
      </c>
    </row>
    <row r="989" spans="1:3" hidden="1">
      <c r="A989" s="186">
        <v>11723139</v>
      </c>
      <c r="B989" s="184">
        <v>42352</v>
      </c>
      <c r="C989" s="184" t="e">
        <f t="shared" si="15"/>
        <v>#N/A</v>
      </c>
    </row>
    <row r="990" spans="1:3" hidden="1">
      <c r="A990" s="186">
        <v>11723140</v>
      </c>
      <c r="B990" s="184">
        <v>42352</v>
      </c>
      <c r="C990" s="184" t="e">
        <f t="shared" si="15"/>
        <v>#N/A</v>
      </c>
    </row>
    <row r="991" spans="1:3" hidden="1">
      <c r="A991" s="186">
        <v>11723174</v>
      </c>
      <c r="B991" s="184">
        <v>42352</v>
      </c>
      <c r="C991" s="184" t="e">
        <f t="shared" si="15"/>
        <v>#N/A</v>
      </c>
    </row>
    <row r="992" spans="1:3" hidden="1">
      <c r="A992" s="186">
        <v>11723176</v>
      </c>
      <c r="B992" s="184">
        <v>42352</v>
      </c>
      <c r="C992" s="184" t="e">
        <f t="shared" si="15"/>
        <v>#N/A</v>
      </c>
    </row>
    <row r="993" spans="1:3" hidden="1">
      <c r="A993" s="186">
        <v>11723157</v>
      </c>
      <c r="B993" s="184">
        <v>42352</v>
      </c>
      <c r="C993" s="184" t="e">
        <f t="shared" si="15"/>
        <v>#N/A</v>
      </c>
    </row>
    <row r="994" spans="1:3" hidden="1">
      <c r="A994" s="185">
        <v>11723171</v>
      </c>
      <c r="B994" s="184">
        <v>42352</v>
      </c>
      <c r="C994" s="184" t="str">
        <f t="shared" si="15"/>
        <v>COGI</v>
      </c>
    </row>
    <row r="995" spans="1:3" hidden="1">
      <c r="A995" s="186">
        <v>11723145</v>
      </c>
      <c r="B995" s="184">
        <v>42352</v>
      </c>
      <c r="C995" s="184" t="e">
        <f t="shared" si="15"/>
        <v>#N/A</v>
      </c>
    </row>
    <row r="996" spans="1:3" hidden="1">
      <c r="A996" s="186">
        <v>11723111</v>
      </c>
      <c r="B996" s="184">
        <v>42352</v>
      </c>
      <c r="C996" s="184" t="e">
        <f t="shared" si="15"/>
        <v>#N/A</v>
      </c>
    </row>
    <row r="997" spans="1:3" hidden="1">
      <c r="A997" s="186">
        <v>11723113</v>
      </c>
      <c r="B997" s="184">
        <v>42352</v>
      </c>
      <c r="C997" s="184" t="e">
        <f t="shared" si="15"/>
        <v>#N/A</v>
      </c>
    </row>
    <row r="998" spans="1:3" hidden="1">
      <c r="A998" s="186">
        <v>11723119</v>
      </c>
      <c r="B998" s="184">
        <v>42352</v>
      </c>
      <c r="C998" s="184" t="e">
        <f t="shared" si="15"/>
        <v>#N/A</v>
      </c>
    </row>
    <row r="999" spans="1:3" hidden="1">
      <c r="A999" s="186">
        <v>11723121</v>
      </c>
      <c r="B999" s="184">
        <v>42352</v>
      </c>
      <c r="C999" s="184" t="e">
        <f t="shared" si="15"/>
        <v>#N/A</v>
      </c>
    </row>
    <row r="1000" spans="1:3" hidden="1">
      <c r="A1000" s="185">
        <v>11723129</v>
      </c>
      <c r="B1000" s="184">
        <v>42352</v>
      </c>
      <c r="C1000" s="184" t="str">
        <f t="shared" si="15"/>
        <v>COGI</v>
      </c>
    </row>
    <row r="1001" spans="1:3" hidden="1">
      <c r="A1001" s="186">
        <v>11723147</v>
      </c>
      <c r="B1001" s="184">
        <v>42352</v>
      </c>
      <c r="C1001" s="184" t="e">
        <f t="shared" si="15"/>
        <v>#N/A</v>
      </c>
    </row>
    <row r="1002" spans="1:3">
      <c r="A1002" s="186">
        <v>11723148</v>
      </c>
      <c r="B1002" s="184">
        <v>42352</v>
      </c>
      <c r="C1002" s="184" t="e">
        <f t="shared" si="15"/>
        <v>#N/A</v>
      </c>
    </row>
    <row r="1003" spans="1:3" hidden="1">
      <c r="A1003" s="186">
        <v>11723149</v>
      </c>
      <c r="B1003" s="184">
        <v>42352</v>
      </c>
      <c r="C1003" s="184" t="e">
        <f t="shared" si="15"/>
        <v>#N/A</v>
      </c>
    </row>
    <row r="1004" spans="1:3" hidden="1">
      <c r="A1004" s="186">
        <v>11723158</v>
      </c>
      <c r="B1004" s="184">
        <v>42352</v>
      </c>
      <c r="C1004" s="184" t="e">
        <f t="shared" si="15"/>
        <v>#N/A</v>
      </c>
    </row>
    <row r="1005" spans="1:3" hidden="1">
      <c r="A1005" s="186">
        <v>11723170</v>
      </c>
      <c r="B1005" s="184">
        <v>42352</v>
      </c>
      <c r="C1005" s="184" t="e">
        <f t="shared" si="15"/>
        <v>#N/A</v>
      </c>
    </row>
    <row r="1006" spans="1:3" hidden="1">
      <c r="A1006" s="186">
        <v>11723182</v>
      </c>
      <c r="B1006" s="184">
        <v>42352</v>
      </c>
      <c r="C1006" s="184" t="e">
        <f t="shared" si="15"/>
        <v>#N/A</v>
      </c>
    </row>
    <row r="1007" spans="1:3" hidden="1">
      <c r="A1007" s="186">
        <v>11723201</v>
      </c>
      <c r="B1007" s="184">
        <v>42352</v>
      </c>
      <c r="C1007" s="184" t="e">
        <f t="shared" si="15"/>
        <v>#N/A</v>
      </c>
    </row>
    <row r="1008" spans="1:3" hidden="1">
      <c r="A1008" s="186">
        <v>11723143</v>
      </c>
      <c r="B1008" s="184">
        <v>42352</v>
      </c>
      <c r="C1008" s="184" t="e">
        <f t="shared" si="15"/>
        <v>#N/A</v>
      </c>
    </row>
    <row r="1009" spans="1:3">
      <c r="A1009" s="186">
        <v>11723144</v>
      </c>
      <c r="B1009" s="184">
        <v>42352</v>
      </c>
      <c r="C1009" s="184" t="e">
        <f t="shared" si="15"/>
        <v>#N/A</v>
      </c>
    </row>
    <row r="1010" spans="1:3" hidden="1">
      <c r="A1010" s="186">
        <v>11723146</v>
      </c>
      <c r="B1010" s="184">
        <v>42352</v>
      </c>
      <c r="C1010" s="184" t="e">
        <f t="shared" si="15"/>
        <v>#N/A</v>
      </c>
    </row>
    <row r="1011" spans="1:3" hidden="1">
      <c r="A1011" s="185">
        <v>11723150</v>
      </c>
      <c r="B1011" s="184">
        <v>42352</v>
      </c>
      <c r="C1011" s="184" t="str">
        <f t="shared" si="15"/>
        <v>COGI</v>
      </c>
    </row>
    <row r="1012" spans="1:3" hidden="1">
      <c r="A1012" s="186">
        <v>11723154</v>
      </c>
      <c r="B1012" s="184">
        <v>42352</v>
      </c>
      <c r="C1012" s="184" t="e">
        <f t="shared" si="15"/>
        <v>#N/A</v>
      </c>
    </row>
    <row r="1013" spans="1:3" hidden="1">
      <c r="A1013" s="186">
        <v>11723155</v>
      </c>
      <c r="B1013" s="184">
        <v>42352</v>
      </c>
      <c r="C1013" s="184" t="e">
        <f t="shared" si="15"/>
        <v>#N/A</v>
      </c>
    </row>
    <row r="1014" spans="1:3" hidden="1">
      <c r="A1014" s="186">
        <v>11723156</v>
      </c>
      <c r="B1014" s="184">
        <v>42352</v>
      </c>
      <c r="C1014" s="184" t="e">
        <f t="shared" si="15"/>
        <v>#N/A</v>
      </c>
    </row>
    <row r="1015" spans="1:3" hidden="1">
      <c r="A1015" s="185">
        <v>11723162</v>
      </c>
      <c r="B1015" s="184">
        <v>42352</v>
      </c>
      <c r="C1015" s="184" t="str">
        <f t="shared" si="15"/>
        <v>COGI</v>
      </c>
    </row>
    <row r="1016" spans="1:3" hidden="1">
      <c r="A1016" s="185">
        <v>11723165</v>
      </c>
      <c r="B1016" s="184">
        <v>42352</v>
      </c>
      <c r="C1016" s="184" t="str">
        <f t="shared" si="15"/>
        <v>COGI</v>
      </c>
    </row>
    <row r="1017" spans="1:3" hidden="1">
      <c r="A1017" s="185">
        <v>11723166</v>
      </c>
      <c r="B1017" s="184">
        <v>42352</v>
      </c>
      <c r="C1017" s="184" t="str">
        <f t="shared" si="15"/>
        <v>COGI</v>
      </c>
    </row>
    <row r="1018" spans="1:3" hidden="1">
      <c r="A1018" s="186">
        <v>11723172</v>
      </c>
      <c r="B1018" s="184">
        <v>42352</v>
      </c>
      <c r="C1018" s="184" t="e">
        <f t="shared" si="15"/>
        <v>#N/A</v>
      </c>
    </row>
    <row r="1019" spans="1:3" hidden="1">
      <c r="A1019" s="186">
        <v>11723185</v>
      </c>
      <c r="B1019" s="184">
        <v>42352</v>
      </c>
      <c r="C1019" s="184" t="e">
        <f t="shared" si="15"/>
        <v>#N/A</v>
      </c>
    </row>
    <row r="1020" spans="1:3" hidden="1">
      <c r="A1020" s="186">
        <v>11723192</v>
      </c>
      <c r="B1020" s="184">
        <v>42352</v>
      </c>
      <c r="C1020" s="184" t="e">
        <f t="shared" si="15"/>
        <v>#N/A</v>
      </c>
    </row>
    <row r="1021" spans="1:3" hidden="1">
      <c r="A1021" s="186">
        <v>11723193</v>
      </c>
      <c r="B1021" s="184">
        <v>42352</v>
      </c>
      <c r="C1021" s="184" t="e">
        <f t="shared" si="15"/>
        <v>#N/A</v>
      </c>
    </row>
    <row r="1022" spans="1:3" hidden="1">
      <c r="A1022" s="186">
        <v>11723194</v>
      </c>
      <c r="B1022" s="184">
        <v>42352</v>
      </c>
      <c r="C1022" s="184" t="e">
        <f t="shared" si="15"/>
        <v>#N/A</v>
      </c>
    </row>
    <row r="1023" spans="1:3" hidden="1">
      <c r="A1023" s="186">
        <v>11723275</v>
      </c>
      <c r="B1023" s="184">
        <v>42352</v>
      </c>
      <c r="C1023" s="184" t="e">
        <f t="shared" si="15"/>
        <v>#N/A</v>
      </c>
    </row>
    <row r="1024" spans="1:3" hidden="1">
      <c r="A1024" s="186">
        <v>11723276</v>
      </c>
      <c r="B1024" s="184">
        <v>42352</v>
      </c>
      <c r="C1024" s="184" t="e">
        <f t="shared" si="15"/>
        <v>#N/A</v>
      </c>
    </row>
    <row r="1025" spans="1:3" hidden="1">
      <c r="A1025" s="186">
        <v>11723327</v>
      </c>
      <c r="B1025" s="184">
        <v>42352</v>
      </c>
      <c r="C1025" s="184" t="e">
        <f t="shared" si="15"/>
        <v>#N/A</v>
      </c>
    </row>
    <row r="1026" spans="1:3" hidden="1">
      <c r="A1026" s="186">
        <v>11723328</v>
      </c>
      <c r="B1026" s="184">
        <v>42352</v>
      </c>
      <c r="C1026" s="184" t="e">
        <f t="shared" ref="C1026:C1089" si="16">VLOOKUP(A:A,H:I,2,0)</f>
        <v>#N/A</v>
      </c>
    </row>
    <row r="1027" spans="1:3" hidden="1">
      <c r="A1027" s="186">
        <v>11723330</v>
      </c>
      <c r="B1027" s="184">
        <v>42352</v>
      </c>
      <c r="C1027" s="184" t="e">
        <f t="shared" si="16"/>
        <v>#N/A</v>
      </c>
    </row>
    <row r="1028" spans="1:3" hidden="1">
      <c r="A1028" s="186">
        <v>11723332</v>
      </c>
      <c r="B1028" s="184">
        <v>42352</v>
      </c>
      <c r="C1028" s="184" t="e">
        <f t="shared" si="16"/>
        <v>#N/A</v>
      </c>
    </row>
    <row r="1029" spans="1:3" hidden="1">
      <c r="A1029" s="186">
        <v>11723333</v>
      </c>
      <c r="B1029" s="184">
        <v>42352</v>
      </c>
      <c r="C1029" s="184" t="e">
        <f t="shared" si="16"/>
        <v>#N/A</v>
      </c>
    </row>
    <row r="1030" spans="1:3" hidden="1">
      <c r="A1030" s="186">
        <v>11723270</v>
      </c>
      <c r="B1030" s="184">
        <v>42352</v>
      </c>
      <c r="C1030" s="184" t="e">
        <f t="shared" si="16"/>
        <v>#N/A</v>
      </c>
    </row>
    <row r="1031" spans="1:3" hidden="1">
      <c r="A1031" s="185">
        <v>11723277</v>
      </c>
      <c r="B1031" s="184">
        <v>42352</v>
      </c>
      <c r="C1031" s="184" t="str">
        <f t="shared" si="16"/>
        <v>COGI</v>
      </c>
    </row>
    <row r="1032" spans="1:3" hidden="1">
      <c r="A1032" s="186">
        <v>11723278</v>
      </c>
      <c r="B1032" s="184">
        <v>42352</v>
      </c>
      <c r="C1032" s="184" t="e">
        <f t="shared" si="16"/>
        <v>#N/A</v>
      </c>
    </row>
    <row r="1033" spans="1:3" hidden="1">
      <c r="A1033" s="186">
        <v>11723279</v>
      </c>
      <c r="B1033" s="184">
        <v>42352</v>
      </c>
      <c r="C1033" s="184" t="e">
        <f t="shared" si="16"/>
        <v>#N/A</v>
      </c>
    </row>
    <row r="1034" spans="1:3">
      <c r="A1034" s="186">
        <v>11723334</v>
      </c>
      <c r="B1034" s="184">
        <v>42352</v>
      </c>
      <c r="C1034" s="184" t="e">
        <f t="shared" si="16"/>
        <v>#N/A</v>
      </c>
    </row>
    <row r="1035" spans="1:3" hidden="1">
      <c r="A1035" s="186">
        <v>11723268</v>
      </c>
      <c r="B1035" s="184">
        <v>42352</v>
      </c>
      <c r="C1035" s="184" t="e">
        <f t="shared" si="16"/>
        <v>#N/A</v>
      </c>
    </row>
    <row r="1036" spans="1:3" hidden="1">
      <c r="A1036" s="186">
        <v>11723271</v>
      </c>
      <c r="B1036" s="184">
        <v>42352</v>
      </c>
      <c r="C1036" s="184" t="e">
        <f t="shared" si="16"/>
        <v>#N/A</v>
      </c>
    </row>
    <row r="1037" spans="1:3" hidden="1">
      <c r="A1037" s="186">
        <v>11723272</v>
      </c>
      <c r="B1037" s="184">
        <v>42352</v>
      </c>
      <c r="C1037" s="184" t="e">
        <f t="shared" si="16"/>
        <v>#N/A</v>
      </c>
    </row>
    <row r="1038" spans="1:3" hidden="1">
      <c r="A1038" s="185">
        <v>11723273</v>
      </c>
      <c r="B1038" s="184">
        <v>42352</v>
      </c>
      <c r="C1038" s="184" t="str">
        <f t="shared" si="16"/>
        <v>COGI</v>
      </c>
    </row>
    <row r="1039" spans="1:3" hidden="1">
      <c r="A1039" s="186">
        <v>11723321</v>
      </c>
      <c r="B1039" s="184">
        <v>42352</v>
      </c>
      <c r="C1039" s="184" t="e">
        <f t="shared" si="16"/>
        <v>#N/A</v>
      </c>
    </row>
    <row r="1040" spans="1:3" hidden="1">
      <c r="A1040" s="186">
        <v>11723322</v>
      </c>
      <c r="B1040" s="184">
        <v>42352</v>
      </c>
      <c r="C1040" s="184" t="e">
        <f t="shared" si="16"/>
        <v>#N/A</v>
      </c>
    </row>
    <row r="1041" spans="1:3" hidden="1">
      <c r="A1041" s="186">
        <v>11723263</v>
      </c>
      <c r="B1041" s="184">
        <v>42352</v>
      </c>
      <c r="C1041" s="184" t="e">
        <f t="shared" si="16"/>
        <v>#N/A</v>
      </c>
    </row>
    <row r="1042" spans="1:3" hidden="1">
      <c r="A1042" s="186">
        <v>11723264</v>
      </c>
      <c r="B1042" s="184">
        <v>42352</v>
      </c>
      <c r="C1042" s="184" t="e">
        <f t="shared" si="16"/>
        <v>#N/A</v>
      </c>
    </row>
    <row r="1043" spans="1:3" hidden="1">
      <c r="A1043" s="186">
        <v>11723320</v>
      </c>
      <c r="B1043" s="184">
        <v>42352</v>
      </c>
      <c r="C1043" s="184" t="e">
        <f t="shared" si="16"/>
        <v>#N/A</v>
      </c>
    </row>
    <row r="1044" spans="1:3" hidden="1">
      <c r="A1044" s="186">
        <v>11723323</v>
      </c>
      <c r="B1044" s="184">
        <v>42352</v>
      </c>
      <c r="C1044" s="184" t="e">
        <f t="shared" si="16"/>
        <v>#N/A</v>
      </c>
    </row>
    <row r="1045" spans="1:3" hidden="1">
      <c r="A1045" s="185">
        <v>11723324</v>
      </c>
      <c r="B1045" s="184">
        <v>42352</v>
      </c>
      <c r="C1045" s="184" t="str">
        <f t="shared" si="16"/>
        <v>COGI</v>
      </c>
    </row>
    <row r="1046" spans="1:3" hidden="1">
      <c r="A1046" s="185">
        <v>11723325</v>
      </c>
      <c r="B1046" s="184">
        <v>42352</v>
      </c>
      <c r="C1046" s="184" t="str">
        <f t="shared" si="16"/>
        <v>COGI</v>
      </c>
    </row>
    <row r="1047" spans="1:3" hidden="1">
      <c r="A1047" s="186">
        <v>11723326</v>
      </c>
      <c r="B1047" s="184">
        <v>42352</v>
      </c>
      <c r="C1047" s="184" t="e">
        <f t="shared" si="16"/>
        <v>#N/A</v>
      </c>
    </row>
    <row r="1048" spans="1:3" hidden="1">
      <c r="A1048" s="186">
        <v>11723265</v>
      </c>
      <c r="B1048" s="184">
        <v>42352</v>
      </c>
      <c r="C1048" s="184" t="e">
        <f t="shared" si="16"/>
        <v>#N/A</v>
      </c>
    </row>
    <row r="1049" spans="1:3" hidden="1">
      <c r="A1049" s="186">
        <v>11723266</v>
      </c>
      <c r="B1049" s="184">
        <v>42352</v>
      </c>
      <c r="C1049" s="184" t="e">
        <f t="shared" si="16"/>
        <v>#N/A</v>
      </c>
    </row>
    <row r="1050" spans="1:3" hidden="1">
      <c r="A1050" s="186">
        <v>11723267</v>
      </c>
      <c r="B1050" s="184">
        <v>42352</v>
      </c>
      <c r="C1050" s="184" t="e">
        <f t="shared" si="16"/>
        <v>#N/A</v>
      </c>
    </row>
    <row r="1051" spans="1:3" hidden="1">
      <c r="A1051" s="186">
        <v>11723269</v>
      </c>
      <c r="B1051" s="184">
        <v>42352</v>
      </c>
      <c r="C1051" s="184" t="e">
        <f t="shared" si="16"/>
        <v>#N/A</v>
      </c>
    </row>
    <row r="1052" spans="1:3" hidden="1">
      <c r="A1052" s="185">
        <v>11723274</v>
      </c>
      <c r="B1052" s="184">
        <v>42352</v>
      </c>
      <c r="C1052" s="184" t="str">
        <f t="shared" si="16"/>
        <v>COGI</v>
      </c>
    </row>
    <row r="1053" spans="1:3">
      <c r="A1053" s="186">
        <v>11725914</v>
      </c>
      <c r="B1053" s="184">
        <v>42353</v>
      </c>
      <c r="C1053" s="184" t="e">
        <f t="shared" si="16"/>
        <v>#N/A</v>
      </c>
    </row>
    <row r="1054" spans="1:3">
      <c r="A1054" s="186">
        <v>11725915</v>
      </c>
      <c r="B1054" s="184">
        <v>42353</v>
      </c>
      <c r="C1054" s="184" t="e">
        <f t="shared" si="16"/>
        <v>#N/A</v>
      </c>
    </row>
    <row r="1055" spans="1:3" hidden="1">
      <c r="A1055" s="186">
        <v>11725916</v>
      </c>
      <c r="B1055" s="184">
        <v>42353</v>
      </c>
      <c r="C1055" s="184" t="e">
        <f t="shared" si="16"/>
        <v>#N/A</v>
      </c>
    </row>
    <row r="1056" spans="1:3" hidden="1">
      <c r="A1056" s="186">
        <v>11725917</v>
      </c>
      <c r="B1056" s="184">
        <v>42353</v>
      </c>
      <c r="C1056" s="184" t="e">
        <f t="shared" si="16"/>
        <v>#N/A</v>
      </c>
    </row>
    <row r="1057" spans="1:3" hidden="1">
      <c r="A1057" s="186">
        <v>11725918</v>
      </c>
      <c r="B1057" s="184">
        <v>42353</v>
      </c>
      <c r="C1057" s="184" t="e">
        <f t="shared" si="16"/>
        <v>#N/A</v>
      </c>
    </row>
    <row r="1058" spans="1:3" hidden="1">
      <c r="A1058" s="186">
        <v>11725919</v>
      </c>
      <c r="B1058" s="184">
        <v>42353</v>
      </c>
      <c r="C1058" s="184" t="e">
        <f t="shared" si="16"/>
        <v>#N/A</v>
      </c>
    </row>
    <row r="1059" spans="1:3" hidden="1">
      <c r="A1059" s="186">
        <v>11726020</v>
      </c>
      <c r="B1059" s="184">
        <v>42353</v>
      </c>
      <c r="C1059" s="184" t="e">
        <f t="shared" si="16"/>
        <v>#N/A</v>
      </c>
    </row>
    <row r="1060" spans="1:3" hidden="1">
      <c r="A1060" s="186">
        <v>11726021</v>
      </c>
      <c r="B1060" s="184">
        <v>42353</v>
      </c>
      <c r="C1060" s="184" t="e">
        <f t="shared" si="16"/>
        <v>#N/A</v>
      </c>
    </row>
    <row r="1061" spans="1:3" hidden="1">
      <c r="A1061" s="186">
        <v>11726022</v>
      </c>
      <c r="B1061" s="184">
        <v>42353</v>
      </c>
      <c r="C1061" s="184" t="e">
        <f t="shared" si="16"/>
        <v>#N/A</v>
      </c>
    </row>
    <row r="1062" spans="1:3">
      <c r="A1062" s="186">
        <v>11726023</v>
      </c>
      <c r="B1062" s="184">
        <v>42353</v>
      </c>
      <c r="C1062" s="184" t="e">
        <f t="shared" si="16"/>
        <v>#N/A</v>
      </c>
    </row>
    <row r="1063" spans="1:3">
      <c r="A1063" s="186">
        <v>11726024</v>
      </c>
      <c r="B1063" s="184">
        <v>42353</v>
      </c>
      <c r="C1063" s="184" t="e">
        <f t="shared" si="16"/>
        <v>#N/A</v>
      </c>
    </row>
    <row r="1064" spans="1:3" hidden="1">
      <c r="A1064" s="186">
        <v>11729169</v>
      </c>
      <c r="B1064" s="184">
        <v>42353</v>
      </c>
      <c r="C1064" s="184" t="e">
        <f t="shared" si="16"/>
        <v>#N/A</v>
      </c>
    </row>
    <row r="1065" spans="1:3" hidden="1">
      <c r="A1065" s="186">
        <v>11729170</v>
      </c>
      <c r="B1065" s="184">
        <v>42353</v>
      </c>
      <c r="C1065" s="184" t="e">
        <f t="shared" si="16"/>
        <v>#N/A</v>
      </c>
    </row>
    <row r="1066" spans="1:3" hidden="1">
      <c r="A1066" s="186">
        <v>11729171</v>
      </c>
      <c r="B1066" s="184">
        <v>42353</v>
      </c>
      <c r="C1066" s="184" t="e">
        <f t="shared" si="16"/>
        <v>#N/A</v>
      </c>
    </row>
    <row r="1067" spans="1:3" hidden="1">
      <c r="A1067" s="186">
        <v>11729172</v>
      </c>
      <c r="B1067" s="184">
        <v>42353</v>
      </c>
      <c r="C1067" s="184" t="e">
        <f t="shared" si="16"/>
        <v>#N/A</v>
      </c>
    </row>
    <row r="1068" spans="1:3" hidden="1">
      <c r="A1068" s="186">
        <v>11729173</v>
      </c>
      <c r="B1068" s="184">
        <v>42353</v>
      </c>
      <c r="C1068" s="184" t="e">
        <f t="shared" si="16"/>
        <v>#N/A</v>
      </c>
    </row>
    <row r="1069" spans="1:3" hidden="1">
      <c r="A1069" s="186">
        <v>11729174</v>
      </c>
      <c r="B1069" s="184">
        <v>42353</v>
      </c>
      <c r="C1069" s="184" t="e">
        <f t="shared" si="16"/>
        <v>#N/A</v>
      </c>
    </row>
    <row r="1070" spans="1:3" hidden="1">
      <c r="A1070" s="186">
        <v>11729175</v>
      </c>
      <c r="B1070" s="184">
        <v>42353</v>
      </c>
      <c r="C1070" s="184" t="e">
        <f t="shared" si="16"/>
        <v>#N/A</v>
      </c>
    </row>
    <row r="1071" spans="1:3" hidden="1">
      <c r="A1071" s="186">
        <v>11729176</v>
      </c>
      <c r="B1071" s="184">
        <v>42353</v>
      </c>
      <c r="C1071" s="184" t="e">
        <f t="shared" si="16"/>
        <v>#N/A</v>
      </c>
    </row>
    <row r="1072" spans="1:3" hidden="1">
      <c r="A1072" s="186">
        <v>11729177</v>
      </c>
      <c r="B1072" s="184">
        <v>42353</v>
      </c>
      <c r="C1072" s="184" t="e">
        <f t="shared" si="16"/>
        <v>#N/A</v>
      </c>
    </row>
    <row r="1073" spans="1:3" hidden="1">
      <c r="A1073" s="186">
        <v>11729178</v>
      </c>
      <c r="B1073" s="184">
        <v>42353</v>
      </c>
      <c r="C1073" s="184" t="e">
        <f t="shared" si="16"/>
        <v>#N/A</v>
      </c>
    </row>
    <row r="1074" spans="1:3" hidden="1">
      <c r="A1074" s="186">
        <v>11729179</v>
      </c>
      <c r="B1074" s="184">
        <v>42353</v>
      </c>
      <c r="C1074" s="184" t="e">
        <f t="shared" si="16"/>
        <v>#N/A</v>
      </c>
    </row>
    <row r="1075" spans="1:3" hidden="1">
      <c r="A1075" s="186">
        <v>11729180</v>
      </c>
      <c r="B1075" s="184">
        <v>42353</v>
      </c>
      <c r="C1075" s="184" t="e">
        <f t="shared" si="16"/>
        <v>#N/A</v>
      </c>
    </row>
    <row r="1076" spans="1:3" hidden="1">
      <c r="A1076" s="186">
        <v>11729181</v>
      </c>
      <c r="B1076" s="184">
        <v>42353</v>
      </c>
      <c r="C1076" s="184" t="e">
        <f t="shared" si="16"/>
        <v>#N/A</v>
      </c>
    </row>
    <row r="1077" spans="1:3" hidden="1">
      <c r="A1077" s="186">
        <v>11729182</v>
      </c>
      <c r="B1077" s="184">
        <v>42353</v>
      </c>
      <c r="C1077" s="184" t="e">
        <f t="shared" si="16"/>
        <v>#N/A</v>
      </c>
    </row>
    <row r="1078" spans="1:3" hidden="1">
      <c r="A1078" s="186">
        <v>11729183</v>
      </c>
      <c r="B1078" s="184">
        <v>42353</v>
      </c>
      <c r="C1078" s="184" t="e">
        <f t="shared" si="16"/>
        <v>#N/A</v>
      </c>
    </row>
    <row r="1079" spans="1:3" hidden="1">
      <c r="A1079" s="186">
        <v>11729184</v>
      </c>
      <c r="B1079" s="184">
        <v>42353</v>
      </c>
      <c r="C1079" s="184" t="e">
        <f t="shared" si="16"/>
        <v>#N/A</v>
      </c>
    </row>
    <row r="1080" spans="1:3" hidden="1">
      <c r="A1080" s="186">
        <v>11729185</v>
      </c>
      <c r="B1080" s="184">
        <v>42353</v>
      </c>
      <c r="C1080" s="184" t="e">
        <f t="shared" si="16"/>
        <v>#N/A</v>
      </c>
    </row>
    <row r="1081" spans="1:3" hidden="1">
      <c r="A1081" s="186">
        <v>11729186</v>
      </c>
      <c r="B1081" s="184">
        <v>42353</v>
      </c>
      <c r="C1081" s="184" t="e">
        <f t="shared" si="16"/>
        <v>#N/A</v>
      </c>
    </row>
    <row r="1082" spans="1:3" hidden="1">
      <c r="A1082" s="186">
        <v>11729187</v>
      </c>
      <c r="B1082" s="184">
        <v>42353</v>
      </c>
      <c r="C1082" s="184" t="e">
        <f t="shared" si="16"/>
        <v>#N/A</v>
      </c>
    </row>
    <row r="1083" spans="1:3" hidden="1">
      <c r="A1083" s="186">
        <v>11729188</v>
      </c>
      <c r="B1083" s="184">
        <v>42353</v>
      </c>
      <c r="C1083" s="184" t="e">
        <f t="shared" si="16"/>
        <v>#N/A</v>
      </c>
    </row>
    <row r="1084" spans="1:3" hidden="1">
      <c r="A1084" s="186">
        <v>11729189</v>
      </c>
      <c r="B1084" s="184">
        <v>42353</v>
      </c>
      <c r="C1084" s="184" t="e">
        <f t="shared" si="16"/>
        <v>#N/A</v>
      </c>
    </row>
    <row r="1085" spans="1:3" hidden="1">
      <c r="A1085" s="186">
        <v>11729190</v>
      </c>
      <c r="B1085" s="184">
        <v>42353</v>
      </c>
      <c r="C1085" s="184" t="e">
        <f t="shared" si="16"/>
        <v>#N/A</v>
      </c>
    </row>
    <row r="1086" spans="1:3" hidden="1">
      <c r="A1086" s="186">
        <v>11729191</v>
      </c>
      <c r="B1086" s="184">
        <v>42353</v>
      </c>
      <c r="C1086" s="184" t="e">
        <f t="shared" si="16"/>
        <v>#N/A</v>
      </c>
    </row>
    <row r="1087" spans="1:3" hidden="1">
      <c r="A1087" s="186">
        <v>11729192</v>
      </c>
      <c r="B1087" s="184">
        <v>42353</v>
      </c>
      <c r="C1087" s="184" t="e">
        <f t="shared" si="16"/>
        <v>#N/A</v>
      </c>
    </row>
    <row r="1088" spans="1:3" hidden="1">
      <c r="A1088" s="186">
        <v>11729193</v>
      </c>
      <c r="B1088" s="184">
        <v>42353</v>
      </c>
      <c r="C1088" s="184" t="e">
        <f t="shared" si="16"/>
        <v>#N/A</v>
      </c>
    </row>
    <row r="1089" spans="1:3" hidden="1">
      <c r="A1089" s="186">
        <v>11729194</v>
      </c>
      <c r="B1089" s="184">
        <v>42353</v>
      </c>
      <c r="C1089" s="184" t="e">
        <f t="shared" si="16"/>
        <v>#N/A</v>
      </c>
    </row>
    <row r="1090" spans="1:3" hidden="1">
      <c r="A1090" s="186">
        <v>11729195</v>
      </c>
      <c r="B1090" s="184">
        <v>42353</v>
      </c>
      <c r="C1090" s="184" t="e">
        <f t="shared" ref="C1090:C1153" si="17">VLOOKUP(A:A,H:I,2,0)</f>
        <v>#N/A</v>
      </c>
    </row>
    <row r="1091" spans="1:3" hidden="1">
      <c r="A1091" s="186">
        <v>11729196</v>
      </c>
      <c r="B1091" s="184">
        <v>42353</v>
      </c>
      <c r="C1091" s="184" t="e">
        <f t="shared" si="17"/>
        <v>#N/A</v>
      </c>
    </row>
    <row r="1092" spans="1:3" hidden="1">
      <c r="A1092" s="186">
        <v>11729197</v>
      </c>
      <c r="B1092" s="184">
        <v>42353</v>
      </c>
      <c r="C1092" s="184" t="e">
        <f t="shared" si="17"/>
        <v>#N/A</v>
      </c>
    </row>
    <row r="1093" spans="1:3" hidden="1">
      <c r="A1093" s="186">
        <v>11729198</v>
      </c>
      <c r="B1093" s="184">
        <v>42353</v>
      </c>
      <c r="C1093" s="184" t="e">
        <f t="shared" si="17"/>
        <v>#N/A</v>
      </c>
    </row>
    <row r="1094" spans="1:3" hidden="1">
      <c r="A1094" s="186">
        <v>11729199</v>
      </c>
      <c r="B1094" s="184">
        <v>42353</v>
      </c>
      <c r="C1094" s="184" t="e">
        <f t="shared" si="17"/>
        <v>#N/A</v>
      </c>
    </row>
    <row r="1095" spans="1:3" hidden="1">
      <c r="A1095" s="186">
        <v>11729200</v>
      </c>
      <c r="B1095" s="184">
        <v>42353</v>
      </c>
      <c r="C1095" s="184" t="e">
        <f t="shared" si="17"/>
        <v>#N/A</v>
      </c>
    </row>
    <row r="1096" spans="1:3" hidden="1">
      <c r="A1096" s="186">
        <v>11729201</v>
      </c>
      <c r="B1096" s="184">
        <v>42353</v>
      </c>
      <c r="C1096" s="184" t="e">
        <f t="shared" si="17"/>
        <v>#N/A</v>
      </c>
    </row>
    <row r="1097" spans="1:3" hidden="1">
      <c r="A1097" s="186">
        <v>11729202</v>
      </c>
      <c r="B1097" s="184">
        <v>42353</v>
      </c>
      <c r="C1097" s="184" t="e">
        <f t="shared" si="17"/>
        <v>#N/A</v>
      </c>
    </row>
    <row r="1098" spans="1:3" hidden="1">
      <c r="A1098" s="186">
        <v>11729203</v>
      </c>
      <c r="B1098" s="184">
        <v>42353</v>
      </c>
      <c r="C1098" s="184" t="e">
        <f t="shared" si="17"/>
        <v>#N/A</v>
      </c>
    </row>
    <row r="1099" spans="1:3" hidden="1">
      <c r="A1099" s="186">
        <v>11729204</v>
      </c>
      <c r="B1099" s="184">
        <v>42353</v>
      </c>
      <c r="C1099" s="184" t="e">
        <f t="shared" si="17"/>
        <v>#N/A</v>
      </c>
    </row>
    <row r="1100" spans="1:3" hidden="1">
      <c r="A1100" s="186">
        <v>11729205</v>
      </c>
      <c r="B1100" s="184">
        <v>42353</v>
      </c>
      <c r="C1100" s="184" t="e">
        <f t="shared" si="17"/>
        <v>#N/A</v>
      </c>
    </row>
    <row r="1101" spans="1:3" hidden="1">
      <c r="A1101" s="186">
        <v>11729206</v>
      </c>
      <c r="B1101" s="184">
        <v>42353</v>
      </c>
      <c r="C1101" s="184" t="e">
        <f t="shared" si="17"/>
        <v>#N/A</v>
      </c>
    </row>
    <row r="1102" spans="1:3" hidden="1">
      <c r="A1102" s="186">
        <v>11729207</v>
      </c>
      <c r="B1102" s="184">
        <v>42353</v>
      </c>
      <c r="C1102" s="184" t="e">
        <f t="shared" si="17"/>
        <v>#N/A</v>
      </c>
    </row>
    <row r="1103" spans="1:3" hidden="1">
      <c r="A1103" s="186">
        <v>11729208</v>
      </c>
      <c r="B1103" s="184">
        <v>42353</v>
      </c>
      <c r="C1103" s="184" t="e">
        <f t="shared" si="17"/>
        <v>#N/A</v>
      </c>
    </row>
    <row r="1104" spans="1:3" hidden="1">
      <c r="A1104" s="186">
        <v>11729209</v>
      </c>
      <c r="B1104" s="184">
        <v>42353</v>
      </c>
      <c r="C1104" s="184" t="e">
        <f t="shared" si="17"/>
        <v>#N/A</v>
      </c>
    </row>
    <row r="1105" spans="1:3" hidden="1">
      <c r="A1105" s="186">
        <v>11729210</v>
      </c>
      <c r="B1105" s="184">
        <v>42353</v>
      </c>
      <c r="C1105" s="184" t="e">
        <f t="shared" si="17"/>
        <v>#N/A</v>
      </c>
    </row>
    <row r="1106" spans="1:3" hidden="1">
      <c r="A1106" s="186">
        <v>11729211</v>
      </c>
      <c r="B1106" s="184">
        <v>42353</v>
      </c>
      <c r="C1106" s="184" t="e">
        <f t="shared" si="17"/>
        <v>#N/A</v>
      </c>
    </row>
    <row r="1107" spans="1:3" hidden="1">
      <c r="A1107" s="186">
        <v>11727774</v>
      </c>
      <c r="B1107" s="184">
        <v>42353</v>
      </c>
      <c r="C1107" s="184" t="e">
        <f t="shared" si="17"/>
        <v>#N/A</v>
      </c>
    </row>
    <row r="1108" spans="1:3" hidden="1">
      <c r="A1108" s="186">
        <v>11727768</v>
      </c>
      <c r="B1108" s="184">
        <v>42353</v>
      </c>
      <c r="C1108" s="184" t="e">
        <f t="shared" si="17"/>
        <v>#N/A</v>
      </c>
    </row>
    <row r="1109" spans="1:3" hidden="1">
      <c r="A1109" s="185">
        <v>11727826</v>
      </c>
      <c r="B1109" s="184">
        <v>42353</v>
      </c>
      <c r="C1109" s="184" t="str">
        <f t="shared" si="17"/>
        <v>COGI</v>
      </c>
    </row>
    <row r="1110" spans="1:3" hidden="1">
      <c r="A1110" s="186">
        <v>11727764</v>
      </c>
      <c r="B1110" s="184">
        <v>42353</v>
      </c>
      <c r="C1110" s="184" t="e">
        <f t="shared" si="17"/>
        <v>#N/A</v>
      </c>
    </row>
    <row r="1111" spans="1:3" hidden="1">
      <c r="A1111" s="185">
        <v>11727769</v>
      </c>
      <c r="B1111" s="184">
        <v>42353</v>
      </c>
      <c r="C1111" s="184" t="str">
        <f t="shared" si="17"/>
        <v>COGI</v>
      </c>
    </row>
    <row r="1112" spans="1:3" hidden="1">
      <c r="A1112" s="186">
        <v>11727767</v>
      </c>
      <c r="B1112" s="184">
        <v>42353</v>
      </c>
      <c r="C1112" s="184" t="e">
        <f t="shared" si="17"/>
        <v>#N/A</v>
      </c>
    </row>
    <row r="1113" spans="1:3" hidden="1">
      <c r="A1113" s="186">
        <v>11727776</v>
      </c>
      <c r="B1113" s="184">
        <v>42353</v>
      </c>
      <c r="C1113" s="184" t="e">
        <f t="shared" si="17"/>
        <v>#N/A</v>
      </c>
    </row>
    <row r="1114" spans="1:3" hidden="1">
      <c r="A1114" s="186">
        <v>11727779</v>
      </c>
      <c r="B1114" s="184">
        <v>42353</v>
      </c>
      <c r="C1114" s="184" t="e">
        <f t="shared" si="17"/>
        <v>#N/A</v>
      </c>
    </row>
    <row r="1115" spans="1:3" hidden="1">
      <c r="A1115" s="186">
        <v>11727821</v>
      </c>
      <c r="B1115" s="184">
        <v>42353</v>
      </c>
      <c r="C1115" s="184" t="e">
        <f t="shared" si="17"/>
        <v>#N/A</v>
      </c>
    </row>
    <row r="1116" spans="1:3" hidden="1">
      <c r="A1116" s="186">
        <v>11727822</v>
      </c>
      <c r="B1116" s="184">
        <v>42353</v>
      </c>
      <c r="C1116" s="184" t="e">
        <f t="shared" si="17"/>
        <v>#N/A</v>
      </c>
    </row>
    <row r="1117" spans="1:3" hidden="1">
      <c r="A1117" s="186">
        <v>11727772</v>
      </c>
      <c r="B1117" s="184">
        <v>42353</v>
      </c>
      <c r="C1117" s="184" t="e">
        <f t="shared" si="17"/>
        <v>#N/A</v>
      </c>
    </row>
    <row r="1118" spans="1:3" hidden="1">
      <c r="A1118" s="186">
        <v>11727773</v>
      </c>
      <c r="B1118" s="184">
        <v>42353</v>
      </c>
      <c r="C1118" s="184" t="e">
        <f t="shared" si="17"/>
        <v>#N/A</v>
      </c>
    </row>
    <row r="1119" spans="1:3" hidden="1">
      <c r="A1119" s="186">
        <v>11727762</v>
      </c>
      <c r="B1119" s="184">
        <v>42353</v>
      </c>
      <c r="C1119" s="184" t="e">
        <f t="shared" si="17"/>
        <v>#N/A</v>
      </c>
    </row>
    <row r="1120" spans="1:3" hidden="1">
      <c r="A1120" s="186">
        <v>11727777</v>
      </c>
      <c r="B1120" s="184">
        <v>42353</v>
      </c>
      <c r="C1120" s="184" t="e">
        <f t="shared" si="17"/>
        <v>#N/A</v>
      </c>
    </row>
    <row r="1121" spans="1:3" hidden="1">
      <c r="A1121" s="186">
        <v>11727820</v>
      </c>
      <c r="B1121" s="184">
        <v>42353</v>
      </c>
      <c r="C1121" s="184" t="e">
        <f t="shared" si="17"/>
        <v>#N/A</v>
      </c>
    </row>
    <row r="1122" spans="1:3" hidden="1">
      <c r="A1122" s="186">
        <v>11727825</v>
      </c>
      <c r="B1122" s="184">
        <v>42353</v>
      </c>
      <c r="C1122" s="184" t="e">
        <f t="shared" si="17"/>
        <v>#N/A</v>
      </c>
    </row>
    <row r="1123" spans="1:3">
      <c r="A1123" s="186">
        <v>11727827</v>
      </c>
      <c r="B1123" s="184">
        <v>42353</v>
      </c>
      <c r="C1123" s="184" t="e">
        <f t="shared" si="17"/>
        <v>#N/A</v>
      </c>
    </row>
    <row r="1124" spans="1:3">
      <c r="A1124" s="186">
        <v>11727765</v>
      </c>
      <c r="B1124" s="184">
        <v>42353</v>
      </c>
      <c r="C1124" s="184" t="e">
        <f t="shared" si="17"/>
        <v>#N/A</v>
      </c>
    </row>
    <row r="1125" spans="1:3" hidden="1">
      <c r="A1125" s="186">
        <v>11727766</v>
      </c>
      <c r="B1125" s="184">
        <v>42353</v>
      </c>
      <c r="C1125" s="184" t="e">
        <f t="shared" si="17"/>
        <v>#N/A</v>
      </c>
    </row>
    <row r="1126" spans="1:3">
      <c r="A1126" s="186">
        <v>11727775</v>
      </c>
      <c r="B1126" s="184">
        <v>42353</v>
      </c>
      <c r="C1126" s="184" t="e">
        <f t="shared" si="17"/>
        <v>#N/A</v>
      </c>
    </row>
    <row r="1127" spans="1:3">
      <c r="A1127" s="186">
        <v>11727778</v>
      </c>
      <c r="B1127" s="184">
        <v>42353</v>
      </c>
      <c r="C1127" s="184" t="e">
        <f t="shared" si="17"/>
        <v>#N/A</v>
      </c>
    </row>
    <row r="1128" spans="1:3" hidden="1">
      <c r="A1128" s="186">
        <v>11727823</v>
      </c>
      <c r="B1128" s="184">
        <v>42353</v>
      </c>
      <c r="C1128" s="184" t="e">
        <f t="shared" si="17"/>
        <v>#N/A</v>
      </c>
    </row>
    <row r="1129" spans="1:3" hidden="1">
      <c r="A1129" s="186">
        <v>11727824</v>
      </c>
      <c r="B1129" s="184">
        <v>42353</v>
      </c>
      <c r="C1129" s="184" t="e">
        <f t="shared" si="17"/>
        <v>#N/A</v>
      </c>
    </row>
    <row r="1130" spans="1:3">
      <c r="A1130" s="186">
        <v>11727770</v>
      </c>
      <c r="B1130" s="184">
        <v>42353</v>
      </c>
      <c r="C1130" s="184" t="e">
        <f t="shared" si="17"/>
        <v>#N/A</v>
      </c>
    </row>
    <row r="1131" spans="1:3">
      <c r="A1131" s="186">
        <v>11727771</v>
      </c>
      <c r="B1131" s="184">
        <v>42353</v>
      </c>
      <c r="C1131" s="184" t="e">
        <f t="shared" si="17"/>
        <v>#N/A</v>
      </c>
    </row>
    <row r="1132" spans="1:3" hidden="1">
      <c r="A1132" s="185">
        <v>11727763</v>
      </c>
      <c r="B1132" s="184">
        <v>42353</v>
      </c>
      <c r="C1132" s="184" t="str">
        <f t="shared" si="17"/>
        <v>COGI</v>
      </c>
    </row>
    <row r="1133" spans="1:3" hidden="1">
      <c r="A1133" s="185">
        <v>11723822</v>
      </c>
      <c r="B1133" s="184">
        <v>42353</v>
      </c>
      <c r="C1133" s="184" t="str">
        <f t="shared" si="17"/>
        <v>COGI</v>
      </c>
    </row>
    <row r="1134" spans="1:3" hidden="1">
      <c r="A1134" s="186">
        <v>11723832</v>
      </c>
      <c r="B1134" s="184">
        <v>42353</v>
      </c>
      <c r="C1134" s="184" t="e">
        <f t="shared" si="17"/>
        <v>#N/A</v>
      </c>
    </row>
    <row r="1135" spans="1:3" hidden="1">
      <c r="A1135" s="186">
        <v>11723835</v>
      </c>
      <c r="B1135" s="184">
        <v>42353</v>
      </c>
      <c r="C1135" s="184" t="e">
        <f t="shared" si="17"/>
        <v>#N/A</v>
      </c>
    </row>
    <row r="1136" spans="1:3" hidden="1">
      <c r="A1136" s="186">
        <v>11723836</v>
      </c>
      <c r="B1136" s="184">
        <v>42353</v>
      </c>
      <c r="C1136" s="184" t="e">
        <f t="shared" si="17"/>
        <v>#N/A</v>
      </c>
    </row>
    <row r="1137" spans="1:3" hidden="1">
      <c r="A1137" s="186">
        <v>11723838</v>
      </c>
      <c r="B1137" s="184">
        <v>42353</v>
      </c>
      <c r="C1137" s="184" t="e">
        <f t="shared" si="17"/>
        <v>#N/A</v>
      </c>
    </row>
    <row r="1138" spans="1:3" hidden="1">
      <c r="A1138" s="186">
        <v>11723840</v>
      </c>
      <c r="B1138" s="184">
        <v>42353</v>
      </c>
      <c r="C1138" s="184" t="e">
        <f t="shared" si="17"/>
        <v>#N/A</v>
      </c>
    </row>
    <row r="1139" spans="1:3" hidden="1">
      <c r="A1139" s="186">
        <v>11723853</v>
      </c>
      <c r="B1139" s="184">
        <v>42353</v>
      </c>
      <c r="C1139" s="184" t="e">
        <f t="shared" si="17"/>
        <v>#N/A</v>
      </c>
    </row>
    <row r="1140" spans="1:3" hidden="1">
      <c r="A1140" s="186">
        <v>11723859</v>
      </c>
      <c r="B1140" s="184">
        <v>42353</v>
      </c>
      <c r="C1140" s="184" t="e">
        <f t="shared" si="17"/>
        <v>#N/A</v>
      </c>
    </row>
    <row r="1141" spans="1:3" hidden="1">
      <c r="A1141" s="185">
        <v>11723830</v>
      </c>
      <c r="B1141" s="184">
        <v>42353</v>
      </c>
      <c r="C1141" s="184" t="str">
        <f t="shared" si="17"/>
        <v>COGI</v>
      </c>
    </row>
    <row r="1142" spans="1:3" hidden="1">
      <c r="A1142" s="186">
        <v>11723833</v>
      </c>
      <c r="B1142" s="184">
        <v>42353</v>
      </c>
      <c r="C1142" s="184" t="e">
        <f t="shared" si="17"/>
        <v>#N/A</v>
      </c>
    </row>
    <row r="1143" spans="1:3" hidden="1">
      <c r="A1143" s="186">
        <v>11723834</v>
      </c>
      <c r="B1143" s="184">
        <v>42353</v>
      </c>
      <c r="C1143" s="184" t="e">
        <f t="shared" si="17"/>
        <v>#N/A</v>
      </c>
    </row>
    <row r="1144" spans="1:3" hidden="1">
      <c r="A1144" s="186">
        <v>11723837</v>
      </c>
      <c r="B1144" s="184">
        <v>42353</v>
      </c>
      <c r="C1144" s="184" t="e">
        <f t="shared" si="17"/>
        <v>#N/A</v>
      </c>
    </row>
    <row r="1145" spans="1:3" hidden="1">
      <c r="A1145" s="186">
        <v>11723839</v>
      </c>
      <c r="B1145" s="184">
        <v>42353</v>
      </c>
      <c r="C1145" s="184" t="e">
        <f t="shared" si="17"/>
        <v>#N/A</v>
      </c>
    </row>
    <row r="1146" spans="1:3" hidden="1">
      <c r="A1146" s="186">
        <v>11723843</v>
      </c>
      <c r="B1146" s="184">
        <v>42353</v>
      </c>
      <c r="C1146" s="184" t="e">
        <f t="shared" si="17"/>
        <v>#N/A</v>
      </c>
    </row>
    <row r="1147" spans="1:3" hidden="1">
      <c r="A1147" s="185">
        <v>11723845</v>
      </c>
      <c r="B1147" s="184">
        <v>42353</v>
      </c>
      <c r="C1147" s="184" t="str">
        <f t="shared" si="17"/>
        <v>COGI</v>
      </c>
    </row>
    <row r="1148" spans="1:3" hidden="1">
      <c r="A1148" s="186">
        <v>11723820</v>
      </c>
      <c r="B1148" s="184">
        <v>42353</v>
      </c>
      <c r="C1148" s="184" t="e">
        <f t="shared" si="17"/>
        <v>#N/A</v>
      </c>
    </row>
    <row r="1149" spans="1:3" hidden="1">
      <c r="A1149" s="186">
        <v>11723823</v>
      </c>
      <c r="B1149" s="184">
        <v>42353</v>
      </c>
      <c r="C1149" s="184" t="e">
        <f t="shared" si="17"/>
        <v>#N/A</v>
      </c>
    </row>
    <row r="1150" spans="1:3">
      <c r="A1150" s="186">
        <v>11723824</v>
      </c>
      <c r="B1150" s="184">
        <v>42353</v>
      </c>
      <c r="C1150" s="184" t="e">
        <f t="shared" si="17"/>
        <v>#N/A</v>
      </c>
    </row>
    <row r="1151" spans="1:3" hidden="1">
      <c r="A1151" s="186">
        <v>11723825</v>
      </c>
      <c r="B1151" s="184">
        <v>42353</v>
      </c>
      <c r="C1151" s="184" t="e">
        <f t="shared" si="17"/>
        <v>#N/A</v>
      </c>
    </row>
    <row r="1152" spans="1:3" hidden="1">
      <c r="A1152" s="185">
        <v>11723829</v>
      </c>
      <c r="B1152" s="184">
        <v>42353</v>
      </c>
      <c r="C1152" s="184" t="str">
        <f t="shared" si="17"/>
        <v>COGI</v>
      </c>
    </row>
    <row r="1153" spans="1:3" hidden="1">
      <c r="A1153" s="186">
        <v>11723831</v>
      </c>
      <c r="B1153" s="184">
        <v>42353</v>
      </c>
      <c r="C1153" s="184" t="e">
        <f t="shared" si="17"/>
        <v>#N/A</v>
      </c>
    </row>
    <row r="1154" spans="1:3" hidden="1">
      <c r="A1154" s="186">
        <v>11723844</v>
      </c>
      <c r="B1154" s="184">
        <v>42353</v>
      </c>
      <c r="C1154" s="184" t="e">
        <f t="shared" ref="C1154:C1217" si="18">VLOOKUP(A:A,H:I,2,0)</f>
        <v>#N/A</v>
      </c>
    </row>
    <row r="1155" spans="1:3" hidden="1">
      <c r="A1155" s="185">
        <v>11723846</v>
      </c>
      <c r="B1155" s="184">
        <v>42353</v>
      </c>
      <c r="C1155" s="184" t="str">
        <f t="shared" si="18"/>
        <v>COGI</v>
      </c>
    </row>
    <row r="1156" spans="1:3" hidden="1">
      <c r="A1156" s="185">
        <v>11723847</v>
      </c>
      <c r="B1156" s="184">
        <v>42353</v>
      </c>
      <c r="C1156" s="184" t="str">
        <f t="shared" si="18"/>
        <v>COGI</v>
      </c>
    </row>
    <row r="1157" spans="1:3" hidden="1">
      <c r="A1157" s="186">
        <v>11723850</v>
      </c>
      <c r="B1157" s="184">
        <v>42353</v>
      </c>
      <c r="C1157" s="184" t="e">
        <f t="shared" si="18"/>
        <v>#N/A</v>
      </c>
    </row>
    <row r="1158" spans="1:3" hidden="1">
      <c r="A1158" s="186">
        <v>11723851</v>
      </c>
      <c r="B1158" s="184">
        <v>42353</v>
      </c>
      <c r="C1158" s="184" t="e">
        <f t="shared" si="18"/>
        <v>#N/A</v>
      </c>
    </row>
    <row r="1159" spans="1:3" hidden="1">
      <c r="A1159" s="185">
        <v>11723852</v>
      </c>
      <c r="B1159" s="184">
        <v>42353</v>
      </c>
      <c r="C1159" s="184" t="str">
        <f t="shared" si="18"/>
        <v>COGI</v>
      </c>
    </row>
    <row r="1160" spans="1:3" hidden="1">
      <c r="A1160" s="186">
        <v>11723854</v>
      </c>
      <c r="B1160" s="184">
        <v>42353</v>
      </c>
      <c r="C1160" s="184" t="e">
        <f t="shared" si="18"/>
        <v>#N/A</v>
      </c>
    </row>
    <row r="1161" spans="1:3" hidden="1">
      <c r="A1161" s="186">
        <v>11723857</v>
      </c>
      <c r="B1161" s="184">
        <v>42353</v>
      </c>
      <c r="C1161" s="184" t="e">
        <f t="shared" si="18"/>
        <v>#N/A</v>
      </c>
    </row>
    <row r="1162" spans="1:3" hidden="1">
      <c r="A1162" s="186">
        <v>11723779</v>
      </c>
      <c r="B1162" s="184">
        <v>42353</v>
      </c>
      <c r="C1162" s="184" t="e">
        <f t="shared" si="18"/>
        <v>#N/A</v>
      </c>
    </row>
    <row r="1163" spans="1:3" hidden="1">
      <c r="A1163" s="186">
        <v>11723821</v>
      </c>
      <c r="B1163" s="184">
        <v>42353</v>
      </c>
      <c r="C1163" s="184" t="e">
        <f t="shared" si="18"/>
        <v>#N/A</v>
      </c>
    </row>
    <row r="1164" spans="1:3" hidden="1">
      <c r="A1164" s="186">
        <v>11723826</v>
      </c>
      <c r="B1164" s="184">
        <v>42353</v>
      </c>
      <c r="C1164" s="184" t="e">
        <f t="shared" si="18"/>
        <v>#N/A</v>
      </c>
    </row>
    <row r="1165" spans="1:3">
      <c r="A1165" s="186">
        <v>11723827</v>
      </c>
      <c r="B1165" s="184">
        <v>42353</v>
      </c>
      <c r="C1165" s="184" t="e">
        <f t="shared" si="18"/>
        <v>#N/A</v>
      </c>
    </row>
    <row r="1166" spans="1:3" hidden="1">
      <c r="A1166" s="186">
        <v>11723828</v>
      </c>
      <c r="B1166" s="184">
        <v>42353</v>
      </c>
      <c r="C1166" s="184" t="e">
        <f t="shared" si="18"/>
        <v>#N/A</v>
      </c>
    </row>
    <row r="1167" spans="1:3" hidden="1">
      <c r="A1167" s="186">
        <v>11723842</v>
      </c>
      <c r="B1167" s="184">
        <v>42353</v>
      </c>
      <c r="C1167" s="184" t="e">
        <f t="shared" si="18"/>
        <v>#N/A</v>
      </c>
    </row>
    <row r="1168" spans="1:3" hidden="1">
      <c r="A1168" s="186">
        <v>11723855</v>
      </c>
      <c r="B1168" s="184">
        <v>42353</v>
      </c>
      <c r="C1168" s="184" t="e">
        <f t="shared" si="18"/>
        <v>#N/A</v>
      </c>
    </row>
    <row r="1169" spans="1:3" hidden="1">
      <c r="A1169" s="186">
        <v>11723856</v>
      </c>
      <c r="B1169" s="184">
        <v>42353</v>
      </c>
      <c r="C1169" s="184" t="e">
        <f t="shared" si="18"/>
        <v>#N/A</v>
      </c>
    </row>
    <row r="1170" spans="1:3" hidden="1">
      <c r="A1170" s="186">
        <v>11723858</v>
      </c>
      <c r="B1170" s="184">
        <v>42353</v>
      </c>
      <c r="C1170" s="184" t="e">
        <f t="shared" si="18"/>
        <v>#N/A</v>
      </c>
    </row>
    <row r="1171" spans="1:3" hidden="1">
      <c r="A1171" s="186">
        <v>11723841</v>
      </c>
      <c r="B1171" s="184">
        <v>42353</v>
      </c>
      <c r="C1171" s="184" t="e">
        <f t="shared" si="18"/>
        <v>#N/A</v>
      </c>
    </row>
    <row r="1172" spans="1:3" hidden="1">
      <c r="A1172" s="186">
        <v>11723848</v>
      </c>
      <c r="B1172" s="184">
        <v>42353</v>
      </c>
      <c r="C1172" s="184" t="e">
        <f t="shared" si="18"/>
        <v>#N/A</v>
      </c>
    </row>
    <row r="1173" spans="1:3" hidden="1">
      <c r="A1173" s="186">
        <v>11723849</v>
      </c>
      <c r="B1173" s="184">
        <v>42353</v>
      </c>
      <c r="C1173" s="184" t="e">
        <f t="shared" si="18"/>
        <v>#N/A</v>
      </c>
    </row>
    <row r="1174" spans="1:3" hidden="1">
      <c r="A1174" s="185">
        <v>11723895</v>
      </c>
      <c r="B1174" s="184">
        <v>42353</v>
      </c>
      <c r="C1174" s="184" t="str">
        <f t="shared" si="18"/>
        <v>COGI</v>
      </c>
    </row>
    <row r="1175" spans="1:3" hidden="1">
      <c r="A1175" s="186">
        <v>11723899</v>
      </c>
      <c r="B1175" s="184">
        <v>42353</v>
      </c>
      <c r="C1175" s="184" t="e">
        <f t="shared" si="18"/>
        <v>#N/A</v>
      </c>
    </row>
    <row r="1176" spans="1:3" hidden="1">
      <c r="A1176" s="186">
        <v>11723903</v>
      </c>
      <c r="B1176" s="184">
        <v>42353</v>
      </c>
      <c r="C1176" s="184" t="e">
        <f t="shared" si="18"/>
        <v>#N/A</v>
      </c>
    </row>
    <row r="1177" spans="1:3" hidden="1">
      <c r="A1177" s="186">
        <v>11723897</v>
      </c>
      <c r="B1177" s="184">
        <v>42353</v>
      </c>
      <c r="C1177" s="184" t="e">
        <f t="shared" si="18"/>
        <v>#N/A</v>
      </c>
    </row>
    <row r="1178" spans="1:3" hidden="1">
      <c r="A1178" s="186">
        <v>11723900</v>
      </c>
      <c r="B1178" s="184">
        <v>42353</v>
      </c>
      <c r="C1178" s="184" t="e">
        <f t="shared" si="18"/>
        <v>#N/A</v>
      </c>
    </row>
    <row r="1179" spans="1:3" hidden="1">
      <c r="A1179" s="186">
        <v>11723901</v>
      </c>
      <c r="B1179" s="184">
        <v>42353</v>
      </c>
      <c r="C1179" s="184" t="e">
        <f t="shared" si="18"/>
        <v>#N/A</v>
      </c>
    </row>
    <row r="1180" spans="1:3" hidden="1">
      <c r="A1180" s="186">
        <v>11723902</v>
      </c>
      <c r="B1180" s="184">
        <v>42353</v>
      </c>
      <c r="C1180" s="184" t="e">
        <f t="shared" si="18"/>
        <v>#N/A</v>
      </c>
    </row>
    <row r="1181" spans="1:3" hidden="1">
      <c r="A1181" s="186">
        <v>11723904</v>
      </c>
      <c r="B1181" s="184">
        <v>42353</v>
      </c>
      <c r="C1181" s="184" t="e">
        <f t="shared" si="18"/>
        <v>#N/A</v>
      </c>
    </row>
    <row r="1182" spans="1:3" hidden="1">
      <c r="A1182" s="186">
        <v>11723890</v>
      </c>
      <c r="B1182" s="184">
        <v>42353</v>
      </c>
      <c r="C1182" s="184" t="e">
        <f t="shared" si="18"/>
        <v>#N/A</v>
      </c>
    </row>
    <row r="1183" spans="1:3" hidden="1">
      <c r="A1183" s="186">
        <v>11723891</v>
      </c>
      <c r="B1183" s="184">
        <v>42353</v>
      </c>
      <c r="C1183" s="184" t="e">
        <f t="shared" si="18"/>
        <v>#N/A</v>
      </c>
    </row>
    <row r="1184" spans="1:3" hidden="1">
      <c r="A1184" s="185">
        <v>11723893</v>
      </c>
      <c r="B1184" s="184">
        <v>42353</v>
      </c>
      <c r="C1184" s="184" t="str">
        <f t="shared" si="18"/>
        <v>COGI</v>
      </c>
    </row>
    <row r="1185" spans="1:3" hidden="1">
      <c r="A1185" s="186">
        <v>11723888</v>
      </c>
      <c r="B1185" s="184">
        <v>42353</v>
      </c>
      <c r="C1185" s="184" t="e">
        <f t="shared" si="18"/>
        <v>#N/A</v>
      </c>
    </row>
    <row r="1186" spans="1:3" hidden="1">
      <c r="A1186" s="186">
        <v>11723889</v>
      </c>
      <c r="B1186" s="184">
        <v>42353</v>
      </c>
      <c r="C1186" s="184" t="e">
        <f t="shared" si="18"/>
        <v>#N/A</v>
      </c>
    </row>
    <row r="1187" spans="1:3" hidden="1">
      <c r="A1187" s="185">
        <v>11723894</v>
      </c>
      <c r="B1187" s="184">
        <v>42353</v>
      </c>
      <c r="C1187" s="184" t="str">
        <f t="shared" si="18"/>
        <v>COGI</v>
      </c>
    </row>
    <row r="1188" spans="1:3" hidden="1">
      <c r="A1188" s="186">
        <v>11723905</v>
      </c>
      <c r="B1188" s="184">
        <v>42353</v>
      </c>
      <c r="C1188" s="184" t="e">
        <f t="shared" si="18"/>
        <v>#N/A</v>
      </c>
    </row>
    <row r="1189" spans="1:3" hidden="1">
      <c r="A1189" s="186">
        <v>11723907</v>
      </c>
      <c r="B1189" s="184">
        <v>42353</v>
      </c>
      <c r="C1189" s="184" t="e">
        <f t="shared" si="18"/>
        <v>#N/A</v>
      </c>
    </row>
    <row r="1190" spans="1:3" hidden="1">
      <c r="A1190" s="186">
        <v>11723892</v>
      </c>
      <c r="B1190" s="184">
        <v>42353</v>
      </c>
      <c r="C1190" s="184" t="e">
        <f t="shared" si="18"/>
        <v>#N/A</v>
      </c>
    </row>
    <row r="1191" spans="1:3" hidden="1">
      <c r="A1191" s="186">
        <v>11723908</v>
      </c>
      <c r="B1191" s="184">
        <v>42353</v>
      </c>
      <c r="C1191" s="184" t="e">
        <f t="shared" si="18"/>
        <v>#N/A</v>
      </c>
    </row>
    <row r="1192" spans="1:3" hidden="1">
      <c r="A1192" s="186">
        <v>11723896</v>
      </c>
      <c r="B1192" s="184">
        <v>42353</v>
      </c>
      <c r="C1192" s="184" t="e">
        <f t="shared" si="18"/>
        <v>#N/A</v>
      </c>
    </row>
    <row r="1193" spans="1:3" hidden="1">
      <c r="A1193" s="186">
        <v>11723898</v>
      </c>
      <c r="B1193" s="184">
        <v>42353</v>
      </c>
      <c r="C1193" s="184" t="e">
        <f t="shared" si="18"/>
        <v>#N/A</v>
      </c>
    </row>
    <row r="1194" spans="1:3" hidden="1">
      <c r="A1194" s="186">
        <v>11723906</v>
      </c>
      <c r="B1194" s="184">
        <v>42353</v>
      </c>
      <c r="C1194" s="184" t="e">
        <f t="shared" si="18"/>
        <v>#N/A</v>
      </c>
    </row>
    <row r="1195" spans="1:3" hidden="1">
      <c r="A1195" s="186">
        <v>11724013</v>
      </c>
      <c r="B1195" s="184">
        <v>42353</v>
      </c>
      <c r="C1195" s="184" t="e">
        <f t="shared" si="18"/>
        <v>#N/A</v>
      </c>
    </row>
    <row r="1196" spans="1:3" hidden="1">
      <c r="A1196" s="186">
        <v>11724029</v>
      </c>
      <c r="B1196" s="184">
        <v>42353</v>
      </c>
      <c r="C1196" s="184" t="e">
        <f t="shared" si="18"/>
        <v>#N/A</v>
      </c>
    </row>
    <row r="1197" spans="1:3" hidden="1">
      <c r="A1197" s="186">
        <v>11724034</v>
      </c>
      <c r="B1197" s="184">
        <v>42353</v>
      </c>
      <c r="C1197" s="184" t="e">
        <f t="shared" si="18"/>
        <v>#N/A</v>
      </c>
    </row>
    <row r="1198" spans="1:3" hidden="1">
      <c r="A1198" s="186">
        <v>11724036</v>
      </c>
      <c r="B1198" s="184">
        <v>42353</v>
      </c>
      <c r="C1198" s="184" t="e">
        <f t="shared" si="18"/>
        <v>#N/A</v>
      </c>
    </row>
    <row r="1199" spans="1:3" hidden="1">
      <c r="A1199" s="186">
        <v>11724037</v>
      </c>
      <c r="B1199" s="184">
        <v>42353</v>
      </c>
      <c r="C1199" s="184" t="e">
        <f t="shared" si="18"/>
        <v>#N/A</v>
      </c>
    </row>
    <row r="1200" spans="1:3" hidden="1">
      <c r="A1200" s="186">
        <v>11724042</v>
      </c>
      <c r="B1200" s="184">
        <v>42353</v>
      </c>
      <c r="C1200" s="184" t="e">
        <f t="shared" si="18"/>
        <v>#N/A</v>
      </c>
    </row>
    <row r="1201" spans="1:3" hidden="1">
      <c r="A1201" s="186">
        <v>11724043</v>
      </c>
      <c r="B1201" s="184">
        <v>42353</v>
      </c>
      <c r="C1201" s="184" t="e">
        <f t="shared" si="18"/>
        <v>#N/A</v>
      </c>
    </row>
    <row r="1202" spans="1:3">
      <c r="A1202" s="186">
        <v>11724007</v>
      </c>
      <c r="B1202" s="184">
        <v>42353</v>
      </c>
      <c r="C1202" s="184" t="e">
        <f t="shared" si="18"/>
        <v>#N/A</v>
      </c>
    </row>
    <row r="1203" spans="1:3" hidden="1">
      <c r="A1203" s="185">
        <v>11724009</v>
      </c>
      <c r="B1203" s="184">
        <v>42353</v>
      </c>
      <c r="C1203" s="184" t="str">
        <f t="shared" si="18"/>
        <v>COGI</v>
      </c>
    </row>
    <row r="1204" spans="1:3" hidden="1">
      <c r="A1204" s="186">
        <v>11724012</v>
      </c>
      <c r="B1204" s="184">
        <v>42353</v>
      </c>
      <c r="C1204" s="184" t="e">
        <f t="shared" si="18"/>
        <v>#N/A</v>
      </c>
    </row>
    <row r="1205" spans="1:3" hidden="1">
      <c r="A1205" s="186">
        <v>11724025</v>
      </c>
      <c r="B1205" s="184">
        <v>42353</v>
      </c>
      <c r="C1205" s="184" t="e">
        <f t="shared" si="18"/>
        <v>#N/A</v>
      </c>
    </row>
    <row r="1206" spans="1:3" hidden="1">
      <c r="A1206" s="186">
        <v>11724028</v>
      </c>
      <c r="B1206" s="184">
        <v>42353</v>
      </c>
      <c r="C1206" s="184" t="e">
        <f t="shared" si="18"/>
        <v>#N/A</v>
      </c>
    </row>
    <row r="1207" spans="1:3" hidden="1">
      <c r="A1207" s="186">
        <v>11724030</v>
      </c>
      <c r="B1207" s="184">
        <v>42353</v>
      </c>
      <c r="C1207" s="184" t="e">
        <f t="shared" si="18"/>
        <v>#N/A</v>
      </c>
    </row>
    <row r="1208" spans="1:3" hidden="1">
      <c r="A1208" s="185">
        <v>11724014</v>
      </c>
      <c r="B1208" s="184">
        <v>42353</v>
      </c>
      <c r="C1208" s="184" t="str">
        <f t="shared" si="18"/>
        <v>COGI</v>
      </c>
    </row>
    <row r="1209" spans="1:3" hidden="1">
      <c r="A1209" s="185">
        <v>11724015</v>
      </c>
      <c r="B1209" s="184">
        <v>42353</v>
      </c>
      <c r="C1209" s="184" t="str">
        <f t="shared" si="18"/>
        <v>COGI</v>
      </c>
    </row>
    <row r="1210" spans="1:3" hidden="1">
      <c r="A1210" s="185">
        <v>11724016</v>
      </c>
      <c r="B1210" s="184">
        <v>42353</v>
      </c>
      <c r="C1210" s="184" t="str">
        <f t="shared" si="18"/>
        <v>COGI</v>
      </c>
    </row>
    <row r="1211" spans="1:3" hidden="1">
      <c r="A1211" s="185">
        <v>11724017</v>
      </c>
      <c r="B1211" s="184">
        <v>42353</v>
      </c>
      <c r="C1211" s="184" t="str">
        <f t="shared" si="18"/>
        <v>COGI</v>
      </c>
    </row>
    <row r="1212" spans="1:3" hidden="1">
      <c r="A1212" s="186">
        <v>11724022</v>
      </c>
      <c r="B1212" s="184">
        <v>42353</v>
      </c>
      <c r="C1212" s="184" t="e">
        <f t="shared" si="18"/>
        <v>#N/A</v>
      </c>
    </row>
    <row r="1213" spans="1:3" hidden="1">
      <c r="A1213" s="186">
        <v>11724026</v>
      </c>
      <c r="B1213" s="184">
        <v>42353</v>
      </c>
      <c r="C1213" s="184" t="e">
        <f t="shared" si="18"/>
        <v>#N/A</v>
      </c>
    </row>
    <row r="1214" spans="1:3" hidden="1">
      <c r="A1214" s="185">
        <v>11724041</v>
      </c>
      <c r="B1214" s="184">
        <v>42353</v>
      </c>
      <c r="C1214" s="184" t="str">
        <f t="shared" si="18"/>
        <v>COGI</v>
      </c>
    </row>
    <row r="1215" spans="1:3" hidden="1">
      <c r="A1215" s="186">
        <v>11723995</v>
      </c>
      <c r="B1215" s="184">
        <v>42353</v>
      </c>
      <c r="C1215" s="184" t="e">
        <f t="shared" si="18"/>
        <v>#N/A</v>
      </c>
    </row>
    <row r="1216" spans="1:3">
      <c r="A1216" s="186">
        <v>11723997</v>
      </c>
      <c r="B1216" s="184">
        <v>42353</v>
      </c>
      <c r="C1216" s="184" t="e">
        <f t="shared" si="18"/>
        <v>#N/A</v>
      </c>
    </row>
    <row r="1217" spans="1:3" hidden="1">
      <c r="A1217" s="186">
        <v>11723998</v>
      </c>
      <c r="B1217" s="184">
        <v>42353</v>
      </c>
      <c r="C1217" s="184" t="e">
        <f t="shared" si="18"/>
        <v>#N/A</v>
      </c>
    </row>
    <row r="1218" spans="1:3" hidden="1">
      <c r="A1218" s="186">
        <v>11724033</v>
      </c>
      <c r="B1218" s="184">
        <v>42353</v>
      </c>
      <c r="C1218" s="184" t="e">
        <f t="shared" ref="C1218:C1281" si="19">VLOOKUP(A:A,H:I,2,0)</f>
        <v>#N/A</v>
      </c>
    </row>
    <row r="1219" spans="1:3" hidden="1">
      <c r="A1219" s="186">
        <v>11724035</v>
      </c>
      <c r="B1219" s="184">
        <v>42353</v>
      </c>
      <c r="C1219" s="184" t="e">
        <f t="shared" si="19"/>
        <v>#N/A</v>
      </c>
    </row>
    <row r="1220" spans="1:3" hidden="1">
      <c r="A1220" s="186">
        <v>11724038</v>
      </c>
      <c r="B1220" s="184">
        <v>42353</v>
      </c>
      <c r="C1220" s="184" t="e">
        <f t="shared" si="19"/>
        <v>#N/A</v>
      </c>
    </row>
    <row r="1221" spans="1:3" hidden="1">
      <c r="A1221" s="186">
        <v>11724039</v>
      </c>
      <c r="B1221" s="184">
        <v>42353</v>
      </c>
      <c r="C1221" s="184" t="e">
        <f t="shared" si="19"/>
        <v>#N/A</v>
      </c>
    </row>
    <row r="1222" spans="1:3" hidden="1">
      <c r="A1222" s="186">
        <v>11724000</v>
      </c>
      <c r="B1222" s="184">
        <v>42353</v>
      </c>
      <c r="C1222" s="184" t="e">
        <f t="shared" si="19"/>
        <v>#N/A</v>
      </c>
    </row>
    <row r="1223" spans="1:3" hidden="1">
      <c r="A1223" s="186">
        <v>11724001</v>
      </c>
      <c r="B1223" s="184">
        <v>42353</v>
      </c>
      <c r="C1223" s="184" t="e">
        <f t="shared" si="19"/>
        <v>#N/A</v>
      </c>
    </row>
    <row r="1224" spans="1:3" hidden="1">
      <c r="A1224" s="186">
        <v>11724002</v>
      </c>
      <c r="B1224" s="184">
        <v>42353</v>
      </c>
      <c r="C1224" s="184" t="e">
        <f t="shared" si="19"/>
        <v>#N/A</v>
      </c>
    </row>
    <row r="1225" spans="1:3" hidden="1">
      <c r="A1225" s="186">
        <v>11724003</v>
      </c>
      <c r="B1225" s="184">
        <v>42353</v>
      </c>
      <c r="C1225" s="184" t="e">
        <f t="shared" si="19"/>
        <v>#N/A</v>
      </c>
    </row>
    <row r="1226" spans="1:3" hidden="1">
      <c r="A1226" s="186">
        <v>11724004</v>
      </c>
      <c r="B1226" s="184">
        <v>42353</v>
      </c>
      <c r="C1226" s="184" t="e">
        <f t="shared" si="19"/>
        <v>#N/A</v>
      </c>
    </row>
    <row r="1227" spans="1:3">
      <c r="A1227" s="186">
        <v>11724008</v>
      </c>
      <c r="B1227" s="184">
        <v>42353</v>
      </c>
      <c r="C1227" s="184" t="e">
        <f t="shared" si="19"/>
        <v>#N/A</v>
      </c>
    </row>
    <row r="1228" spans="1:3" hidden="1">
      <c r="A1228" s="186">
        <v>11724010</v>
      </c>
      <c r="B1228" s="184">
        <v>42353</v>
      </c>
      <c r="C1228" s="184" t="e">
        <f t="shared" si="19"/>
        <v>#N/A</v>
      </c>
    </row>
    <row r="1229" spans="1:3" hidden="1">
      <c r="A1229" s="186">
        <v>11724011</v>
      </c>
      <c r="B1229" s="184">
        <v>42353</v>
      </c>
      <c r="C1229" s="184" t="e">
        <f t="shared" si="19"/>
        <v>#N/A</v>
      </c>
    </row>
    <row r="1230" spans="1:3" hidden="1">
      <c r="A1230" s="186">
        <v>11724018</v>
      </c>
      <c r="B1230" s="184">
        <v>42353</v>
      </c>
      <c r="C1230" s="184" t="e">
        <f t="shared" si="19"/>
        <v>#N/A</v>
      </c>
    </row>
    <row r="1231" spans="1:3" hidden="1">
      <c r="A1231" s="186">
        <v>11724020</v>
      </c>
      <c r="B1231" s="184">
        <v>42353</v>
      </c>
      <c r="C1231" s="184" t="e">
        <f t="shared" si="19"/>
        <v>#N/A</v>
      </c>
    </row>
    <row r="1232" spans="1:3" hidden="1">
      <c r="A1232" s="186">
        <v>11724021</v>
      </c>
      <c r="B1232" s="184">
        <v>42353</v>
      </c>
      <c r="C1232" s="184" t="e">
        <f t="shared" si="19"/>
        <v>#N/A</v>
      </c>
    </row>
    <row r="1233" spans="1:3" hidden="1">
      <c r="A1233" s="186">
        <v>11724024</v>
      </c>
      <c r="B1233" s="184">
        <v>42353</v>
      </c>
      <c r="C1233" s="184" t="e">
        <f t="shared" si="19"/>
        <v>#N/A</v>
      </c>
    </row>
    <row r="1234" spans="1:3" hidden="1">
      <c r="A1234" s="186">
        <v>11724031</v>
      </c>
      <c r="B1234" s="184">
        <v>42353</v>
      </c>
      <c r="C1234" s="184" t="e">
        <f t="shared" si="19"/>
        <v>#N/A</v>
      </c>
    </row>
    <row r="1235" spans="1:3" hidden="1">
      <c r="A1235" s="186">
        <v>11724032</v>
      </c>
      <c r="B1235" s="184">
        <v>42353</v>
      </c>
      <c r="C1235" s="184" t="e">
        <f t="shared" si="19"/>
        <v>#N/A</v>
      </c>
    </row>
    <row r="1236" spans="1:3" hidden="1">
      <c r="A1236" s="186">
        <v>11724040</v>
      </c>
      <c r="B1236" s="184">
        <v>42353</v>
      </c>
      <c r="C1236" s="184" t="e">
        <f t="shared" si="19"/>
        <v>#N/A</v>
      </c>
    </row>
    <row r="1237" spans="1:3" hidden="1">
      <c r="A1237" s="186">
        <v>11723993</v>
      </c>
      <c r="B1237" s="184">
        <v>42353</v>
      </c>
      <c r="C1237" s="184" t="e">
        <f t="shared" si="19"/>
        <v>#N/A</v>
      </c>
    </row>
    <row r="1238" spans="1:3" hidden="1">
      <c r="A1238" s="186">
        <v>11723994</v>
      </c>
      <c r="B1238" s="184">
        <v>42353</v>
      </c>
      <c r="C1238" s="184" t="e">
        <f t="shared" si="19"/>
        <v>#N/A</v>
      </c>
    </row>
    <row r="1239" spans="1:3" hidden="1">
      <c r="A1239" s="186">
        <v>11723996</v>
      </c>
      <c r="B1239" s="184">
        <v>42353</v>
      </c>
      <c r="C1239" s="184" t="e">
        <f t="shared" si="19"/>
        <v>#N/A</v>
      </c>
    </row>
    <row r="1240" spans="1:3" hidden="1">
      <c r="A1240" s="186">
        <v>11723999</v>
      </c>
      <c r="B1240" s="184">
        <v>42353</v>
      </c>
      <c r="C1240" s="184" t="e">
        <f t="shared" si="19"/>
        <v>#N/A</v>
      </c>
    </row>
    <row r="1241" spans="1:3" hidden="1">
      <c r="A1241" s="185">
        <v>11724005</v>
      </c>
      <c r="B1241" s="184">
        <v>42353</v>
      </c>
      <c r="C1241" s="184" t="str">
        <f t="shared" si="19"/>
        <v>COGI</v>
      </c>
    </row>
    <row r="1242" spans="1:3">
      <c r="A1242" s="186">
        <v>11724006</v>
      </c>
      <c r="B1242" s="184">
        <v>42353</v>
      </c>
      <c r="C1242" s="184" t="e">
        <f t="shared" si="19"/>
        <v>#N/A</v>
      </c>
    </row>
    <row r="1243" spans="1:3" hidden="1">
      <c r="A1243" s="186">
        <v>11724019</v>
      </c>
      <c r="B1243" s="184">
        <v>42353</v>
      </c>
      <c r="C1243" s="184" t="e">
        <f t="shared" si="19"/>
        <v>#N/A</v>
      </c>
    </row>
    <row r="1244" spans="1:3" hidden="1">
      <c r="A1244" s="186">
        <v>11724027</v>
      </c>
      <c r="B1244" s="184">
        <v>42353</v>
      </c>
      <c r="C1244" s="184" t="e">
        <f t="shared" si="19"/>
        <v>#N/A</v>
      </c>
    </row>
    <row r="1245" spans="1:3" hidden="1">
      <c r="A1245" s="185">
        <v>11724136</v>
      </c>
      <c r="B1245" s="184">
        <v>42353</v>
      </c>
      <c r="C1245" s="184" t="str">
        <f t="shared" si="19"/>
        <v>COGI</v>
      </c>
    </row>
    <row r="1246" spans="1:3" hidden="1">
      <c r="A1246" s="185">
        <v>11724242</v>
      </c>
      <c r="B1246" s="184">
        <v>42353</v>
      </c>
      <c r="C1246" s="184" t="str">
        <f t="shared" si="19"/>
        <v>COGI</v>
      </c>
    </row>
    <row r="1247" spans="1:3" hidden="1">
      <c r="A1247" s="185">
        <v>11724245</v>
      </c>
      <c r="B1247" s="184">
        <v>42353</v>
      </c>
      <c r="C1247" s="184" t="str">
        <f t="shared" si="19"/>
        <v>COGI</v>
      </c>
    </row>
    <row r="1248" spans="1:3">
      <c r="A1248" s="186">
        <v>11724248</v>
      </c>
      <c r="B1248" s="184">
        <v>42353</v>
      </c>
      <c r="C1248" s="184" t="e">
        <f t="shared" si="19"/>
        <v>#N/A</v>
      </c>
    </row>
    <row r="1249" spans="1:3" hidden="1">
      <c r="A1249" s="185">
        <v>11724251</v>
      </c>
      <c r="B1249" s="184">
        <v>42353</v>
      </c>
      <c r="C1249" s="184" t="str">
        <f t="shared" si="19"/>
        <v>COGI</v>
      </c>
    </row>
    <row r="1250" spans="1:3" hidden="1">
      <c r="A1250" s="186">
        <v>11724253</v>
      </c>
      <c r="B1250" s="184">
        <v>42353</v>
      </c>
      <c r="C1250" s="184" t="e">
        <f t="shared" si="19"/>
        <v>#N/A</v>
      </c>
    </row>
    <row r="1251" spans="1:3" hidden="1">
      <c r="A1251" s="186">
        <v>11724254</v>
      </c>
      <c r="B1251" s="184">
        <v>42353</v>
      </c>
      <c r="C1251" s="184" t="e">
        <f t="shared" si="19"/>
        <v>#N/A</v>
      </c>
    </row>
    <row r="1252" spans="1:3" hidden="1">
      <c r="A1252" s="186">
        <v>11724258</v>
      </c>
      <c r="B1252" s="184">
        <v>42353</v>
      </c>
      <c r="C1252" s="184" t="e">
        <f t="shared" si="19"/>
        <v>#N/A</v>
      </c>
    </row>
    <row r="1253" spans="1:3" hidden="1">
      <c r="A1253" s="185">
        <v>11724302</v>
      </c>
      <c r="B1253" s="184">
        <v>42353</v>
      </c>
      <c r="C1253" s="184" t="str">
        <f t="shared" si="19"/>
        <v>COGI</v>
      </c>
    </row>
    <row r="1254" spans="1:3" hidden="1">
      <c r="A1254" s="185">
        <v>11724303</v>
      </c>
      <c r="B1254" s="184">
        <v>42353</v>
      </c>
      <c r="C1254" s="184" t="str">
        <f t="shared" si="19"/>
        <v>COGI</v>
      </c>
    </row>
    <row r="1255" spans="1:3" hidden="1">
      <c r="A1255" s="186">
        <v>11724311</v>
      </c>
      <c r="B1255" s="184">
        <v>42353</v>
      </c>
      <c r="C1255" s="184" t="e">
        <f t="shared" si="19"/>
        <v>#N/A</v>
      </c>
    </row>
    <row r="1256" spans="1:3" hidden="1">
      <c r="A1256" s="185">
        <v>11724313</v>
      </c>
      <c r="B1256" s="184">
        <v>42353</v>
      </c>
      <c r="C1256" s="184" t="str">
        <f t="shared" si="19"/>
        <v>COGI</v>
      </c>
    </row>
    <row r="1257" spans="1:3" hidden="1">
      <c r="A1257" s="186">
        <v>11724316</v>
      </c>
      <c r="B1257" s="184">
        <v>42353</v>
      </c>
      <c r="C1257" s="184" t="e">
        <f t="shared" si="19"/>
        <v>#N/A</v>
      </c>
    </row>
    <row r="1258" spans="1:3" hidden="1">
      <c r="A1258" s="186">
        <v>11724317</v>
      </c>
      <c r="B1258" s="184">
        <v>42353</v>
      </c>
      <c r="C1258" s="184" t="e">
        <f t="shared" si="19"/>
        <v>#N/A</v>
      </c>
    </row>
    <row r="1259" spans="1:3" hidden="1">
      <c r="A1259" s="185">
        <v>11724318</v>
      </c>
      <c r="B1259" s="184">
        <v>42353</v>
      </c>
      <c r="C1259" s="184" t="str">
        <f t="shared" si="19"/>
        <v>COGI</v>
      </c>
    </row>
    <row r="1260" spans="1:3" hidden="1">
      <c r="A1260" s="185">
        <v>11724341</v>
      </c>
      <c r="B1260" s="184">
        <v>42353</v>
      </c>
      <c r="C1260" s="184" t="str">
        <f t="shared" si="19"/>
        <v>COGI</v>
      </c>
    </row>
    <row r="1261" spans="1:3" hidden="1">
      <c r="A1261" s="186">
        <v>11724342</v>
      </c>
      <c r="B1261" s="184">
        <v>42353</v>
      </c>
      <c r="C1261" s="184" t="e">
        <f t="shared" si="19"/>
        <v>#N/A</v>
      </c>
    </row>
    <row r="1262" spans="1:3" hidden="1">
      <c r="A1262" s="186">
        <v>11724359</v>
      </c>
      <c r="B1262" s="184">
        <v>42353</v>
      </c>
      <c r="C1262" s="184" t="e">
        <f t="shared" si="19"/>
        <v>#N/A</v>
      </c>
    </row>
    <row r="1263" spans="1:3" hidden="1">
      <c r="A1263" s="185">
        <v>11724364</v>
      </c>
      <c r="B1263" s="184">
        <v>42353</v>
      </c>
      <c r="C1263" s="184" t="str">
        <f t="shared" si="19"/>
        <v>COGI</v>
      </c>
    </row>
    <row r="1264" spans="1:3" hidden="1">
      <c r="A1264" s="186">
        <v>11724366</v>
      </c>
      <c r="B1264" s="184">
        <v>42353</v>
      </c>
      <c r="C1264" s="184" t="e">
        <f t="shared" si="19"/>
        <v>#N/A</v>
      </c>
    </row>
    <row r="1265" spans="1:3" hidden="1">
      <c r="A1265" s="186">
        <v>11724367</v>
      </c>
      <c r="B1265" s="184">
        <v>42353</v>
      </c>
      <c r="C1265" s="184" t="e">
        <f t="shared" si="19"/>
        <v>#N/A</v>
      </c>
    </row>
    <row r="1266" spans="1:3" hidden="1">
      <c r="A1266" s="186">
        <v>11724368</v>
      </c>
      <c r="B1266" s="184">
        <v>42353</v>
      </c>
      <c r="C1266" s="184" t="e">
        <f t="shared" si="19"/>
        <v>#N/A</v>
      </c>
    </row>
    <row r="1267" spans="1:3" hidden="1">
      <c r="A1267" s="186">
        <v>11724373</v>
      </c>
      <c r="B1267" s="184">
        <v>42353</v>
      </c>
      <c r="C1267" s="184" t="e">
        <f t="shared" si="19"/>
        <v>#N/A</v>
      </c>
    </row>
    <row r="1268" spans="1:3" hidden="1">
      <c r="A1268" s="186">
        <v>11724394</v>
      </c>
      <c r="B1268" s="184">
        <v>42353</v>
      </c>
      <c r="C1268" s="184" t="e">
        <f t="shared" si="19"/>
        <v>#N/A</v>
      </c>
    </row>
    <row r="1269" spans="1:3" hidden="1">
      <c r="A1269" s="185">
        <v>11724396</v>
      </c>
      <c r="B1269" s="184">
        <v>42353</v>
      </c>
      <c r="C1269" s="184" t="str">
        <f t="shared" si="19"/>
        <v>COGI</v>
      </c>
    </row>
    <row r="1270" spans="1:3" hidden="1">
      <c r="A1270" s="186">
        <v>11724397</v>
      </c>
      <c r="B1270" s="184">
        <v>42353</v>
      </c>
      <c r="C1270" s="184" t="e">
        <f t="shared" si="19"/>
        <v>#N/A</v>
      </c>
    </row>
    <row r="1271" spans="1:3" hidden="1">
      <c r="A1271" s="185">
        <v>11724401</v>
      </c>
      <c r="B1271" s="184">
        <v>42353</v>
      </c>
      <c r="C1271" s="184" t="str">
        <f t="shared" si="19"/>
        <v>COGI</v>
      </c>
    </row>
    <row r="1272" spans="1:3" hidden="1">
      <c r="A1272" s="186">
        <v>11724403</v>
      </c>
      <c r="B1272" s="184">
        <v>42353</v>
      </c>
      <c r="C1272" s="184" t="e">
        <f t="shared" si="19"/>
        <v>#N/A</v>
      </c>
    </row>
    <row r="1273" spans="1:3" hidden="1">
      <c r="A1273" s="186">
        <v>11724405</v>
      </c>
      <c r="B1273" s="184">
        <v>42353</v>
      </c>
      <c r="C1273" s="184" t="e">
        <f t="shared" si="19"/>
        <v>#N/A</v>
      </c>
    </row>
    <row r="1274" spans="1:3" hidden="1">
      <c r="A1274" s="186">
        <v>11724243</v>
      </c>
      <c r="B1274" s="184">
        <v>42353</v>
      </c>
      <c r="C1274" s="184" t="e">
        <f t="shared" si="19"/>
        <v>#N/A</v>
      </c>
    </row>
    <row r="1275" spans="1:3" hidden="1">
      <c r="A1275" s="186">
        <v>11724287</v>
      </c>
      <c r="B1275" s="184">
        <v>42353</v>
      </c>
      <c r="C1275" s="184" t="e">
        <f t="shared" si="19"/>
        <v>#N/A</v>
      </c>
    </row>
    <row r="1276" spans="1:3" hidden="1">
      <c r="A1276" s="186">
        <v>11724291</v>
      </c>
      <c r="B1276" s="184">
        <v>42353</v>
      </c>
      <c r="C1276" s="184" t="e">
        <f t="shared" si="19"/>
        <v>#N/A</v>
      </c>
    </row>
    <row r="1277" spans="1:3" hidden="1">
      <c r="A1277" s="186">
        <v>11724298</v>
      </c>
      <c r="B1277" s="184">
        <v>42353</v>
      </c>
      <c r="C1277" s="184" t="e">
        <f t="shared" si="19"/>
        <v>#N/A</v>
      </c>
    </row>
    <row r="1278" spans="1:3" hidden="1">
      <c r="A1278" s="185">
        <v>11724309</v>
      </c>
      <c r="B1278" s="184">
        <v>42353</v>
      </c>
      <c r="C1278" s="184" t="str">
        <f t="shared" si="19"/>
        <v>COGI</v>
      </c>
    </row>
    <row r="1279" spans="1:3" hidden="1">
      <c r="A1279" s="186">
        <v>11724315</v>
      </c>
      <c r="B1279" s="184">
        <v>42353</v>
      </c>
      <c r="C1279" s="184" t="e">
        <f t="shared" si="19"/>
        <v>#N/A</v>
      </c>
    </row>
    <row r="1280" spans="1:3" hidden="1">
      <c r="A1280" s="186">
        <v>11724347</v>
      </c>
      <c r="B1280" s="184">
        <v>42353</v>
      </c>
      <c r="C1280" s="184" t="e">
        <f t="shared" si="19"/>
        <v>#N/A</v>
      </c>
    </row>
    <row r="1281" spans="1:3" hidden="1">
      <c r="A1281" s="186">
        <v>11724350</v>
      </c>
      <c r="B1281" s="184">
        <v>42353</v>
      </c>
      <c r="C1281" s="184" t="e">
        <f t="shared" si="19"/>
        <v>#N/A</v>
      </c>
    </row>
    <row r="1282" spans="1:3" hidden="1">
      <c r="A1282" s="186">
        <v>11724351</v>
      </c>
      <c r="B1282" s="184">
        <v>42353</v>
      </c>
      <c r="C1282" s="184" t="e">
        <f t="shared" ref="C1282:C1345" si="20">VLOOKUP(A:A,H:I,2,0)</f>
        <v>#N/A</v>
      </c>
    </row>
    <row r="1283" spans="1:3" hidden="1">
      <c r="A1283" s="186">
        <v>11724354</v>
      </c>
      <c r="B1283" s="184">
        <v>42353</v>
      </c>
      <c r="C1283" s="184" t="e">
        <f t="shared" si="20"/>
        <v>#N/A</v>
      </c>
    </row>
    <row r="1284" spans="1:3" hidden="1">
      <c r="A1284" s="185">
        <v>11724356</v>
      </c>
      <c r="B1284" s="184">
        <v>42353</v>
      </c>
      <c r="C1284" s="184" t="str">
        <f t="shared" si="20"/>
        <v>COGI</v>
      </c>
    </row>
    <row r="1285" spans="1:3" hidden="1">
      <c r="A1285" s="185">
        <v>11724357</v>
      </c>
      <c r="B1285" s="184">
        <v>42353</v>
      </c>
      <c r="C1285" s="184" t="str">
        <f t="shared" si="20"/>
        <v>COGI</v>
      </c>
    </row>
    <row r="1286" spans="1:3" hidden="1">
      <c r="A1286" s="186">
        <v>11724380</v>
      </c>
      <c r="B1286" s="184">
        <v>42353</v>
      </c>
      <c r="C1286" s="184" t="e">
        <f t="shared" si="20"/>
        <v>#N/A</v>
      </c>
    </row>
    <row r="1287" spans="1:3" hidden="1">
      <c r="A1287" s="185">
        <v>11724398</v>
      </c>
      <c r="B1287" s="184">
        <v>42353</v>
      </c>
      <c r="C1287" s="184" t="str">
        <f t="shared" si="20"/>
        <v>COGI</v>
      </c>
    </row>
    <row r="1288" spans="1:3" hidden="1">
      <c r="A1288" s="186">
        <v>11724402</v>
      </c>
      <c r="B1288" s="184">
        <v>42353</v>
      </c>
      <c r="C1288" s="184" t="e">
        <f t="shared" si="20"/>
        <v>#N/A</v>
      </c>
    </row>
    <row r="1289" spans="1:3">
      <c r="A1289" s="186">
        <v>11724244</v>
      </c>
      <c r="B1289" s="184">
        <v>42353</v>
      </c>
      <c r="C1289" s="184" t="e">
        <f t="shared" si="20"/>
        <v>#N/A</v>
      </c>
    </row>
    <row r="1290" spans="1:3">
      <c r="A1290" s="186">
        <v>11724246</v>
      </c>
      <c r="B1290" s="184">
        <v>42353</v>
      </c>
      <c r="C1290" s="184" t="e">
        <f t="shared" si="20"/>
        <v>#N/A</v>
      </c>
    </row>
    <row r="1291" spans="1:3">
      <c r="A1291" s="186">
        <v>11724247</v>
      </c>
      <c r="B1291" s="184">
        <v>42353</v>
      </c>
      <c r="C1291" s="184" t="e">
        <f t="shared" si="20"/>
        <v>#N/A</v>
      </c>
    </row>
    <row r="1292" spans="1:3">
      <c r="A1292" s="186">
        <v>11724249</v>
      </c>
      <c r="B1292" s="184">
        <v>42353</v>
      </c>
      <c r="C1292" s="184" t="e">
        <f t="shared" si="20"/>
        <v>#N/A</v>
      </c>
    </row>
    <row r="1293" spans="1:3">
      <c r="A1293" s="186">
        <v>11724250</v>
      </c>
      <c r="B1293" s="184">
        <v>42353</v>
      </c>
      <c r="C1293" s="184" t="e">
        <f t="shared" si="20"/>
        <v>#N/A</v>
      </c>
    </row>
    <row r="1294" spans="1:3" hidden="1">
      <c r="A1294" s="186">
        <v>11724257</v>
      </c>
      <c r="B1294" s="184">
        <v>42353</v>
      </c>
      <c r="C1294" s="184" t="e">
        <f t="shared" si="20"/>
        <v>#N/A</v>
      </c>
    </row>
    <row r="1295" spans="1:3" hidden="1">
      <c r="A1295" s="186">
        <v>11724259</v>
      </c>
      <c r="B1295" s="184">
        <v>42353</v>
      </c>
      <c r="C1295" s="184" t="e">
        <f t="shared" si="20"/>
        <v>#N/A</v>
      </c>
    </row>
    <row r="1296" spans="1:3" hidden="1">
      <c r="A1296" s="186">
        <v>11724281</v>
      </c>
      <c r="B1296" s="184">
        <v>42353</v>
      </c>
      <c r="C1296" s="184" t="e">
        <f t="shared" si="20"/>
        <v>#N/A</v>
      </c>
    </row>
    <row r="1297" spans="1:3" hidden="1">
      <c r="A1297" s="186">
        <v>11724286</v>
      </c>
      <c r="B1297" s="184">
        <v>42353</v>
      </c>
      <c r="C1297" s="184" t="e">
        <f t="shared" si="20"/>
        <v>#N/A</v>
      </c>
    </row>
    <row r="1298" spans="1:3" hidden="1">
      <c r="A1298" s="185">
        <v>11724288</v>
      </c>
      <c r="B1298" s="184">
        <v>42353</v>
      </c>
      <c r="C1298" s="184" t="str">
        <f t="shared" si="20"/>
        <v>COGI</v>
      </c>
    </row>
    <row r="1299" spans="1:3" hidden="1">
      <c r="A1299" s="186">
        <v>11724289</v>
      </c>
      <c r="B1299" s="184">
        <v>42353</v>
      </c>
      <c r="C1299" s="184" t="e">
        <f t="shared" si="20"/>
        <v>#N/A</v>
      </c>
    </row>
    <row r="1300" spans="1:3" hidden="1">
      <c r="A1300" s="185">
        <v>11724299</v>
      </c>
      <c r="B1300" s="184">
        <v>42353</v>
      </c>
      <c r="C1300" s="184" t="str">
        <f t="shared" si="20"/>
        <v>COGI</v>
      </c>
    </row>
    <row r="1301" spans="1:3" hidden="1">
      <c r="A1301" s="185">
        <v>11724304</v>
      </c>
      <c r="B1301" s="184">
        <v>42353</v>
      </c>
      <c r="C1301" s="184" t="str">
        <f t="shared" si="20"/>
        <v>COGI</v>
      </c>
    </row>
    <row r="1302" spans="1:3" hidden="1">
      <c r="A1302" s="186">
        <v>11724305</v>
      </c>
      <c r="B1302" s="184">
        <v>42353</v>
      </c>
      <c r="C1302" s="184" t="e">
        <f t="shared" si="20"/>
        <v>#N/A</v>
      </c>
    </row>
    <row r="1303" spans="1:3" hidden="1">
      <c r="A1303" s="186">
        <v>11724306</v>
      </c>
      <c r="B1303" s="184">
        <v>42353</v>
      </c>
      <c r="C1303" s="184" t="e">
        <f t="shared" si="20"/>
        <v>#N/A</v>
      </c>
    </row>
    <row r="1304" spans="1:3" hidden="1">
      <c r="A1304" s="186">
        <v>11724307</v>
      </c>
      <c r="B1304" s="184">
        <v>42353</v>
      </c>
      <c r="C1304" s="184" t="e">
        <f t="shared" si="20"/>
        <v>#N/A</v>
      </c>
    </row>
    <row r="1305" spans="1:3" hidden="1">
      <c r="A1305" s="185">
        <v>11724308</v>
      </c>
      <c r="B1305" s="184">
        <v>42353</v>
      </c>
      <c r="C1305" s="184" t="str">
        <f t="shared" si="20"/>
        <v>COGI</v>
      </c>
    </row>
    <row r="1306" spans="1:3" hidden="1">
      <c r="A1306" s="185">
        <v>11724310</v>
      </c>
      <c r="B1306" s="184">
        <v>42353</v>
      </c>
      <c r="C1306" s="184" t="str">
        <f t="shared" si="20"/>
        <v>COGI</v>
      </c>
    </row>
    <row r="1307" spans="1:3" hidden="1">
      <c r="A1307" s="186">
        <v>11724312</v>
      </c>
      <c r="B1307" s="184">
        <v>42353</v>
      </c>
      <c r="C1307" s="184" t="e">
        <f t="shared" si="20"/>
        <v>#N/A</v>
      </c>
    </row>
    <row r="1308" spans="1:3" hidden="1">
      <c r="A1308" s="186">
        <v>11724314</v>
      </c>
      <c r="B1308" s="184">
        <v>42353</v>
      </c>
      <c r="C1308" s="184" t="e">
        <f t="shared" si="20"/>
        <v>#N/A</v>
      </c>
    </row>
    <row r="1309" spans="1:3" hidden="1">
      <c r="A1309" s="185">
        <v>11724365</v>
      </c>
      <c r="B1309" s="184">
        <v>42353</v>
      </c>
      <c r="C1309" s="184" t="str">
        <f t="shared" si="20"/>
        <v>COGI</v>
      </c>
    </row>
    <row r="1310" spans="1:3" hidden="1">
      <c r="A1310" s="185">
        <v>11724399</v>
      </c>
      <c r="B1310" s="184">
        <v>42353</v>
      </c>
      <c r="C1310" s="184" t="str">
        <f t="shared" si="20"/>
        <v>COGI</v>
      </c>
    </row>
    <row r="1311" spans="1:3" hidden="1">
      <c r="A1311" s="185">
        <v>11724400</v>
      </c>
      <c r="B1311" s="184">
        <v>42353</v>
      </c>
      <c r="C1311" s="184" t="str">
        <f t="shared" si="20"/>
        <v>COGI</v>
      </c>
    </row>
    <row r="1312" spans="1:3" hidden="1">
      <c r="A1312" s="185">
        <v>11724135</v>
      </c>
      <c r="B1312" s="184">
        <v>42353</v>
      </c>
      <c r="C1312" s="184" t="str">
        <f t="shared" si="20"/>
        <v>COGI</v>
      </c>
    </row>
    <row r="1313" spans="1:3" hidden="1">
      <c r="A1313" s="185">
        <v>11724241</v>
      </c>
      <c r="B1313" s="184">
        <v>42353</v>
      </c>
      <c r="C1313" s="184" t="str">
        <f t="shared" si="20"/>
        <v>COGI</v>
      </c>
    </row>
    <row r="1314" spans="1:3" hidden="1">
      <c r="A1314" s="186">
        <v>11724138</v>
      </c>
      <c r="B1314" s="184">
        <v>42353</v>
      </c>
      <c r="C1314" s="184" t="e">
        <f t="shared" si="20"/>
        <v>#N/A</v>
      </c>
    </row>
    <row r="1315" spans="1:3" hidden="1">
      <c r="A1315" s="186">
        <v>11724240</v>
      </c>
      <c r="B1315" s="184">
        <v>42353</v>
      </c>
      <c r="C1315" s="184" t="e">
        <f t="shared" si="20"/>
        <v>#N/A</v>
      </c>
    </row>
    <row r="1316" spans="1:3" hidden="1">
      <c r="A1316" s="186">
        <v>11724256</v>
      </c>
      <c r="B1316" s="184">
        <v>42353</v>
      </c>
      <c r="C1316" s="184" t="e">
        <f t="shared" si="20"/>
        <v>#N/A</v>
      </c>
    </row>
    <row r="1317" spans="1:3" hidden="1">
      <c r="A1317" s="186">
        <v>11724294</v>
      </c>
      <c r="B1317" s="184">
        <v>42353</v>
      </c>
      <c r="C1317" s="184" t="e">
        <f t="shared" si="20"/>
        <v>#N/A</v>
      </c>
    </row>
    <row r="1318" spans="1:3" hidden="1">
      <c r="A1318" s="186">
        <v>11724295</v>
      </c>
      <c r="B1318" s="184">
        <v>42353</v>
      </c>
      <c r="C1318" s="184" t="e">
        <f t="shared" si="20"/>
        <v>#N/A</v>
      </c>
    </row>
    <row r="1319" spans="1:3" hidden="1">
      <c r="A1319" s="185">
        <v>11724340</v>
      </c>
      <c r="B1319" s="184">
        <v>42353</v>
      </c>
      <c r="C1319" s="184" t="str">
        <f t="shared" si="20"/>
        <v>COGI</v>
      </c>
    </row>
    <row r="1320" spans="1:3" hidden="1">
      <c r="A1320" s="186">
        <v>11724343</v>
      </c>
      <c r="B1320" s="184">
        <v>42353</v>
      </c>
      <c r="C1320" s="184" t="e">
        <f t="shared" si="20"/>
        <v>#N/A</v>
      </c>
    </row>
    <row r="1321" spans="1:3" hidden="1">
      <c r="A1321" s="186">
        <v>11724345</v>
      </c>
      <c r="B1321" s="184">
        <v>42353</v>
      </c>
      <c r="C1321" s="184" t="e">
        <f t="shared" si="20"/>
        <v>#N/A</v>
      </c>
    </row>
    <row r="1322" spans="1:3" hidden="1">
      <c r="A1322" s="186">
        <v>11724362</v>
      </c>
      <c r="B1322" s="184">
        <v>42353</v>
      </c>
      <c r="C1322" s="184" t="e">
        <f t="shared" si="20"/>
        <v>#N/A</v>
      </c>
    </row>
    <row r="1323" spans="1:3" hidden="1">
      <c r="A1323" s="186">
        <v>11724374</v>
      </c>
      <c r="B1323" s="184">
        <v>42353</v>
      </c>
      <c r="C1323" s="184" t="e">
        <f t="shared" si="20"/>
        <v>#N/A</v>
      </c>
    </row>
    <row r="1324" spans="1:3" hidden="1">
      <c r="A1324" s="186">
        <v>11724375</v>
      </c>
      <c r="B1324" s="184">
        <v>42353</v>
      </c>
      <c r="C1324" s="184" t="e">
        <f t="shared" si="20"/>
        <v>#N/A</v>
      </c>
    </row>
    <row r="1325" spans="1:3" hidden="1">
      <c r="A1325" s="186">
        <v>11724378</v>
      </c>
      <c r="B1325" s="184">
        <v>42353</v>
      </c>
      <c r="C1325" s="184" t="e">
        <f t="shared" si="20"/>
        <v>#N/A</v>
      </c>
    </row>
    <row r="1326" spans="1:3" hidden="1">
      <c r="A1326" s="186">
        <v>11724381</v>
      </c>
      <c r="B1326" s="184">
        <v>42353</v>
      </c>
      <c r="C1326" s="184" t="e">
        <f t="shared" si="20"/>
        <v>#N/A</v>
      </c>
    </row>
    <row r="1327" spans="1:3" hidden="1">
      <c r="A1327" s="186">
        <v>11724383</v>
      </c>
      <c r="B1327" s="184">
        <v>42353</v>
      </c>
      <c r="C1327" s="184" t="e">
        <f t="shared" si="20"/>
        <v>#N/A</v>
      </c>
    </row>
    <row r="1328" spans="1:3" hidden="1">
      <c r="A1328" s="185">
        <v>11724385</v>
      </c>
      <c r="B1328" s="184">
        <v>42353</v>
      </c>
      <c r="C1328" s="184" t="str">
        <f t="shared" si="20"/>
        <v>COGI</v>
      </c>
    </row>
    <row r="1329" spans="1:3" hidden="1">
      <c r="A1329" s="186">
        <v>11724386</v>
      </c>
      <c r="B1329" s="184">
        <v>42353</v>
      </c>
      <c r="C1329" s="184" t="e">
        <f t="shared" si="20"/>
        <v>#N/A</v>
      </c>
    </row>
    <row r="1330" spans="1:3" hidden="1">
      <c r="A1330" s="186">
        <v>11724388</v>
      </c>
      <c r="B1330" s="184">
        <v>42353</v>
      </c>
      <c r="C1330" s="184" t="e">
        <f t="shared" si="20"/>
        <v>#N/A</v>
      </c>
    </row>
    <row r="1331" spans="1:3" hidden="1">
      <c r="A1331" s="186">
        <v>11724390</v>
      </c>
      <c r="B1331" s="184">
        <v>42353</v>
      </c>
      <c r="C1331" s="184" t="e">
        <f t="shared" si="20"/>
        <v>#N/A</v>
      </c>
    </row>
    <row r="1332" spans="1:3" hidden="1">
      <c r="A1332" s="186">
        <v>11724408</v>
      </c>
      <c r="B1332" s="184">
        <v>42353</v>
      </c>
      <c r="C1332" s="184" t="e">
        <f t="shared" si="20"/>
        <v>#N/A</v>
      </c>
    </row>
    <row r="1333" spans="1:3" hidden="1">
      <c r="A1333" s="186">
        <v>11724139</v>
      </c>
      <c r="B1333" s="184">
        <v>42353</v>
      </c>
      <c r="C1333" s="184" t="e">
        <f t="shared" si="20"/>
        <v>#N/A</v>
      </c>
    </row>
    <row r="1334" spans="1:3" hidden="1">
      <c r="A1334" s="186">
        <v>11724280</v>
      </c>
      <c r="B1334" s="184">
        <v>42353</v>
      </c>
      <c r="C1334" s="184" t="e">
        <f t="shared" si="20"/>
        <v>#N/A</v>
      </c>
    </row>
    <row r="1335" spans="1:3" hidden="1">
      <c r="A1335" s="186">
        <v>11724282</v>
      </c>
      <c r="B1335" s="184">
        <v>42353</v>
      </c>
      <c r="C1335" s="184" t="e">
        <f t="shared" si="20"/>
        <v>#N/A</v>
      </c>
    </row>
    <row r="1336" spans="1:3" hidden="1">
      <c r="A1336" s="186">
        <v>11724290</v>
      </c>
      <c r="B1336" s="184">
        <v>42353</v>
      </c>
      <c r="C1336" s="184" t="e">
        <f t="shared" si="20"/>
        <v>#N/A</v>
      </c>
    </row>
    <row r="1337" spans="1:3" hidden="1">
      <c r="A1337" s="186">
        <v>11724296</v>
      </c>
      <c r="B1337" s="184">
        <v>42353</v>
      </c>
      <c r="C1337" s="184" t="e">
        <f t="shared" si="20"/>
        <v>#N/A</v>
      </c>
    </row>
    <row r="1338" spans="1:3" hidden="1">
      <c r="A1338" s="185">
        <v>11724300</v>
      </c>
      <c r="B1338" s="184">
        <v>42353</v>
      </c>
      <c r="C1338" s="184" t="str">
        <f t="shared" si="20"/>
        <v>COGI</v>
      </c>
    </row>
    <row r="1339" spans="1:3" hidden="1">
      <c r="A1339" s="186">
        <v>11724346</v>
      </c>
      <c r="B1339" s="184">
        <v>42353</v>
      </c>
      <c r="C1339" s="184" t="e">
        <f t="shared" si="20"/>
        <v>#N/A</v>
      </c>
    </row>
    <row r="1340" spans="1:3" hidden="1">
      <c r="A1340" s="186">
        <v>11724348</v>
      </c>
      <c r="B1340" s="184">
        <v>42353</v>
      </c>
      <c r="C1340" s="184" t="e">
        <f t="shared" si="20"/>
        <v>#N/A</v>
      </c>
    </row>
    <row r="1341" spans="1:3" hidden="1">
      <c r="A1341" s="186">
        <v>11724352</v>
      </c>
      <c r="B1341" s="184">
        <v>42353</v>
      </c>
      <c r="C1341" s="184" t="e">
        <f t="shared" si="20"/>
        <v>#N/A</v>
      </c>
    </row>
    <row r="1342" spans="1:3" hidden="1">
      <c r="A1342" s="186">
        <v>11724353</v>
      </c>
      <c r="B1342" s="184">
        <v>42353</v>
      </c>
      <c r="C1342" s="184" t="e">
        <f t="shared" si="20"/>
        <v>#N/A</v>
      </c>
    </row>
    <row r="1343" spans="1:3" hidden="1">
      <c r="A1343" s="185">
        <v>11724355</v>
      </c>
      <c r="B1343" s="184">
        <v>42353</v>
      </c>
      <c r="C1343" s="184" t="str">
        <f t="shared" si="20"/>
        <v>COGI</v>
      </c>
    </row>
    <row r="1344" spans="1:3" hidden="1">
      <c r="A1344" s="185">
        <v>11724358</v>
      </c>
      <c r="B1344" s="184">
        <v>42353</v>
      </c>
      <c r="C1344" s="184" t="str">
        <f t="shared" si="20"/>
        <v>COGI</v>
      </c>
    </row>
    <row r="1345" spans="1:3" hidden="1">
      <c r="A1345" s="186">
        <v>11724363</v>
      </c>
      <c r="B1345" s="184">
        <v>42353</v>
      </c>
      <c r="C1345" s="184" t="e">
        <f t="shared" si="20"/>
        <v>#N/A</v>
      </c>
    </row>
    <row r="1346" spans="1:3" hidden="1">
      <c r="A1346" s="185">
        <v>11724382</v>
      </c>
      <c r="B1346" s="184">
        <v>42353</v>
      </c>
      <c r="C1346" s="184" t="str">
        <f t="shared" ref="C1346:C1409" si="21">VLOOKUP(A:A,H:I,2,0)</f>
        <v>COGI</v>
      </c>
    </row>
    <row r="1347" spans="1:3" hidden="1">
      <c r="A1347" s="185">
        <v>11724384</v>
      </c>
      <c r="B1347" s="184">
        <v>42353</v>
      </c>
      <c r="C1347" s="184" t="str">
        <f t="shared" si="21"/>
        <v>COGI</v>
      </c>
    </row>
    <row r="1348" spans="1:3" hidden="1">
      <c r="A1348" s="186">
        <v>11724391</v>
      </c>
      <c r="B1348" s="184">
        <v>42353</v>
      </c>
      <c r="C1348" s="184" t="e">
        <f t="shared" si="21"/>
        <v>#N/A</v>
      </c>
    </row>
    <row r="1349" spans="1:3" hidden="1">
      <c r="A1349" s="185">
        <v>11724392</v>
      </c>
      <c r="B1349" s="184">
        <v>42353</v>
      </c>
      <c r="C1349" s="184" t="str">
        <f t="shared" si="21"/>
        <v>COGI</v>
      </c>
    </row>
    <row r="1350" spans="1:3" hidden="1">
      <c r="A1350" s="186">
        <v>11724404</v>
      </c>
      <c r="B1350" s="184">
        <v>42353</v>
      </c>
      <c r="C1350" s="184" t="e">
        <f t="shared" si="21"/>
        <v>#N/A</v>
      </c>
    </row>
    <row r="1351" spans="1:3" hidden="1">
      <c r="A1351" s="186">
        <v>11724406</v>
      </c>
      <c r="B1351" s="184">
        <v>42353</v>
      </c>
      <c r="C1351" s="184" t="e">
        <f t="shared" si="21"/>
        <v>#N/A</v>
      </c>
    </row>
    <row r="1352" spans="1:3" hidden="1">
      <c r="A1352" s="186">
        <v>11724407</v>
      </c>
      <c r="B1352" s="184">
        <v>42353</v>
      </c>
      <c r="C1352" s="184" t="e">
        <f t="shared" si="21"/>
        <v>#N/A</v>
      </c>
    </row>
    <row r="1353" spans="1:3" hidden="1">
      <c r="A1353" s="186">
        <v>11724137</v>
      </c>
      <c r="B1353" s="184">
        <v>42353</v>
      </c>
      <c r="C1353" s="184" t="e">
        <f t="shared" si="21"/>
        <v>#N/A</v>
      </c>
    </row>
    <row r="1354" spans="1:3" hidden="1">
      <c r="A1354" s="186">
        <v>11724252</v>
      </c>
      <c r="B1354" s="184">
        <v>42353</v>
      </c>
      <c r="C1354" s="184" t="e">
        <f t="shared" si="21"/>
        <v>#N/A</v>
      </c>
    </row>
    <row r="1355" spans="1:3" hidden="1">
      <c r="A1355" s="186">
        <v>11724255</v>
      </c>
      <c r="B1355" s="184">
        <v>42353</v>
      </c>
      <c r="C1355" s="184" t="e">
        <f t="shared" si="21"/>
        <v>#N/A</v>
      </c>
    </row>
    <row r="1356" spans="1:3" hidden="1">
      <c r="A1356" s="186">
        <v>11724283</v>
      </c>
      <c r="B1356" s="184">
        <v>42353</v>
      </c>
      <c r="C1356" s="184" t="e">
        <f t="shared" si="21"/>
        <v>#N/A</v>
      </c>
    </row>
    <row r="1357" spans="1:3" hidden="1">
      <c r="A1357" s="185">
        <v>11724284</v>
      </c>
      <c r="B1357" s="184">
        <v>42353</v>
      </c>
      <c r="C1357" s="184" t="str">
        <f t="shared" si="21"/>
        <v>COGI</v>
      </c>
    </row>
    <row r="1358" spans="1:3" hidden="1">
      <c r="A1358" s="186">
        <v>11724285</v>
      </c>
      <c r="B1358" s="184">
        <v>42353</v>
      </c>
      <c r="C1358" s="184" t="e">
        <f t="shared" si="21"/>
        <v>#N/A</v>
      </c>
    </row>
    <row r="1359" spans="1:3" hidden="1">
      <c r="A1359" s="186">
        <v>11724292</v>
      </c>
      <c r="B1359" s="184">
        <v>42353</v>
      </c>
      <c r="C1359" s="184" t="e">
        <f t="shared" si="21"/>
        <v>#N/A</v>
      </c>
    </row>
    <row r="1360" spans="1:3" hidden="1">
      <c r="A1360" s="186">
        <v>11724293</v>
      </c>
      <c r="B1360" s="184">
        <v>42353</v>
      </c>
      <c r="C1360" s="184" t="e">
        <f t="shared" si="21"/>
        <v>#N/A</v>
      </c>
    </row>
    <row r="1361" spans="1:3" hidden="1">
      <c r="A1361" s="186">
        <v>11724297</v>
      </c>
      <c r="B1361" s="184">
        <v>42353</v>
      </c>
      <c r="C1361" s="184" t="e">
        <f t="shared" si="21"/>
        <v>#N/A</v>
      </c>
    </row>
    <row r="1362" spans="1:3" hidden="1">
      <c r="A1362" s="185">
        <v>11724301</v>
      </c>
      <c r="B1362" s="184">
        <v>42353</v>
      </c>
      <c r="C1362" s="184" t="str">
        <f t="shared" si="21"/>
        <v>COGI</v>
      </c>
    </row>
    <row r="1363" spans="1:3" hidden="1">
      <c r="A1363" s="186">
        <v>11724319</v>
      </c>
      <c r="B1363" s="184">
        <v>42353</v>
      </c>
      <c r="C1363" s="184" t="e">
        <f t="shared" si="21"/>
        <v>#N/A</v>
      </c>
    </row>
    <row r="1364" spans="1:3" hidden="1">
      <c r="A1364" s="186">
        <v>11724344</v>
      </c>
      <c r="B1364" s="184">
        <v>42353</v>
      </c>
      <c r="C1364" s="184" t="e">
        <f t="shared" si="21"/>
        <v>#N/A</v>
      </c>
    </row>
    <row r="1365" spans="1:3" hidden="1">
      <c r="A1365" s="186">
        <v>11724349</v>
      </c>
      <c r="B1365" s="184">
        <v>42353</v>
      </c>
      <c r="C1365" s="184" t="e">
        <f t="shared" si="21"/>
        <v>#N/A</v>
      </c>
    </row>
    <row r="1366" spans="1:3" hidden="1">
      <c r="A1366" s="185">
        <v>11724360</v>
      </c>
      <c r="B1366" s="184">
        <v>42353</v>
      </c>
      <c r="C1366" s="184" t="str">
        <f t="shared" si="21"/>
        <v>COGI</v>
      </c>
    </row>
    <row r="1367" spans="1:3" hidden="1">
      <c r="A1367" s="186">
        <v>11724361</v>
      </c>
      <c r="B1367" s="184">
        <v>42353</v>
      </c>
      <c r="C1367" s="184" t="e">
        <f t="shared" si="21"/>
        <v>#N/A</v>
      </c>
    </row>
    <row r="1368" spans="1:3" hidden="1">
      <c r="A1368" s="186">
        <v>11724370</v>
      </c>
      <c r="B1368" s="184">
        <v>42353</v>
      </c>
      <c r="C1368" s="184" t="e">
        <f t="shared" si="21"/>
        <v>#N/A</v>
      </c>
    </row>
    <row r="1369" spans="1:3" hidden="1">
      <c r="A1369" s="186">
        <v>11724372</v>
      </c>
      <c r="B1369" s="184">
        <v>42353</v>
      </c>
      <c r="C1369" s="184" t="e">
        <f t="shared" si="21"/>
        <v>#N/A</v>
      </c>
    </row>
    <row r="1370" spans="1:3">
      <c r="A1370" s="186">
        <v>11724376</v>
      </c>
      <c r="B1370" s="184">
        <v>42353</v>
      </c>
      <c r="C1370" s="184" t="e">
        <f t="shared" si="21"/>
        <v>#N/A</v>
      </c>
    </row>
    <row r="1371" spans="1:3" hidden="1">
      <c r="A1371" s="186">
        <v>11724377</v>
      </c>
      <c r="B1371" s="184">
        <v>42353</v>
      </c>
      <c r="C1371" s="184" t="e">
        <f t="shared" si="21"/>
        <v>#N/A</v>
      </c>
    </row>
    <row r="1372" spans="1:3">
      <c r="A1372" s="186">
        <v>11724379</v>
      </c>
      <c r="B1372" s="184">
        <v>42353</v>
      </c>
      <c r="C1372" s="184" t="e">
        <f t="shared" si="21"/>
        <v>#N/A</v>
      </c>
    </row>
    <row r="1373" spans="1:3" hidden="1">
      <c r="A1373" s="186">
        <v>11724387</v>
      </c>
      <c r="B1373" s="184">
        <v>42353</v>
      </c>
      <c r="C1373" s="184" t="e">
        <f t="shared" si="21"/>
        <v>#N/A</v>
      </c>
    </row>
    <row r="1374" spans="1:3" hidden="1">
      <c r="A1374" s="186">
        <v>11724389</v>
      </c>
      <c r="B1374" s="184">
        <v>42353</v>
      </c>
      <c r="C1374" s="184" t="e">
        <f t="shared" si="21"/>
        <v>#N/A</v>
      </c>
    </row>
    <row r="1375" spans="1:3" hidden="1">
      <c r="A1375" s="186">
        <v>11724393</v>
      </c>
      <c r="B1375" s="184">
        <v>42353</v>
      </c>
      <c r="C1375" s="184" t="e">
        <f t="shared" si="21"/>
        <v>#N/A</v>
      </c>
    </row>
    <row r="1376" spans="1:3" hidden="1">
      <c r="A1376" s="185">
        <v>11724395</v>
      </c>
      <c r="B1376" s="184">
        <v>42353</v>
      </c>
      <c r="C1376" s="184" t="str">
        <f t="shared" si="21"/>
        <v>COGI</v>
      </c>
    </row>
    <row r="1377" spans="1:3" hidden="1">
      <c r="A1377" s="185">
        <v>11724517</v>
      </c>
      <c r="B1377" s="184">
        <v>42353</v>
      </c>
      <c r="C1377" s="184" t="str">
        <f t="shared" si="21"/>
        <v>COGI</v>
      </c>
    </row>
    <row r="1378" spans="1:3" hidden="1">
      <c r="A1378" s="186">
        <v>11724518</v>
      </c>
      <c r="B1378" s="184">
        <v>42353</v>
      </c>
      <c r="C1378" s="184" t="e">
        <f t="shared" si="21"/>
        <v>#N/A</v>
      </c>
    </row>
    <row r="1379" spans="1:3" hidden="1">
      <c r="A1379" s="185">
        <v>11724523</v>
      </c>
      <c r="B1379" s="184">
        <v>42353</v>
      </c>
      <c r="C1379" s="184" t="str">
        <f t="shared" si="21"/>
        <v>COGI</v>
      </c>
    </row>
    <row r="1380" spans="1:3" hidden="1">
      <c r="A1380" s="186">
        <v>11724524</v>
      </c>
      <c r="B1380" s="184">
        <v>42353</v>
      </c>
      <c r="C1380" s="184" t="e">
        <f t="shared" si="21"/>
        <v>#N/A</v>
      </c>
    </row>
    <row r="1381" spans="1:3" hidden="1">
      <c r="A1381" s="185">
        <v>11724526</v>
      </c>
      <c r="B1381" s="184">
        <v>42353</v>
      </c>
      <c r="C1381" s="184" t="str">
        <f t="shared" si="21"/>
        <v>COGI</v>
      </c>
    </row>
    <row r="1382" spans="1:3" hidden="1">
      <c r="A1382" s="186">
        <v>11724539</v>
      </c>
      <c r="B1382" s="184">
        <v>42353</v>
      </c>
      <c r="C1382" s="184" t="e">
        <f t="shared" si="21"/>
        <v>#N/A</v>
      </c>
    </row>
    <row r="1383" spans="1:3" hidden="1">
      <c r="A1383" s="186">
        <v>11724547</v>
      </c>
      <c r="B1383" s="184">
        <v>42353</v>
      </c>
      <c r="C1383" s="184" t="e">
        <f t="shared" si="21"/>
        <v>#N/A</v>
      </c>
    </row>
    <row r="1384" spans="1:3" hidden="1">
      <c r="A1384" s="186">
        <v>11724554</v>
      </c>
      <c r="B1384" s="184">
        <v>42353</v>
      </c>
      <c r="C1384" s="184" t="e">
        <f t="shared" si="21"/>
        <v>#N/A</v>
      </c>
    </row>
    <row r="1385" spans="1:3" hidden="1">
      <c r="A1385" s="186">
        <v>11724556</v>
      </c>
      <c r="B1385" s="184">
        <v>42353</v>
      </c>
      <c r="C1385" s="184" t="e">
        <f t="shared" si="21"/>
        <v>#N/A</v>
      </c>
    </row>
    <row r="1386" spans="1:3" hidden="1">
      <c r="A1386" s="186">
        <v>11724558</v>
      </c>
      <c r="B1386" s="184">
        <v>42353</v>
      </c>
      <c r="C1386" s="184" t="e">
        <f t="shared" si="21"/>
        <v>#N/A</v>
      </c>
    </row>
    <row r="1387" spans="1:3" hidden="1">
      <c r="A1387" s="186">
        <v>11724569</v>
      </c>
      <c r="B1387" s="184">
        <v>42353</v>
      </c>
      <c r="C1387" s="184" t="e">
        <f t="shared" si="21"/>
        <v>#N/A</v>
      </c>
    </row>
    <row r="1388" spans="1:3" hidden="1">
      <c r="A1388" s="186">
        <v>11724574</v>
      </c>
      <c r="B1388" s="184">
        <v>42353</v>
      </c>
      <c r="C1388" s="184" t="e">
        <f t="shared" si="21"/>
        <v>#N/A</v>
      </c>
    </row>
    <row r="1389" spans="1:3" hidden="1">
      <c r="A1389" s="186">
        <v>11724575</v>
      </c>
      <c r="B1389" s="184">
        <v>42353</v>
      </c>
      <c r="C1389" s="184" t="e">
        <f t="shared" si="21"/>
        <v>#N/A</v>
      </c>
    </row>
    <row r="1390" spans="1:3" hidden="1">
      <c r="A1390" s="185">
        <v>11724513</v>
      </c>
      <c r="B1390" s="184">
        <v>42353</v>
      </c>
      <c r="C1390" s="184" t="str">
        <f t="shared" si="21"/>
        <v>COGI</v>
      </c>
    </row>
    <row r="1391" spans="1:3" hidden="1">
      <c r="A1391" s="186">
        <v>11724552</v>
      </c>
      <c r="B1391" s="184">
        <v>42353</v>
      </c>
      <c r="C1391" s="184" t="e">
        <f t="shared" si="21"/>
        <v>#N/A</v>
      </c>
    </row>
    <row r="1392" spans="1:3" hidden="1">
      <c r="A1392" s="186">
        <v>11724559</v>
      </c>
      <c r="B1392" s="184">
        <v>42353</v>
      </c>
      <c r="C1392" s="184" t="e">
        <f t="shared" si="21"/>
        <v>#N/A</v>
      </c>
    </row>
    <row r="1393" spans="1:3" hidden="1">
      <c r="A1393" s="185">
        <v>11724560</v>
      </c>
      <c r="B1393" s="184">
        <v>42353</v>
      </c>
      <c r="C1393" s="184" t="str">
        <f t="shared" si="21"/>
        <v>COGI</v>
      </c>
    </row>
    <row r="1394" spans="1:3" hidden="1">
      <c r="A1394" s="186">
        <v>11724561</v>
      </c>
      <c r="B1394" s="184">
        <v>42353</v>
      </c>
      <c r="C1394" s="184" t="e">
        <f t="shared" si="21"/>
        <v>#N/A</v>
      </c>
    </row>
    <row r="1395" spans="1:3" hidden="1">
      <c r="A1395" s="186">
        <v>11724563</v>
      </c>
      <c r="B1395" s="184">
        <v>42353</v>
      </c>
      <c r="C1395" s="184" t="e">
        <f t="shared" si="21"/>
        <v>#N/A</v>
      </c>
    </row>
    <row r="1396" spans="1:3" hidden="1">
      <c r="A1396" s="186">
        <v>11724564</v>
      </c>
      <c r="B1396" s="184">
        <v>42353</v>
      </c>
      <c r="C1396" s="184" t="e">
        <f t="shared" si="21"/>
        <v>#N/A</v>
      </c>
    </row>
    <row r="1397" spans="1:3" hidden="1">
      <c r="A1397" s="186">
        <v>11724578</v>
      </c>
      <c r="B1397" s="184">
        <v>42353</v>
      </c>
      <c r="C1397" s="184" t="e">
        <f t="shared" si="21"/>
        <v>#N/A</v>
      </c>
    </row>
    <row r="1398" spans="1:3" hidden="1">
      <c r="A1398" s="186">
        <v>11724580</v>
      </c>
      <c r="B1398" s="184">
        <v>42353</v>
      </c>
      <c r="C1398" s="184" t="e">
        <f t="shared" si="21"/>
        <v>#N/A</v>
      </c>
    </row>
    <row r="1399" spans="1:3" hidden="1">
      <c r="A1399" s="185">
        <v>11724581</v>
      </c>
      <c r="B1399" s="184">
        <v>42353</v>
      </c>
      <c r="C1399" s="184" t="str">
        <f t="shared" si="21"/>
        <v>COGI</v>
      </c>
    </row>
    <row r="1400" spans="1:3" hidden="1">
      <c r="A1400" s="185">
        <v>11724522</v>
      </c>
      <c r="B1400" s="184">
        <v>42353</v>
      </c>
      <c r="C1400" s="184" t="str">
        <f t="shared" si="21"/>
        <v>COGI</v>
      </c>
    </row>
    <row r="1401" spans="1:3" hidden="1">
      <c r="A1401" s="185">
        <v>11724525</v>
      </c>
      <c r="B1401" s="184">
        <v>42353</v>
      </c>
      <c r="C1401" s="184" t="str">
        <f t="shared" si="21"/>
        <v>COGI</v>
      </c>
    </row>
    <row r="1402" spans="1:3" hidden="1">
      <c r="A1402" s="186">
        <v>11724531</v>
      </c>
      <c r="B1402" s="184">
        <v>42353</v>
      </c>
      <c r="C1402" s="184" t="e">
        <f t="shared" si="21"/>
        <v>#N/A</v>
      </c>
    </row>
    <row r="1403" spans="1:3" hidden="1">
      <c r="A1403" s="186">
        <v>11724532</v>
      </c>
      <c r="B1403" s="184">
        <v>42353</v>
      </c>
      <c r="C1403" s="184" t="e">
        <f t="shared" si="21"/>
        <v>#N/A</v>
      </c>
    </row>
    <row r="1404" spans="1:3" hidden="1">
      <c r="A1404" s="186">
        <v>11724533</v>
      </c>
      <c r="B1404" s="184">
        <v>42353</v>
      </c>
      <c r="C1404" s="184" t="e">
        <f t="shared" si="21"/>
        <v>#N/A</v>
      </c>
    </row>
    <row r="1405" spans="1:3" hidden="1">
      <c r="A1405" s="186">
        <v>11724542</v>
      </c>
      <c r="B1405" s="184">
        <v>42353</v>
      </c>
      <c r="C1405" s="184" t="e">
        <f t="shared" si="21"/>
        <v>#N/A</v>
      </c>
    </row>
    <row r="1406" spans="1:3" hidden="1">
      <c r="A1406" s="185">
        <v>11724551</v>
      </c>
      <c r="B1406" s="184">
        <v>42353</v>
      </c>
      <c r="C1406" s="184" t="str">
        <f t="shared" si="21"/>
        <v>COGI</v>
      </c>
    </row>
    <row r="1407" spans="1:3" hidden="1">
      <c r="A1407" s="186">
        <v>11724553</v>
      </c>
      <c r="B1407" s="184">
        <v>42353</v>
      </c>
      <c r="C1407" s="184" t="e">
        <f t="shared" si="21"/>
        <v>#N/A</v>
      </c>
    </row>
    <row r="1408" spans="1:3" hidden="1">
      <c r="A1408" s="186">
        <v>11724555</v>
      </c>
      <c r="B1408" s="184">
        <v>42353</v>
      </c>
      <c r="C1408" s="184" t="e">
        <f t="shared" si="21"/>
        <v>#N/A</v>
      </c>
    </row>
    <row r="1409" spans="1:3" hidden="1">
      <c r="A1409" s="186">
        <v>11724557</v>
      </c>
      <c r="B1409" s="184">
        <v>42353</v>
      </c>
      <c r="C1409" s="184" t="e">
        <f t="shared" si="21"/>
        <v>#N/A</v>
      </c>
    </row>
    <row r="1410" spans="1:3" hidden="1">
      <c r="A1410" s="186">
        <v>11724566</v>
      </c>
      <c r="B1410" s="184">
        <v>42353</v>
      </c>
      <c r="C1410" s="184" t="e">
        <f t="shared" ref="C1410:C1473" si="22">VLOOKUP(A:A,H:I,2,0)</f>
        <v>#N/A</v>
      </c>
    </row>
    <row r="1411" spans="1:3" hidden="1">
      <c r="A1411" s="186">
        <v>11724567</v>
      </c>
      <c r="B1411" s="184">
        <v>42353</v>
      </c>
      <c r="C1411" s="184" t="e">
        <f t="shared" si="22"/>
        <v>#N/A</v>
      </c>
    </row>
    <row r="1412" spans="1:3" hidden="1">
      <c r="A1412" s="186">
        <v>11724507</v>
      </c>
      <c r="B1412" s="184">
        <v>42353</v>
      </c>
      <c r="C1412" s="184" t="e">
        <f t="shared" si="22"/>
        <v>#N/A</v>
      </c>
    </row>
    <row r="1413" spans="1:3" hidden="1">
      <c r="A1413" s="186">
        <v>11724509</v>
      </c>
      <c r="B1413" s="184">
        <v>42353</v>
      </c>
      <c r="C1413" s="184" t="e">
        <f t="shared" si="22"/>
        <v>#N/A</v>
      </c>
    </row>
    <row r="1414" spans="1:3" hidden="1">
      <c r="A1414" s="186">
        <v>11724510</v>
      </c>
      <c r="B1414" s="184">
        <v>42353</v>
      </c>
      <c r="C1414" s="184" t="e">
        <f t="shared" si="22"/>
        <v>#N/A</v>
      </c>
    </row>
    <row r="1415" spans="1:3" hidden="1">
      <c r="A1415" s="186">
        <v>11724511</v>
      </c>
      <c r="B1415" s="184">
        <v>42353</v>
      </c>
      <c r="C1415" s="184" t="e">
        <f t="shared" si="22"/>
        <v>#N/A</v>
      </c>
    </row>
    <row r="1416" spans="1:3" hidden="1">
      <c r="A1416" s="185">
        <v>11724514</v>
      </c>
      <c r="B1416" s="184">
        <v>42353</v>
      </c>
      <c r="C1416" s="184" t="str">
        <f t="shared" si="22"/>
        <v>COGI</v>
      </c>
    </row>
    <row r="1417" spans="1:3" hidden="1">
      <c r="A1417" s="186">
        <v>11724516</v>
      </c>
      <c r="B1417" s="184">
        <v>42353</v>
      </c>
      <c r="C1417" s="184" t="e">
        <f t="shared" si="22"/>
        <v>#N/A</v>
      </c>
    </row>
    <row r="1418" spans="1:3" hidden="1">
      <c r="A1418" s="186">
        <v>11724537</v>
      </c>
      <c r="B1418" s="184">
        <v>42353</v>
      </c>
      <c r="C1418" s="184" t="e">
        <f t="shared" si="22"/>
        <v>#N/A</v>
      </c>
    </row>
    <row r="1419" spans="1:3">
      <c r="A1419" s="186">
        <v>11724538</v>
      </c>
      <c r="B1419" s="184">
        <v>42353</v>
      </c>
      <c r="C1419" s="184" t="e">
        <f t="shared" si="22"/>
        <v>#N/A</v>
      </c>
    </row>
    <row r="1420" spans="1:3" hidden="1">
      <c r="A1420" s="186">
        <v>11724545</v>
      </c>
      <c r="B1420" s="184">
        <v>42353</v>
      </c>
      <c r="C1420" s="184" t="e">
        <f t="shared" si="22"/>
        <v>#N/A</v>
      </c>
    </row>
    <row r="1421" spans="1:3" hidden="1">
      <c r="A1421" s="186">
        <v>11724546</v>
      </c>
      <c r="B1421" s="184">
        <v>42353</v>
      </c>
      <c r="C1421" s="184" t="e">
        <f t="shared" si="22"/>
        <v>#N/A</v>
      </c>
    </row>
    <row r="1422" spans="1:3" hidden="1">
      <c r="A1422" s="186">
        <v>11724549</v>
      </c>
      <c r="B1422" s="184">
        <v>42353</v>
      </c>
      <c r="C1422" s="184" t="e">
        <f t="shared" si="22"/>
        <v>#N/A</v>
      </c>
    </row>
    <row r="1423" spans="1:3" hidden="1">
      <c r="A1423" s="186">
        <v>11724570</v>
      </c>
      <c r="B1423" s="184">
        <v>42353</v>
      </c>
      <c r="C1423" s="184" t="e">
        <f t="shared" si="22"/>
        <v>#N/A</v>
      </c>
    </row>
    <row r="1424" spans="1:3" hidden="1">
      <c r="A1424" s="186">
        <v>11724571</v>
      </c>
      <c r="B1424" s="184">
        <v>42353</v>
      </c>
      <c r="C1424" s="184" t="e">
        <f t="shared" si="22"/>
        <v>#N/A</v>
      </c>
    </row>
    <row r="1425" spans="1:3" hidden="1">
      <c r="A1425" s="186">
        <v>11724573</v>
      </c>
      <c r="B1425" s="184">
        <v>42353</v>
      </c>
      <c r="C1425" s="184" t="e">
        <f t="shared" si="22"/>
        <v>#N/A</v>
      </c>
    </row>
    <row r="1426" spans="1:3" hidden="1">
      <c r="A1426" s="186">
        <v>11724576</v>
      </c>
      <c r="B1426" s="184">
        <v>42353</v>
      </c>
      <c r="C1426" s="184" t="e">
        <f t="shared" si="22"/>
        <v>#N/A</v>
      </c>
    </row>
    <row r="1427" spans="1:3" hidden="1">
      <c r="A1427" s="185">
        <v>11724577</v>
      </c>
      <c r="B1427" s="184">
        <v>42353</v>
      </c>
      <c r="C1427" s="184" t="str">
        <f t="shared" si="22"/>
        <v>COGI</v>
      </c>
    </row>
    <row r="1428" spans="1:3" hidden="1">
      <c r="A1428" s="185">
        <v>11724579</v>
      </c>
      <c r="B1428" s="184">
        <v>42353</v>
      </c>
      <c r="C1428" s="184" t="str">
        <f t="shared" si="22"/>
        <v>COGI</v>
      </c>
    </row>
    <row r="1429" spans="1:3" hidden="1">
      <c r="A1429" s="186">
        <v>11724508</v>
      </c>
      <c r="B1429" s="184">
        <v>42353</v>
      </c>
      <c r="C1429" s="184" t="e">
        <f t="shared" si="22"/>
        <v>#N/A</v>
      </c>
    </row>
    <row r="1430" spans="1:3" hidden="1">
      <c r="A1430" s="185">
        <v>11724512</v>
      </c>
      <c r="B1430" s="184">
        <v>42353</v>
      </c>
      <c r="C1430" s="184" t="str">
        <f t="shared" si="22"/>
        <v>COGI</v>
      </c>
    </row>
    <row r="1431" spans="1:3" hidden="1">
      <c r="A1431" s="186">
        <v>11724519</v>
      </c>
      <c r="B1431" s="184">
        <v>42353</v>
      </c>
      <c r="C1431" s="184" t="e">
        <f t="shared" si="22"/>
        <v>#N/A</v>
      </c>
    </row>
    <row r="1432" spans="1:3" hidden="1">
      <c r="A1432" s="186">
        <v>11724520</v>
      </c>
      <c r="B1432" s="184">
        <v>42353</v>
      </c>
      <c r="C1432" s="184" t="e">
        <f t="shared" si="22"/>
        <v>#N/A</v>
      </c>
    </row>
    <row r="1433" spans="1:3" hidden="1">
      <c r="A1433" s="186">
        <v>11724521</v>
      </c>
      <c r="B1433" s="184">
        <v>42353</v>
      </c>
      <c r="C1433" s="184" t="e">
        <f t="shared" si="22"/>
        <v>#N/A</v>
      </c>
    </row>
    <row r="1434" spans="1:3" hidden="1">
      <c r="A1434" s="185">
        <v>11724529</v>
      </c>
      <c r="B1434" s="184">
        <v>42353</v>
      </c>
      <c r="C1434" s="184" t="str">
        <f t="shared" si="22"/>
        <v>COGI</v>
      </c>
    </row>
    <row r="1435" spans="1:3" hidden="1">
      <c r="A1435" s="186">
        <v>11724534</v>
      </c>
      <c r="B1435" s="184">
        <v>42353</v>
      </c>
      <c r="C1435" s="184" t="e">
        <f t="shared" si="22"/>
        <v>#N/A</v>
      </c>
    </row>
    <row r="1436" spans="1:3" hidden="1">
      <c r="A1436" s="186">
        <v>11724540</v>
      </c>
      <c r="B1436" s="184">
        <v>42353</v>
      </c>
      <c r="C1436" s="184" t="e">
        <f t="shared" si="22"/>
        <v>#N/A</v>
      </c>
    </row>
    <row r="1437" spans="1:3" hidden="1">
      <c r="A1437" s="186">
        <v>11724543</v>
      </c>
      <c r="B1437" s="184">
        <v>42353</v>
      </c>
      <c r="C1437" s="184" t="e">
        <f t="shared" si="22"/>
        <v>#N/A</v>
      </c>
    </row>
    <row r="1438" spans="1:3" hidden="1">
      <c r="A1438" s="186">
        <v>11724544</v>
      </c>
      <c r="B1438" s="184">
        <v>42353</v>
      </c>
      <c r="C1438" s="184" t="e">
        <f t="shared" si="22"/>
        <v>#N/A</v>
      </c>
    </row>
    <row r="1439" spans="1:3" hidden="1">
      <c r="A1439" s="186">
        <v>11724562</v>
      </c>
      <c r="B1439" s="184">
        <v>42353</v>
      </c>
      <c r="C1439" s="184" t="e">
        <f t="shared" si="22"/>
        <v>#N/A</v>
      </c>
    </row>
    <row r="1440" spans="1:3" hidden="1">
      <c r="A1440" s="186">
        <v>11724565</v>
      </c>
      <c r="B1440" s="184">
        <v>42353</v>
      </c>
      <c r="C1440" s="184" t="e">
        <f t="shared" si="22"/>
        <v>#N/A</v>
      </c>
    </row>
    <row r="1441" spans="1:3" hidden="1">
      <c r="A1441" s="186">
        <v>11724568</v>
      </c>
      <c r="B1441" s="184">
        <v>42353</v>
      </c>
      <c r="C1441" s="184" t="e">
        <f t="shared" si="22"/>
        <v>#N/A</v>
      </c>
    </row>
    <row r="1442" spans="1:3" hidden="1">
      <c r="A1442" s="186">
        <v>11724572</v>
      </c>
      <c r="B1442" s="184">
        <v>42353</v>
      </c>
      <c r="C1442" s="184" t="e">
        <f t="shared" si="22"/>
        <v>#N/A</v>
      </c>
    </row>
    <row r="1443" spans="1:3" hidden="1">
      <c r="A1443" s="185">
        <v>11724515</v>
      </c>
      <c r="B1443" s="184">
        <v>42353</v>
      </c>
      <c r="C1443" s="184" t="str">
        <f t="shared" si="22"/>
        <v>COGI</v>
      </c>
    </row>
    <row r="1444" spans="1:3" hidden="1">
      <c r="A1444" s="186">
        <v>11724527</v>
      </c>
      <c r="B1444" s="184">
        <v>42353</v>
      </c>
      <c r="C1444" s="184" t="e">
        <f t="shared" si="22"/>
        <v>#N/A</v>
      </c>
    </row>
    <row r="1445" spans="1:3" hidden="1">
      <c r="A1445" s="185">
        <v>11724528</v>
      </c>
      <c r="B1445" s="184">
        <v>42353</v>
      </c>
      <c r="C1445" s="184" t="str">
        <f t="shared" si="22"/>
        <v>COGI</v>
      </c>
    </row>
    <row r="1446" spans="1:3" hidden="1">
      <c r="A1446" s="185">
        <v>11724530</v>
      </c>
      <c r="B1446" s="184">
        <v>42353</v>
      </c>
      <c r="C1446" s="184" t="str">
        <f t="shared" si="22"/>
        <v>COGI</v>
      </c>
    </row>
    <row r="1447" spans="1:3" hidden="1">
      <c r="A1447" s="186">
        <v>11724535</v>
      </c>
      <c r="B1447" s="184">
        <v>42353</v>
      </c>
      <c r="C1447" s="184" t="e">
        <f t="shared" si="22"/>
        <v>#N/A</v>
      </c>
    </row>
    <row r="1448" spans="1:3" hidden="1">
      <c r="A1448" s="186">
        <v>11724536</v>
      </c>
      <c r="B1448" s="184">
        <v>42353</v>
      </c>
      <c r="C1448" s="184" t="e">
        <f t="shared" si="22"/>
        <v>#N/A</v>
      </c>
    </row>
    <row r="1449" spans="1:3" hidden="1">
      <c r="A1449" s="186">
        <v>11724541</v>
      </c>
      <c r="B1449" s="184">
        <v>42353</v>
      </c>
      <c r="C1449" s="184" t="e">
        <f t="shared" si="22"/>
        <v>#N/A</v>
      </c>
    </row>
    <row r="1450" spans="1:3" hidden="1">
      <c r="A1450" s="186">
        <v>11724548</v>
      </c>
      <c r="B1450" s="184">
        <v>42353</v>
      </c>
      <c r="C1450" s="184" t="e">
        <f t="shared" si="22"/>
        <v>#N/A</v>
      </c>
    </row>
    <row r="1451" spans="1:3" hidden="1">
      <c r="A1451" s="185">
        <v>11724550</v>
      </c>
      <c r="B1451" s="184">
        <v>42353</v>
      </c>
      <c r="C1451" s="184" t="str">
        <f t="shared" si="22"/>
        <v>COGI</v>
      </c>
    </row>
    <row r="1452" spans="1:3" hidden="1">
      <c r="A1452" s="185">
        <v>11724706</v>
      </c>
      <c r="B1452" s="184">
        <v>42353</v>
      </c>
      <c r="C1452" s="184" t="str">
        <f t="shared" si="22"/>
        <v>COGI</v>
      </c>
    </row>
    <row r="1453" spans="1:3" hidden="1">
      <c r="A1453" s="186">
        <v>11724712</v>
      </c>
      <c r="B1453" s="184">
        <v>42353</v>
      </c>
      <c r="C1453" s="184" t="e">
        <f t="shared" si="22"/>
        <v>#N/A</v>
      </c>
    </row>
    <row r="1454" spans="1:3" hidden="1">
      <c r="A1454" s="186">
        <v>11724717</v>
      </c>
      <c r="B1454" s="184">
        <v>42353</v>
      </c>
      <c r="C1454" s="184" t="e">
        <f t="shared" si="22"/>
        <v>#N/A</v>
      </c>
    </row>
    <row r="1455" spans="1:3" hidden="1">
      <c r="A1455" s="186">
        <v>11724722</v>
      </c>
      <c r="B1455" s="184">
        <v>42353</v>
      </c>
      <c r="C1455" s="184" t="e">
        <f t="shared" si="22"/>
        <v>#N/A</v>
      </c>
    </row>
    <row r="1456" spans="1:3" hidden="1">
      <c r="A1456" s="185">
        <v>11724734</v>
      </c>
      <c r="B1456" s="184">
        <v>42353</v>
      </c>
      <c r="C1456" s="184" t="str">
        <f t="shared" si="22"/>
        <v>COGI</v>
      </c>
    </row>
    <row r="1457" spans="1:3" hidden="1">
      <c r="A1457" s="186">
        <v>11724740</v>
      </c>
      <c r="B1457" s="184">
        <v>42353</v>
      </c>
      <c r="C1457" s="184" t="e">
        <f t="shared" si="22"/>
        <v>#N/A</v>
      </c>
    </row>
    <row r="1458" spans="1:3" hidden="1">
      <c r="A1458" s="186">
        <v>11724745</v>
      </c>
      <c r="B1458" s="184">
        <v>42353</v>
      </c>
      <c r="C1458" s="184" t="e">
        <f t="shared" si="22"/>
        <v>#N/A</v>
      </c>
    </row>
    <row r="1459" spans="1:3" hidden="1">
      <c r="A1459" s="186">
        <v>11724748</v>
      </c>
      <c r="B1459" s="184">
        <v>42353</v>
      </c>
      <c r="C1459" s="184" t="e">
        <f t="shared" si="22"/>
        <v>#N/A</v>
      </c>
    </row>
    <row r="1460" spans="1:3" hidden="1">
      <c r="A1460" s="186">
        <v>11724751</v>
      </c>
      <c r="B1460" s="184">
        <v>42353</v>
      </c>
      <c r="C1460" s="184" t="e">
        <f t="shared" si="22"/>
        <v>#N/A</v>
      </c>
    </row>
    <row r="1461" spans="1:3" hidden="1">
      <c r="A1461" s="185">
        <v>11724755</v>
      </c>
      <c r="B1461" s="184">
        <v>42353</v>
      </c>
      <c r="C1461" s="184" t="str">
        <f t="shared" si="22"/>
        <v>COGI</v>
      </c>
    </row>
    <row r="1462" spans="1:3" hidden="1">
      <c r="A1462" s="185">
        <v>11724759</v>
      </c>
      <c r="B1462" s="184">
        <v>42353</v>
      </c>
      <c r="C1462" s="184" t="str">
        <f t="shared" si="22"/>
        <v>COGI</v>
      </c>
    </row>
    <row r="1463" spans="1:3" hidden="1">
      <c r="A1463" s="185">
        <v>11724696</v>
      </c>
      <c r="B1463" s="184">
        <v>42353</v>
      </c>
      <c r="C1463" s="184" t="str">
        <f t="shared" si="22"/>
        <v>COGI</v>
      </c>
    </row>
    <row r="1464" spans="1:3">
      <c r="A1464" s="186">
        <v>11724704</v>
      </c>
      <c r="B1464" s="184">
        <v>42353</v>
      </c>
      <c r="C1464" s="184" t="e">
        <f t="shared" si="22"/>
        <v>#N/A</v>
      </c>
    </row>
    <row r="1465" spans="1:3" hidden="1">
      <c r="A1465" s="186">
        <v>11724705</v>
      </c>
      <c r="B1465" s="184">
        <v>42353</v>
      </c>
      <c r="C1465" s="184" t="e">
        <f t="shared" si="22"/>
        <v>#N/A</v>
      </c>
    </row>
    <row r="1466" spans="1:3" hidden="1">
      <c r="A1466" s="186">
        <v>11724709</v>
      </c>
      <c r="B1466" s="184">
        <v>42353</v>
      </c>
      <c r="C1466" s="184" t="e">
        <f t="shared" si="22"/>
        <v>#N/A</v>
      </c>
    </row>
    <row r="1467" spans="1:3">
      <c r="A1467" s="186">
        <v>11724710</v>
      </c>
      <c r="B1467" s="184">
        <v>42353</v>
      </c>
      <c r="C1467" s="184" t="e">
        <f t="shared" si="22"/>
        <v>#N/A</v>
      </c>
    </row>
    <row r="1468" spans="1:3" hidden="1">
      <c r="A1468" s="186">
        <v>11724714</v>
      </c>
      <c r="B1468" s="184">
        <v>42353</v>
      </c>
      <c r="C1468" s="184" t="e">
        <f t="shared" si="22"/>
        <v>#N/A</v>
      </c>
    </row>
    <row r="1469" spans="1:3" hidden="1">
      <c r="A1469" s="185">
        <v>11724735</v>
      </c>
      <c r="B1469" s="184">
        <v>42353</v>
      </c>
      <c r="C1469" s="184" t="str">
        <f t="shared" si="22"/>
        <v>COGI</v>
      </c>
    </row>
    <row r="1470" spans="1:3" hidden="1">
      <c r="A1470" s="186">
        <v>11724744</v>
      </c>
      <c r="B1470" s="184">
        <v>42353</v>
      </c>
      <c r="C1470" s="184" t="e">
        <f t="shared" si="22"/>
        <v>#N/A</v>
      </c>
    </row>
    <row r="1471" spans="1:3" hidden="1">
      <c r="A1471" s="186">
        <v>11724750</v>
      </c>
      <c r="B1471" s="184">
        <v>42353</v>
      </c>
      <c r="C1471" s="184" t="e">
        <f t="shared" si="22"/>
        <v>#N/A</v>
      </c>
    </row>
    <row r="1472" spans="1:3" hidden="1">
      <c r="A1472" s="186">
        <v>11724693</v>
      </c>
      <c r="B1472" s="184">
        <v>42353</v>
      </c>
      <c r="C1472" s="184" t="e">
        <f t="shared" si="22"/>
        <v>#N/A</v>
      </c>
    </row>
    <row r="1473" spans="1:3" hidden="1">
      <c r="A1473" s="186">
        <v>11724695</v>
      </c>
      <c r="B1473" s="184">
        <v>42353</v>
      </c>
      <c r="C1473" s="184" t="e">
        <f t="shared" si="22"/>
        <v>#N/A</v>
      </c>
    </row>
    <row r="1474" spans="1:3">
      <c r="A1474" s="186">
        <v>11724711</v>
      </c>
      <c r="B1474" s="184">
        <v>42353</v>
      </c>
      <c r="C1474" s="184" t="e">
        <f t="shared" ref="C1474:C1537" si="23">VLOOKUP(A:A,H:I,2,0)</f>
        <v>#N/A</v>
      </c>
    </row>
    <row r="1475" spans="1:3" hidden="1">
      <c r="A1475" s="185">
        <v>11724713</v>
      </c>
      <c r="B1475" s="184">
        <v>42353</v>
      </c>
      <c r="C1475" s="184" t="str">
        <f t="shared" si="23"/>
        <v>COGI</v>
      </c>
    </row>
    <row r="1476" spans="1:3" hidden="1">
      <c r="A1476" s="186">
        <v>11724720</v>
      </c>
      <c r="B1476" s="184">
        <v>42353</v>
      </c>
      <c r="C1476" s="184" t="e">
        <f t="shared" si="23"/>
        <v>#N/A</v>
      </c>
    </row>
    <row r="1477" spans="1:3" hidden="1">
      <c r="A1477" s="186">
        <v>11724724</v>
      </c>
      <c r="B1477" s="184">
        <v>42353</v>
      </c>
      <c r="C1477" s="184" t="e">
        <f t="shared" si="23"/>
        <v>#N/A</v>
      </c>
    </row>
    <row r="1478" spans="1:3" hidden="1">
      <c r="A1478" s="186">
        <v>11724725</v>
      </c>
      <c r="B1478" s="184">
        <v>42353</v>
      </c>
      <c r="C1478" s="184" t="e">
        <f t="shared" si="23"/>
        <v>#N/A</v>
      </c>
    </row>
    <row r="1479" spans="1:3" hidden="1">
      <c r="A1479" s="186">
        <v>11724728</v>
      </c>
      <c r="B1479" s="184">
        <v>42353</v>
      </c>
      <c r="C1479" s="184" t="e">
        <f t="shared" si="23"/>
        <v>#N/A</v>
      </c>
    </row>
    <row r="1480" spans="1:3" hidden="1">
      <c r="A1480" s="186">
        <v>11724729</v>
      </c>
      <c r="B1480" s="184">
        <v>42353</v>
      </c>
      <c r="C1480" s="184" t="e">
        <f t="shared" si="23"/>
        <v>#N/A</v>
      </c>
    </row>
    <row r="1481" spans="1:3" hidden="1">
      <c r="A1481" s="186">
        <v>11724736</v>
      </c>
      <c r="B1481" s="184">
        <v>42353</v>
      </c>
      <c r="C1481" s="184" t="e">
        <f t="shared" si="23"/>
        <v>#N/A</v>
      </c>
    </row>
    <row r="1482" spans="1:3" hidden="1">
      <c r="A1482" s="186">
        <v>11724737</v>
      </c>
      <c r="B1482" s="184">
        <v>42353</v>
      </c>
      <c r="C1482" s="184" t="e">
        <f t="shared" si="23"/>
        <v>#N/A</v>
      </c>
    </row>
    <row r="1483" spans="1:3" hidden="1">
      <c r="A1483" s="186">
        <v>11724738</v>
      </c>
      <c r="B1483" s="184">
        <v>42353</v>
      </c>
      <c r="C1483" s="184" t="e">
        <f t="shared" si="23"/>
        <v>#N/A</v>
      </c>
    </row>
    <row r="1484" spans="1:3" hidden="1">
      <c r="A1484" s="186">
        <v>11724742</v>
      </c>
      <c r="B1484" s="184">
        <v>42353</v>
      </c>
      <c r="C1484" s="184" t="e">
        <f t="shared" si="23"/>
        <v>#N/A</v>
      </c>
    </row>
    <row r="1485" spans="1:3" hidden="1">
      <c r="A1485" s="186">
        <v>11724760</v>
      </c>
      <c r="B1485" s="184">
        <v>42353</v>
      </c>
      <c r="C1485" s="184" t="e">
        <f t="shared" si="23"/>
        <v>#N/A</v>
      </c>
    </row>
    <row r="1486" spans="1:3" hidden="1">
      <c r="A1486" s="186">
        <v>11724699</v>
      </c>
      <c r="B1486" s="184">
        <v>42353</v>
      </c>
      <c r="C1486" s="184" t="e">
        <f t="shared" si="23"/>
        <v>#N/A</v>
      </c>
    </row>
    <row r="1487" spans="1:3">
      <c r="A1487" s="186">
        <v>11724702</v>
      </c>
      <c r="B1487" s="184">
        <v>42353</v>
      </c>
      <c r="C1487" s="184" t="e">
        <f t="shared" si="23"/>
        <v>#N/A</v>
      </c>
    </row>
    <row r="1488" spans="1:3" hidden="1">
      <c r="A1488" s="185">
        <v>11724703</v>
      </c>
      <c r="B1488" s="184">
        <v>42353</v>
      </c>
      <c r="C1488" s="184" t="str">
        <f t="shared" si="23"/>
        <v>COGI</v>
      </c>
    </row>
    <row r="1489" spans="1:3" hidden="1">
      <c r="A1489" s="186">
        <v>11724707</v>
      </c>
      <c r="B1489" s="184">
        <v>42353</v>
      </c>
      <c r="C1489" s="184" t="e">
        <f t="shared" si="23"/>
        <v>#N/A</v>
      </c>
    </row>
    <row r="1490" spans="1:3" hidden="1">
      <c r="A1490" s="186">
        <v>11724718</v>
      </c>
      <c r="B1490" s="184">
        <v>42353</v>
      </c>
      <c r="C1490" s="184" t="e">
        <f t="shared" si="23"/>
        <v>#N/A</v>
      </c>
    </row>
    <row r="1491" spans="1:3" hidden="1">
      <c r="A1491" s="186">
        <v>11724719</v>
      </c>
      <c r="B1491" s="184">
        <v>42353</v>
      </c>
      <c r="C1491" s="184" t="e">
        <f t="shared" si="23"/>
        <v>#N/A</v>
      </c>
    </row>
    <row r="1492" spans="1:3" hidden="1">
      <c r="A1492" s="186">
        <v>11724749</v>
      </c>
      <c r="B1492" s="184">
        <v>42353</v>
      </c>
      <c r="C1492" s="184" t="e">
        <f t="shared" si="23"/>
        <v>#N/A</v>
      </c>
    </row>
    <row r="1493" spans="1:3" hidden="1">
      <c r="A1493" s="186">
        <v>11724752</v>
      </c>
      <c r="B1493" s="184">
        <v>42353</v>
      </c>
      <c r="C1493" s="184" t="e">
        <f t="shared" si="23"/>
        <v>#N/A</v>
      </c>
    </row>
    <row r="1494" spans="1:3" hidden="1">
      <c r="A1494" s="186">
        <v>11724756</v>
      </c>
      <c r="B1494" s="184">
        <v>42353</v>
      </c>
      <c r="C1494" s="184" t="e">
        <f t="shared" si="23"/>
        <v>#N/A</v>
      </c>
    </row>
    <row r="1495" spans="1:3" hidden="1">
      <c r="A1495" s="185">
        <v>11724757</v>
      </c>
      <c r="B1495" s="184">
        <v>42353</v>
      </c>
      <c r="C1495" s="184" t="str">
        <f t="shared" si="23"/>
        <v>COGI</v>
      </c>
    </row>
    <row r="1496" spans="1:3" hidden="1">
      <c r="A1496" s="186">
        <v>11724700</v>
      </c>
      <c r="B1496" s="184">
        <v>42353</v>
      </c>
      <c r="C1496" s="184" t="e">
        <f t="shared" si="23"/>
        <v>#N/A</v>
      </c>
    </row>
    <row r="1497" spans="1:3" hidden="1">
      <c r="A1497" s="185">
        <v>11724701</v>
      </c>
      <c r="B1497" s="184">
        <v>42353</v>
      </c>
      <c r="C1497" s="184" t="str">
        <f t="shared" si="23"/>
        <v>COGI</v>
      </c>
    </row>
    <row r="1498" spans="1:3" hidden="1">
      <c r="A1498" s="185">
        <v>11724708</v>
      </c>
      <c r="B1498" s="184">
        <v>42353</v>
      </c>
      <c r="C1498" s="184" t="str">
        <f t="shared" si="23"/>
        <v>COGI</v>
      </c>
    </row>
    <row r="1499" spans="1:3" hidden="1">
      <c r="A1499" s="185">
        <v>11724723</v>
      </c>
      <c r="B1499" s="184">
        <v>42353</v>
      </c>
      <c r="C1499" s="184" t="str">
        <f t="shared" si="23"/>
        <v>COGI</v>
      </c>
    </row>
    <row r="1500" spans="1:3" hidden="1">
      <c r="A1500" s="186">
        <v>11724726</v>
      </c>
      <c r="B1500" s="184">
        <v>42353</v>
      </c>
      <c r="C1500" s="184" t="e">
        <f t="shared" si="23"/>
        <v>#N/A</v>
      </c>
    </row>
    <row r="1501" spans="1:3" hidden="1">
      <c r="A1501" s="186">
        <v>11724730</v>
      </c>
      <c r="B1501" s="184">
        <v>42353</v>
      </c>
      <c r="C1501" s="184" t="e">
        <f t="shared" si="23"/>
        <v>#N/A</v>
      </c>
    </row>
    <row r="1502" spans="1:3" hidden="1">
      <c r="A1502" s="186">
        <v>11724731</v>
      </c>
      <c r="B1502" s="184">
        <v>42353</v>
      </c>
      <c r="C1502" s="184" t="e">
        <f t="shared" si="23"/>
        <v>#N/A</v>
      </c>
    </row>
    <row r="1503" spans="1:3" hidden="1">
      <c r="A1503" s="186">
        <v>11724732</v>
      </c>
      <c r="B1503" s="184">
        <v>42353</v>
      </c>
      <c r="C1503" s="184" t="e">
        <f t="shared" si="23"/>
        <v>#N/A</v>
      </c>
    </row>
    <row r="1504" spans="1:3" hidden="1">
      <c r="A1504" s="186">
        <v>11724733</v>
      </c>
      <c r="B1504" s="184">
        <v>42353</v>
      </c>
      <c r="C1504" s="184" t="e">
        <f t="shared" si="23"/>
        <v>#N/A</v>
      </c>
    </row>
    <row r="1505" spans="1:3" hidden="1">
      <c r="A1505" s="186">
        <v>11724743</v>
      </c>
      <c r="B1505" s="184">
        <v>42353</v>
      </c>
      <c r="C1505" s="184" t="e">
        <f t="shared" si="23"/>
        <v>#N/A</v>
      </c>
    </row>
    <row r="1506" spans="1:3" hidden="1">
      <c r="A1506" s="186">
        <v>11724746</v>
      </c>
      <c r="B1506" s="184">
        <v>42353</v>
      </c>
      <c r="C1506" s="184" t="e">
        <f t="shared" si="23"/>
        <v>#N/A</v>
      </c>
    </row>
    <row r="1507" spans="1:3" hidden="1">
      <c r="A1507" s="186">
        <v>11724747</v>
      </c>
      <c r="B1507" s="184">
        <v>42353</v>
      </c>
      <c r="C1507" s="184" t="e">
        <f t="shared" si="23"/>
        <v>#N/A</v>
      </c>
    </row>
    <row r="1508" spans="1:3" hidden="1">
      <c r="A1508" s="185">
        <v>11724753</v>
      </c>
      <c r="B1508" s="184">
        <v>42353</v>
      </c>
      <c r="C1508" s="184" t="str">
        <f t="shared" si="23"/>
        <v>COGI</v>
      </c>
    </row>
    <row r="1509" spans="1:3" hidden="1">
      <c r="A1509" s="186">
        <v>11724754</v>
      </c>
      <c r="B1509" s="184">
        <v>42353</v>
      </c>
      <c r="C1509" s="184" t="e">
        <f t="shared" si="23"/>
        <v>#N/A</v>
      </c>
    </row>
    <row r="1510" spans="1:3" hidden="1">
      <c r="A1510" s="186">
        <v>11724758</v>
      </c>
      <c r="B1510" s="184">
        <v>42353</v>
      </c>
      <c r="C1510" s="184" t="e">
        <f t="shared" si="23"/>
        <v>#N/A</v>
      </c>
    </row>
    <row r="1511" spans="1:3" hidden="1">
      <c r="A1511" s="186">
        <v>11724694</v>
      </c>
      <c r="B1511" s="184">
        <v>42353</v>
      </c>
      <c r="C1511" s="184" t="e">
        <f t="shared" si="23"/>
        <v>#N/A</v>
      </c>
    </row>
    <row r="1512" spans="1:3" hidden="1">
      <c r="A1512" s="186">
        <v>11724697</v>
      </c>
      <c r="B1512" s="184">
        <v>42353</v>
      </c>
      <c r="C1512" s="184" t="e">
        <f t="shared" si="23"/>
        <v>#N/A</v>
      </c>
    </row>
    <row r="1513" spans="1:3" hidden="1">
      <c r="A1513" s="185">
        <v>11724698</v>
      </c>
      <c r="B1513" s="184">
        <v>42353</v>
      </c>
      <c r="C1513" s="184" t="str">
        <f t="shared" si="23"/>
        <v>COGI</v>
      </c>
    </row>
    <row r="1514" spans="1:3" hidden="1">
      <c r="A1514" s="186">
        <v>11724715</v>
      </c>
      <c r="B1514" s="184">
        <v>42353</v>
      </c>
      <c r="C1514" s="184" t="e">
        <f t="shared" si="23"/>
        <v>#N/A</v>
      </c>
    </row>
    <row r="1515" spans="1:3" hidden="1">
      <c r="A1515" s="185">
        <v>11724716</v>
      </c>
      <c r="B1515" s="184">
        <v>42353</v>
      </c>
      <c r="C1515" s="184" t="str">
        <f t="shared" si="23"/>
        <v>COGI</v>
      </c>
    </row>
    <row r="1516" spans="1:3" hidden="1">
      <c r="A1516" s="186">
        <v>11724721</v>
      </c>
      <c r="B1516" s="184">
        <v>42353</v>
      </c>
      <c r="C1516" s="184" t="e">
        <f t="shared" si="23"/>
        <v>#N/A</v>
      </c>
    </row>
    <row r="1517" spans="1:3" hidden="1">
      <c r="A1517" s="186">
        <v>11724727</v>
      </c>
      <c r="B1517" s="184">
        <v>42353</v>
      </c>
      <c r="C1517" s="184" t="e">
        <f t="shared" si="23"/>
        <v>#N/A</v>
      </c>
    </row>
    <row r="1518" spans="1:3" hidden="1">
      <c r="A1518" s="186">
        <v>11724739</v>
      </c>
      <c r="B1518" s="184">
        <v>42353</v>
      </c>
      <c r="C1518" s="184" t="e">
        <f t="shared" si="23"/>
        <v>#N/A</v>
      </c>
    </row>
    <row r="1519" spans="1:3" hidden="1">
      <c r="A1519" s="186">
        <v>11724741</v>
      </c>
      <c r="B1519" s="184">
        <v>42353</v>
      </c>
      <c r="C1519" s="184" t="e">
        <f t="shared" si="23"/>
        <v>#N/A</v>
      </c>
    </row>
    <row r="1520" spans="1:3" hidden="1">
      <c r="A1520" s="186">
        <v>11725869</v>
      </c>
      <c r="B1520" s="184">
        <v>42354</v>
      </c>
      <c r="C1520" s="184" t="e">
        <f t="shared" si="23"/>
        <v>#N/A</v>
      </c>
    </row>
    <row r="1521" spans="1:3" hidden="1">
      <c r="A1521" s="186">
        <v>11725872</v>
      </c>
      <c r="B1521" s="184">
        <v>42354</v>
      </c>
      <c r="C1521" s="184" t="e">
        <f t="shared" si="23"/>
        <v>#N/A</v>
      </c>
    </row>
    <row r="1522" spans="1:3" hidden="1">
      <c r="A1522" s="186">
        <v>11725877</v>
      </c>
      <c r="B1522" s="184">
        <v>42354</v>
      </c>
      <c r="C1522" s="184" t="e">
        <f t="shared" si="23"/>
        <v>#N/A</v>
      </c>
    </row>
    <row r="1523" spans="1:3" hidden="1">
      <c r="A1523" s="186">
        <v>11726040</v>
      </c>
      <c r="B1523" s="184">
        <v>42354</v>
      </c>
      <c r="C1523" s="184" t="e">
        <f t="shared" si="23"/>
        <v>#N/A</v>
      </c>
    </row>
    <row r="1524" spans="1:3" hidden="1">
      <c r="A1524" s="186">
        <v>11726043</v>
      </c>
      <c r="B1524" s="184">
        <v>42354</v>
      </c>
      <c r="C1524" s="184" t="e">
        <f t="shared" si="23"/>
        <v>#N/A</v>
      </c>
    </row>
    <row r="1525" spans="1:3" hidden="1">
      <c r="A1525" s="186">
        <v>11726045</v>
      </c>
      <c r="B1525" s="184">
        <v>42354</v>
      </c>
      <c r="C1525" s="184" t="e">
        <f t="shared" si="23"/>
        <v>#N/A</v>
      </c>
    </row>
    <row r="1526" spans="1:3" hidden="1">
      <c r="A1526" s="186">
        <v>11726046</v>
      </c>
      <c r="B1526" s="184">
        <v>42354</v>
      </c>
      <c r="C1526" s="184" t="e">
        <f t="shared" si="23"/>
        <v>#N/A</v>
      </c>
    </row>
    <row r="1527" spans="1:3" hidden="1">
      <c r="A1527" s="186">
        <v>11726049</v>
      </c>
      <c r="B1527" s="184">
        <v>42354</v>
      </c>
      <c r="C1527" s="184" t="e">
        <f t="shared" si="23"/>
        <v>#N/A</v>
      </c>
    </row>
    <row r="1528" spans="1:3" hidden="1">
      <c r="A1528" s="186">
        <v>11726051</v>
      </c>
      <c r="B1528" s="184">
        <v>42354</v>
      </c>
      <c r="C1528" s="184" t="e">
        <f t="shared" si="23"/>
        <v>#N/A</v>
      </c>
    </row>
    <row r="1529" spans="1:3" hidden="1">
      <c r="A1529" s="186">
        <v>11726054</v>
      </c>
      <c r="B1529" s="184">
        <v>42354</v>
      </c>
      <c r="C1529" s="184" t="e">
        <f t="shared" si="23"/>
        <v>#N/A</v>
      </c>
    </row>
    <row r="1530" spans="1:3" hidden="1">
      <c r="A1530" s="186">
        <v>11726057</v>
      </c>
      <c r="B1530" s="184">
        <v>42354</v>
      </c>
      <c r="C1530" s="184" t="e">
        <f t="shared" si="23"/>
        <v>#N/A</v>
      </c>
    </row>
    <row r="1531" spans="1:3" hidden="1">
      <c r="A1531" s="186">
        <v>11726059</v>
      </c>
      <c r="B1531" s="184">
        <v>42354</v>
      </c>
      <c r="C1531" s="184" t="e">
        <f t="shared" si="23"/>
        <v>#N/A</v>
      </c>
    </row>
    <row r="1532" spans="1:3" hidden="1">
      <c r="A1532" s="186">
        <v>11726060</v>
      </c>
      <c r="B1532" s="184">
        <v>42354</v>
      </c>
      <c r="C1532" s="184" t="e">
        <f t="shared" si="23"/>
        <v>#N/A</v>
      </c>
    </row>
    <row r="1533" spans="1:3" hidden="1">
      <c r="A1533" s="186">
        <v>11726064</v>
      </c>
      <c r="B1533" s="184">
        <v>42354</v>
      </c>
      <c r="C1533" s="184" t="e">
        <f t="shared" si="23"/>
        <v>#N/A</v>
      </c>
    </row>
    <row r="1534" spans="1:3" hidden="1">
      <c r="A1534" s="186">
        <v>11726067</v>
      </c>
      <c r="B1534" s="184">
        <v>42354</v>
      </c>
      <c r="C1534" s="184" t="e">
        <f t="shared" si="23"/>
        <v>#N/A</v>
      </c>
    </row>
    <row r="1535" spans="1:3" hidden="1">
      <c r="A1535" s="186">
        <v>11726069</v>
      </c>
      <c r="B1535" s="184">
        <v>42354</v>
      </c>
      <c r="C1535" s="184" t="e">
        <f t="shared" si="23"/>
        <v>#N/A</v>
      </c>
    </row>
    <row r="1536" spans="1:3" hidden="1">
      <c r="A1536" s="186">
        <v>11726070</v>
      </c>
      <c r="B1536" s="184">
        <v>42354</v>
      </c>
      <c r="C1536" s="184" t="e">
        <f t="shared" si="23"/>
        <v>#N/A</v>
      </c>
    </row>
    <row r="1537" spans="1:3" hidden="1">
      <c r="A1537" s="186">
        <v>11726073</v>
      </c>
      <c r="B1537" s="184">
        <v>42354</v>
      </c>
      <c r="C1537" s="184" t="e">
        <f t="shared" si="23"/>
        <v>#N/A</v>
      </c>
    </row>
    <row r="1538" spans="1:3" hidden="1">
      <c r="A1538" s="186">
        <v>11726076</v>
      </c>
      <c r="B1538" s="184">
        <v>42354</v>
      </c>
      <c r="C1538" s="184" t="e">
        <f t="shared" ref="C1538:C1601" si="24">VLOOKUP(A:A,H:I,2,0)</f>
        <v>#N/A</v>
      </c>
    </row>
    <row r="1539" spans="1:3" hidden="1">
      <c r="A1539" s="186">
        <v>11725870</v>
      </c>
      <c r="B1539" s="184">
        <v>42354</v>
      </c>
      <c r="C1539" s="184" t="e">
        <f t="shared" si="24"/>
        <v>#N/A</v>
      </c>
    </row>
    <row r="1540" spans="1:3" hidden="1">
      <c r="A1540" s="186">
        <v>11725873</v>
      </c>
      <c r="B1540" s="184">
        <v>42354</v>
      </c>
      <c r="C1540" s="184" t="e">
        <f t="shared" si="24"/>
        <v>#N/A</v>
      </c>
    </row>
    <row r="1541" spans="1:3" hidden="1">
      <c r="A1541" s="186">
        <v>11725875</v>
      </c>
      <c r="B1541" s="184">
        <v>42354</v>
      </c>
      <c r="C1541" s="184" t="e">
        <f t="shared" si="24"/>
        <v>#N/A</v>
      </c>
    </row>
    <row r="1542" spans="1:3" hidden="1">
      <c r="A1542" s="186">
        <v>11725878</v>
      </c>
      <c r="B1542" s="184">
        <v>42354</v>
      </c>
      <c r="C1542" s="184" t="e">
        <f t="shared" si="24"/>
        <v>#N/A</v>
      </c>
    </row>
    <row r="1543" spans="1:3" hidden="1">
      <c r="A1543" s="186">
        <v>11726041</v>
      </c>
      <c r="B1543" s="184">
        <v>42354</v>
      </c>
      <c r="C1543" s="184" t="e">
        <f t="shared" si="24"/>
        <v>#N/A</v>
      </c>
    </row>
    <row r="1544" spans="1:3" hidden="1">
      <c r="A1544" s="186">
        <v>11726052</v>
      </c>
      <c r="B1544" s="184">
        <v>42354</v>
      </c>
      <c r="C1544" s="184" t="e">
        <f t="shared" si="24"/>
        <v>#N/A</v>
      </c>
    </row>
    <row r="1545" spans="1:3" hidden="1">
      <c r="A1545" s="186">
        <v>11726055</v>
      </c>
      <c r="B1545" s="184">
        <v>42354</v>
      </c>
      <c r="C1545" s="184" t="e">
        <f t="shared" si="24"/>
        <v>#N/A</v>
      </c>
    </row>
    <row r="1546" spans="1:3" hidden="1">
      <c r="A1546" s="186">
        <v>11726058</v>
      </c>
      <c r="B1546" s="184">
        <v>42354</v>
      </c>
      <c r="C1546" s="184" t="e">
        <f t="shared" si="24"/>
        <v>#N/A</v>
      </c>
    </row>
    <row r="1547" spans="1:3" hidden="1">
      <c r="A1547" s="186">
        <v>11725871</v>
      </c>
      <c r="B1547" s="184">
        <v>42354</v>
      </c>
      <c r="C1547" s="184" t="e">
        <f t="shared" si="24"/>
        <v>#N/A</v>
      </c>
    </row>
    <row r="1548" spans="1:3" hidden="1">
      <c r="A1548" s="186">
        <v>11725874</v>
      </c>
      <c r="B1548" s="184">
        <v>42354</v>
      </c>
      <c r="C1548" s="184" t="e">
        <f t="shared" si="24"/>
        <v>#N/A</v>
      </c>
    </row>
    <row r="1549" spans="1:3" hidden="1">
      <c r="A1549" s="185">
        <v>11725876</v>
      </c>
      <c r="B1549" s="184">
        <v>42354</v>
      </c>
      <c r="C1549" s="184" t="str">
        <f t="shared" si="24"/>
        <v>COGI</v>
      </c>
    </row>
    <row r="1550" spans="1:3" hidden="1">
      <c r="A1550" s="186">
        <v>11725879</v>
      </c>
      <c r="B1550" s="184">
        <v>42354</v>
      </c>
      <c r="C1550" s="184" t="e">
        <f t="shared" si="24"/>
        <v>#N/A</v>
      </c>
    </row>
    <row r="1551" spans="1:3" hidden="1">
      <c r="A1551" s="186">
        <v>11726042</v>
      </c>
      <c r="B1551" s="184">
        <v>42354</v>
      </c>
      <c r="C1551" s="184" t="e">
        <f t="shared" si="24"/>
        <v>#N/A</v>
      </c>
    </row>
    <row r="1552" spans="1:3" hidden="1">
      <c r="A1552" s="186">
        <v>11726044</v>
      </c>
      <c r="B1552" s="184">
        <v>42354</v>
      </c>
      <c r="C1552" s="184" t="e">
        <f t="shared" si="24"/>
        <v>#N/A</v>
      </c>
    </row>
    <row r="1553" spans="1:3" hidden="1">
      <c r="A1553" s="186">
        <v>11726047</v>
      </c>
      <c r="B1553" s="184">
        <v>42354</v>
      </c>
      <c r="C1553" s="184" t="e">
        <f t="shared" si="24"/>
        <v>#N/A</v>
      </c>
    </row>
    <row r="1554" spans="1:3" hidden="1">
      <c r="A1554" s="186">
        <v>11726048</v>
      </c>
      <c r="B1554" s="184">
        <v>42354</v>
      </c>
      <c r="C1554" s="184" t="e">
        <f t="shared" si="24"/>
        <v>#N/A</v>
      </c>
    </row>
    <row r="1555" spans="1:3" hidden="1">
      <c r="A1555" s="185">
        <v>11726050</v>
      </c>
      <c r="B1555" s="184">
        <v>42354</v>
      </c>
      <c r="C1555" s="184" t="str">
        <f t="shared" si="24"/>
        <v>COGI</v>
      </c>
    </row>
    <row r="1556" spans="1:3" hidden="1">
      <c r="A1556" s="186">
        <v>11726053</v>
      </c>
      <c r="B1556" s="184">
        <v>42354</v>
      </c>
      <c r="C1556" s="184" t="e">
        <f t="shared" si="24"/>
        <v>#N/A</v>
      </c>
    </row>
    <row r="1557" spans="1:3" hidden="1">
      <c r="A1557" s="186">
        <v>11726056</v>
      </c>
      <c r="B1557" s="184">
        <v>42354</v>
      </c>
      <c r="C1557" s="184" t="e">
        <f t="shared" si="24"/>
        <v>#N/A</v>
      </c>
    </row>
    <row r="1558" spans="1:3" hidden="1">
      <c r="A1558" s="186">
        <v>11726062</v>
      </c>
      <c r="B1558" s="184">
        <v>42354</v>
      </c>
      <c r="C1558" s="184" t="e">
        <f t="shared" si="24"/>
        <v>#N/A</v>
      </c>
    </row>
    <row r="1559" spans="1:3" hidden="1">
      <c r="A1559" s="186">
        <v>11726063</v>
      </c>
      <c r="B1559" s="184">
        <v>42354</v>
      </c>
      <c r="C1559" s="184" t="e">
        <f t="shared" si="24"/>
        <v>#N/A</v>
      </c>
    </row>
    <row r="1560" spans="1:3" hidden="1">
      <c r="A1560" s="186">
        <v>11726066</v>
      </c>
      <c r="B1560" s="184">
        <v>42354</v>
      </c>
      <c r="C1560" s="184" t="e">
        <f t="shared" si="24"/>
        <v>#N/A</v>
      </c>
    </row>
    <row r="1561" spans="1:3" hidden="1">
      <c r="A1561" s="186">
        <v>11726068</v>
      </c>
      <c r="B1561" s="184">
        <v>42354</v>
      </c>
      <c r="C1561" s="184" t="e">
        <f t="shared" si="24"/>
        <v>#N/A</v>
      </c>
    </row>
    <row r="1562" spans="1:3" hidden="1">
      <c r="A1562" s="186">
        <v>11726072</v>
      </c>
      <c r="B1562" s="184">
        <v>42354</v>
      </c>
      <c r="C1562" s="184" t="e">
        <f t="shared" si="24"/>
        <v>#N/A</v>
      </c>
    </row>
    <row r="1563" spans="1:3" hidden="1">
      <c r="A1563" s="186">
        <v>11726075</v>
      </c>
      <c r="B1563" s="184">
        <v>42354</v>
      </c>
      <c r="C1563" s="184" t="e">
        <f t="shared" si="24"/>
        <v>#N/A</v>
      </c>
    </row>
    <row r="1564" spans="1:3" hidden="1">
      <c r="A1564" s="186">
        <v>11726078</v>
      </c>
      <c r="B1564" s="184">
        <v>42354</v>
      </c>
      <c r="C1564" s="184" t="e">
        <f t="shared" si="24"/>
        <v>#N/A</v>
      </c>
    </row>
    <row r="1565" spans="1:3" hidden="1">
      <c r="A1565" s="186">
        <v>11726061</v>
      </c>
      <c r="B1565" s="184">
        <v>42354</v>
      </c>
      <c r="C1565" s="184" t="e">
        <f t="shared" si="24"/>
        <v>#N/A</v>
      </c>
    </row>
    <row r="1566" spans="1:3" hidden="1">
      <c r="A1566" s="186">
        <v>11726065</v>
      </c>
      <c r="B1566" s="184">
        <v>42354</v>
      </c>
      <c r="C1566" s="184" t="e">
        <f t="shared" si="24"/>
        <v>#N/A</v>
      </c>
    </row>
    <row r="1567" spans="1:3" hidden="1">
      <c r="A1567" s="185">
        <v>11726071</v>
      </c>
      <c r="B1567" s="184">
        <v>42354</v>
      </c>
      <c r="C1567" s="184" t="str">
        <f t="shared" si="24"/>
        <v>COGI</v>
      </c>
    </row>
    <row r="1568" spans="1:3" hidden="1">
      <c r="A1568" s="186">
        <v>11726074</v>
      </c>
      <c r="B1568" s="184">
        <v>42354</v>
      </c>
      <c r="C1568" s="184" t="e">
        <f t="shared" si="24"/>
        <v>#N/A</v>
      </c>
    </row>
    <row r="1569" spans="1:3" hidden="1">
      <c r="A1569" s="186">
        <v>11726077</v>
      </c>
      <c r="B1569" s="184">
        <v>42354</v>
      </c>
      <c r="C1569" s="184" t="e">
        <f t="shared" si="24"/>
        <v>#N/A</v>
      </c>
    </row>
    <row r="1570" spans="1:3" hidden="1">
      <c r="A1570" s="186">
        <v>11726154</v>
      </c>
      <c r="B1570" s="184">
        <v>42354</v>
      </c>
      <c r="C1570" s="184" t="e">
        <f t="shared" si="24"/>
        <v>#N/A</v>
      </c>
    </row>
    <row r="1571" spans="1:3" hidden="1">
      <c r="A1571" s="186">
        <v>11726156</v>
      </c>
      <c r="B1571" s="184">
        <v>42354</v>
      </c>
      <c r="C1571" s="184" t="e">
        <f t="shared" si="24"/>
        <v>#N/A</v>
      </c>
    </row>
    <row r="1572" spans="1:3" hidden="1">
      <c r="A1572" s="186">
        <v>11726160</v>
      </c>
      <c r="B1572" s="184">
        <v>42354</v>
      </c>
      <c r="C1572" s="184" t="e">
        <f t="shared" si="24"/>
        <v>#N/A</v>
      </c>
    </row>
    <row r="1573" spans="1:3" hidden="1">
      <c r="A1573" s="186">
        <v>11726162</v>
      </c>
      <c r="B1573" s="184">
        <v>42354</v>
      </c>
      <c r="C1573" s="184" t="e">
        <f t="shared" si="24"/>
        <v>#N/A</v>
      </c>
    </row>
    <row r="1574" spans="1:3" hidden="1">
      <c r="A1574" s="186">
        <v>11726163</v>
      </c>
      <c r="B1574" s="184">
        <v>42354</v>
      </c>
      <c r="C1574" s="184" t="e">
        <f t="shared" si="24"/>
        <v>#N/A</v>
      </c>
    </row>
    <row r="1575" spans="1:3" hidden="1">
      <c r="A1575" s="186">
        <v>11726167</v>
      </c>
      <c r="B1575" s="184">
        <v>42354</v>
      </c>
      <c r="C1575" s="184" t="e">
        <f t="shared" si="24"/>
        <v>#N/A</v>
      </c>
    </row>
    <row r="1576" spans="1:3" hidden="1">
      <c r="A1576" s="186">
        <v>11726172</v>
      </c>
      <c r="B1576" s="184">
        <v>42354</v>
      </c>
      <c r="C1576" s="184" t="e">
        <f t="shared" si="24"/>
        <v>#N/A</v>
      </c>
    </row>
    <row r="1577" spans="1:3" hidden="1">
      <c r="A1577" s="186">
        <v>11726174</v>
      </c>
      <c r="B1577" s="184">
        <v>42354</v>
      </c>
      <c r="C1577" s="184" t="e">
        <f t="shared" si="24"/>
        <v>#N/A</v>
      </c>
    </row>
    <row r="1578" spans="1:3" hidden="1">
      <c r="A1578" s="186">
        <v>11726178</v>
      </c>
      <c r="B1578" s="184">
        <v>42354</v>
      </c>
      <c r="C1578" s="184" t="e">
        <f t="shared" si="24"/>
        <v>#N/A</v>
      </c>
    </row>
    <row r="1579" spans="1:3" hidden="1">
      <c r="A1579" s="185">
        <v>11726208</v>
      </c>
      <c r="B1579" s="184">
        <v>42354</v>
      </c>
      <c r="C1579" s="184" t="str">
        <f t="shared" si="24"/>
        <v>COGI</v>
      </c>
    </row>
    <row r="1580" spans="1:3" hidden="1">
      <c r="A1580" s="185">
        <v>11726210</v>
      </c>
      <c r="B1580" s="184">
        <v>42354</v>
      </c>
      <c r="C1580" s="184" t="str">
        <f t="shared" si="24"/>
        <v>COGI</v>
      </c>
    </row>
    <row r="1581" spans="1:3" hidden="1">
      <c r="A1581" s="186">
        <v>11726214</v>
      </c>
      <c r="B1581" s="184">
        <v>42354</v>
      </c>
      <c r="C1581" s="184" t="e">
        <f t="shared" si="24"/>
        <v>#N/A</v>
      </c>
    </row>
    <row r="1582" spans="1:3" hidden="1">
      <c r="A1582" s="186">
        <v>11726216</v>
      </c>
      <c r="B1582" s="184">
        <v>42354</v>
      </c>
      <c r="C1582" s="184" t="e">
        <f t="shared" si="24"/>
        <v>#N/A</v>
      </c>
    </row>
    <row r="1583" spans="1:3" hidden="1">
      <c r="A1583" s="186">
        <v>11726217</v>
      </c>
      <c r="B1583" s="184">
        <v>42354</v>
      </c>
      <c r="C1583" s="184" t="e">
        <f t="shared" si="24"/>
        <v>#N/A</v>
      </c>
    </row>
    <row r="1584" spans="1:3" hidden="1">
      <c r="A1584" s="186">
        <v>11726242</v>
      </c>
      <c r="B1584" s="184">
        <v>42354</v>
      </c>
      <c r="C1584" s="184" t="e">
        <f t="shared" si="24"/>
        <v>#N/A</v>
      </c>
    </row>
    <row r="1585" spans="1:3" hidden="1">
      <c r="A1585" s="185">
        <v>11726140</v>
      </c>
      <c r="B1585" s="184">
        <v>42354</v>
      </c>
      <c r="C1585" s="184" t="str">
        <f t="shared" si="24"/>
        <v>COGI</v>
      </c>
    </row>
    <row r="1586" spans="1:3" hidden="1">
      <c r="A1586" s="186">
        <v>11726143</v>
      </c>
      <c r="B1586" s="184">
        <v>42354</v>
      </c>
      <c r="C1586" s="184" t="e">
        <f t="shared" si="24"/>
        <v>#N/A</v>
      </c>
    </row>
    <row r="1587" spans="1:3" hidden="1">
      <c r="A1587" s="186">
        <v>11726145</v>
      </c>
      <c r="B1587" s="184">
        <v>42354</v>
      </c>
      <c r="C1587" s="184" t="e">
        <f t="shared" si="24"/>
        <v>#N/A</v>
      </c>
    </row>
    <row r="1588" spans="1:3" hidden="1">
      <c r="A1588" s="186">
        <v>11726147</v>
      </c>
      <c r="B1588" s="184">
        <v>42354</v>
      </c>
      <c r="C1588" s="184" t="e">
        <f t="shared" si="24"/>
        <v>#N/A</v>
      </c>
    </row>
    <row r="1589" spans="1:3" hidden="1">
      <c r="A1589" s="186">
        <v>11726151</v>
      </c>
      <c r="B1589" s="184">
        <v>42354</v>
      </c>
      <c r="C1589" s="184" t="e">
        <f t="shared" si="24"/>
        <v>#N/A</v>
      </c>
    </row>
    <row r="1590" spans="1:3" hidden="1">
      <c r="A1590" s="185">
        <v>11726142</v>
      </c>
      <c r="B1590" s="184">
        <v>42354</v>
      </c>
      <c r="C1590" s="184" t="str">
        <f t="shared" si="24"/>
        <v>COGI</v>
      </c>
    </row>
    <row r="1591" spans="1:3" hidden="1">
      <c r="A1591" s="186">
        <v>11726149</v>
      </c>
      <c r="B1591" s="184">
        <v>42354</v>
      </c>
      <c r="C1591" s="184" t="e">
        <f t="shared" si="24"/>
        <v>#N/A</v>
      </c>
    </row>
    <row r="1592" spans="1:3" hidden="1">
      <c r="A1592" s="186">
        <v>11726150</v>
      </c>
      <c r="B1592" s="184">
        <v>42354</v>
      </c>
      <c r="C1592" s="184" t="e">
        <f t="shared" si="24"/>
        <v>#N/A</v>
      </c>
    </row>
    <row r="1593" spans="1:3" hidden="1">
      <c r="A1593" s="186">
        <v>11726159</v>
      </c>
      <c r="B1593" s="184">
        <v>42354</v>
      </c>
      <c r="C1593" s="184" t="e">
        <f t="shared" si="24"/>
        <v>#N/A</v>
      </c>
    </row>
    <row r="1594" spans="1:3" hidden="1">
      <c r="A1594" s="186">
        <v>11726161</v>
      </c>
      <c r="B1594" s="184">
        <v>42354</v>
      </c>
      <c r="C1594" s="184" t="e">
        <f t="shared" si="24"/>
        <v>#N/A</v>
      </c>
    </row>
    <row r="1595" spans="1:3" hidden="1">
      <c r="A1595" s="186">
        <v>11726164</v>
      </c>
      <c r="B1595" s="184">
        <v>42354</v>
      </c>
      <c r="C1595" s="184" t="e">
        <f t="shared" si="24"/>
        <v>#N/A</v>
      </c>
    </row>
    <row r="1596" spans="1:3" hidden="1">
      <c r="A1596" s="185">
        <v>11726177</v>
      </c>
      <c r="B1596" s="184">
        <v>42354</v>
      </c>
      <c r="C1596" s="184" t="str">
        <f t="shared" si="24"/>
        <v>COGI</v>
      </c>
    </row>
    <row r="1597" spans="1:3" hidden="1">
      <c r="A1597" s="186">
        <v>11726200</v>
      </c>
      <c r="B1597" s="184">
        <v>42354</v>
      </c>
      <c r="C1597" s="184" t="e">
        <f t="shared" si="24"/>
        <v>#N/A</v>
      </c>
    </row>
    <row r="1598" spans="1:3" hidden="1">
      <c r="A1598" s="186">
        <v>11726205</v>
      </c>
      <c r="B1598" s="184">
        <v>42354</v>
      </c>
      <c r="C1598" s="184" t="e">
        <f t="shared" si="24"/>
        <v>#N/A</v>
      </c>
    </row>
    <row r="1599" spans="1:3" hidden="1">
      <c r="A1599" s="185">
        <v>11726211</v>
      </c>
      <c r="B1599" s="184">
        <v>42354</v>
      </c>
      <c r="C1599" s="184" t="str">
        <f t="shared" si="24"/>
        <v>COGI</v>
      </c>
    </row>
    <row r="1600" spans="1:3" hidden="1">
      <c r="A1600" s="186">
        <v>11726218</v>
      </c>
      <c r="B1600" s="184">
        <v>42354</v>
      </c>
      <c r="C1600" s="184" t="e">
        <f t="shared" si="24"/>
        <v>#N/A</v>
      </c>
    </row>
    <row r="1601" spans="1:3" hidden="1">
      <c r="A1601" s="186">
        <v>11726219</v>
      </c>
      <c r="B1601" s="184">
        <v>42354</v>
      </c>
      <c r="C1601" s="184" t="e">
        <f t="shared" si="24"/>
        <v>#N/A</v>
      </c>
    </row>
    <row r="1602" spans="1:3" hidden="1">
      <c r="A1602" s="186">
        <v>11726240</v>
      </c>
      <c r="B1602" s="184">
        <v>42354</v>
      </c>
      <c r="C1602" s="184" t="e">
        <f t="shared" ref="C1602:C1665" si="25">VLOOKUP(A:A,H:I,2,0)</f>
        <v>#N/A</v>
      </c>
    </row>
    <row r="1603" spans="1:3" hidden="1">
      <c r="A1603" s="186">
        <v>11726241</v>
      </c>
      <c r="B1603" s="184">
        <v>42354</v>
      </c>
      <c r="C1603" s="184" t="e">
        <f t="shared" si="25"/>
        <v>#N/A</v>
      </c>
    </row>
    <row r="1604" spans="1:3" hidden="1">
      <c r="A1604" s="186">
        <v>11726245</v>
      </c>
      <c r="B1604" s="184">
        <v>42354</v>
      </c>
      <c r="C1604" s="184" t="e">
        <f t="shared" si="25"/>
        <v>#N/A</v>
      </c>
    </row>
    <row r="1605" spans="1:3" hidden="1">
      <c r="A1605" s="186">
        <v>11726247</v>
      </c>
      <c r="B1605" s="184">
        <v>42354</v>
      </c>
      <c r="C1605" s="184" t="e">
        <f t="shared" si="25"/>
        <v>#N/A</v>
      </c>
    </row>
    <row r="1606" spans="1:3" hidden="1">
      <c r="A1606" s="185">
        <v>11726252</v>
      </c>
      <c r="B1606" s="184">
        <v>42354</v>
      </c>
      <c r="C1606" s="184" t="str">
        <f t="shared" si="25"/>
        <v>COGI</v>
      </c>
    </row>
    <row r="1607" spans="1:3" hidden="1">
      <c r="A1607" s="186">
        <v>11726141</v>
      </c>
      <c r="B1607" s="184">
        <v>42354</v>
      </c>
      <c r="C1607" s="184" t="e">
        <f t="shared" si="25"/>
        <v>#N/A</v>
      </c>
    </row>
    <row r="1608" spans="1:3" hidden="1">
      <c r="A1608" s="186">
        <v>11726144</v>
      </c>
      <c r="B1608" s="184">
        <v>42354</v>
      </c>
      <c r="C1608" s="184" t="e">
        <f t="shared" si="25"/>
        <v>#N/A</v>
      </c>
    </row>
    <row r="1609" spans="1:3" hidden="1">
      <c r="A1609" s="186">
        <v>11726146</v>
      </c>
      <c r="B1609" s="184">
        <v>42354</v>
      </c>
      <c r="C1609" s="184" t="e">
        <f t="shared" si="25"/>
        <v>#N/A</v>
      </c>
    </row>
    <row r="1610" spans="1:3" hidden="1">
      <c r="A1610" s="186">
        <v>11726168</v>
      </c>
      <c r="B1610" s="184">
        <v>42354</v>
      </c>
      <c r="C1610" s="184" t="e">
        <f t="shared" si="25"/>
        <v>#N/A</v>
      </c>
    </row>
    <row r="1611" spans="1:3" hidden="1">
      <c r="A1611" s="186">
        <v>11726169</v>
      </c>
      <c r="B1611" s="184">
        <v>42354</v>
      </c>
      <c r="C1611" s="184" t="e">
        <f t="shared" si="25"/>
        <v>#N/A</v>
      </c>
    </row>
    <row r="1612" spans="1:3" hidden="1">
      <c r="A1612" s="186">
        <v>11726175</v>
      </c>
      <c r="B1612" s="184">
        <v>42354</v>
      </c>
      <c r="C1612" s="184" t="e">
        <f t="shared" si="25"/>
        <v>#N/A</v>
      </c>
    </row>
    <row r="1613" spans="1:3" hidden="1">
      <c r="A1613" s="186">
        <v>11726203</v>
      </c>
      <c r="B1613" s="184">
        <v>42354</v>
      </c>
      <c r="C1613" s="184" t="e">
        <f t="shared" si="25"/>
        <v>#N/A</v>
      </c>
    </row>
    <row r="1614" spans="1:3" hidden="1">
      <c r="A1614" s="186">
        <v>11726204</v>
      </c>
      <c r="B1614" s="184">
        <v>42354</v>
      </c>
      <c r="C1614" s="184" t="e">
        <f t="shared" si="25"/>
        <v>#N/A</v>
      </c>
    </row>
    <row r="1615" spans="1:3" hidden="1">
      <c r="A1615" s="186">
        <v>11726248</v>
      </c>
      <c r="B1615" s="184">
        <v>42354</v>
      </c>
      <c r="C1615" s="184" t="e">
        <f t="shared" si="25"/>
        <v>#N/A</v>
      </c>
    </row>
    <row r="1616" spans="1:3" hidden="1">
      <c r="A1616" s="186">
        <v>11726250</v>
      </c>
      <c r="B1616" s="184">
        <v>42354</v>
      </c>
      <c r="C1616" s="184" t="e">
        <f t="shared" si="25"/>
        <v>#N/A</v>
      </c>
    </row>
    <row r="1617" spans="1:3" hidden="1">
      <c r="A1617" s="186">
        <v>11726155</v>
      </c>
      <c r="B1617" s="184">
        <v>42354</v>
      </c>
      <c r="C1617" s="184" t="e">
        <f t="shared" si="25"/>
        <v>#N/A</v>
      </c>
    </row>
    <row r="1618" spans="1:3" hidden="1">
      <c r="A1618" s="186">
        <v>11726166</v>
      </c>
      <c r="B1618" s="184">
        <v>42354</v>
      </c>
      <c r="C1618" s="184" t="e">
        <f t="shared" si="25"/>
        <v>#N/A</v>
      </c>
    </row>
    <row r="1619" spans="1:3" hidden="1">
      <c r="A1619" s="186">
        <v>11726170</v>
      </c>
      <c r="B1619" s="184">
        <v>42354</v>
      </c>
      <c r="C1619" s="184" t="e">
        <f t="shared" si="25"/>
        <v>#N/A</v>
      </c>
    </row>
    <row r="1620" spans="1:3" hidden="1">
      <c r="A1620" s="186">
        <v>11726173</v>
      </c>
      <c r="B1620" s="184">
        <v>42354</v>
      </c>
      <c r="C1620" s="184" t="e">
        <f t="shared" si="25"/>
        <v>#N/A</v>
      </c>
    </row>
    <row r="1621" spans="1:3" hidden="1">
      <c r="A1621" s="185">
        <v>11726213</v>
      </c>
      <c r="B1621" s="184">
        <v>42354</v>
      </c>
      <c r="C1621" s="184" t="str">
        <f t="shared" si="25"/>
        <v>COGI</v>
      </c>
    </row>
    <row r="1622" spans="1:3" hidden="1">
      <c r="A1622" s="186">
        <v>11726244</v>
      </c>
      <c r="B1622" s="184">
        <v>42354</v>
      </c>
      <c r="C1622" s="184" t="e">
        <f t="shared" si="25"/>
        <v>#N/A</v>
      </c>
    </row>
    <row r="1623" spans="1:3" hidden="1">
      <c r="A1623" s="186">
        <v>11726249</v>
      </c>
      <c r="B1623" s="184">
        <v>42354</v>
      </c>
      <c r="C1623" s="184" t="e">
        <f t="shared" si="25"/>
        <v>#N/A</v>
      </c>
    </row>
    <row r="1624" spans="1:3" hidden="1">
      <c r="A1624" s="186">
        <v>11726171</v>
      </c>
      <c r="B1624" s="184">
        <v>42354</v>
      </c>
      <c r="C1624" s="184" t="e">
        <f t="shared" si="25"/>
        <v>#N/A</v>
      </c>
    </row>
    <row r="1625" spans="1:3" hidden="1">
      <c r="A1625" s="186">
        <v>11726206</v>
      </c>
      <c r="B1625" s="184">
        <v>42354</v>
      </c>
      <c r="C1625" s="184" t="e">
        <f t="shared" si="25"/>
        <v>#N/A</v>
      </c>
    </row>
    <row r="1626" spans="1:3" hidden="1">
      <c r="A1626" s="186">
        <v>11726246</v>
      </c>
      <c r="B1626" s="184">
        <v>42354</v>
      </c>
      <c r="C1626" s="184" t="e">
        <f t="shared" si="25"/>
        <v>#N/A</v>
      </c>
    </row>
    <row r="1627" spans="1:3" hidden="1">
      <c r="A1627" s="186">
        <v>11726251</v>
      </c>
      <c r="B1627" s="184">
        <v>42354</v>
      </c>
      <c r="C1627" s="184" t="e">
        <f t="shared" si="25"/>
        <v>#N/A</v>
      </c>
    </row>
    <row r="1628" spans="1:3" hidden="1">
      <c r="A1628" s="186">
        <v>11726148</v>
      </c>
      <c r="B1628" s="184">
        <v>42354</v>
      </c>
      <c r="C1628" s="184" t="e">
        <f t="shared" si="25"/>
        <v>#N/A</v>
      </c>
    </row>
    <row r="1629" spans="1:3" hidden="1">
      <c r="A1629" s="186">
        <v>11726152</v>
      </c>
      <c r="B1629" s="184">
        <v>42354</v>
      </c>
      <c r="C1629" s="184" t="e">
        <f t="shared" si="25"/>
        <v>#N/A</v>
      </c>
    </row>
    <row r="1630" spans="1:3" hidden="1">
      <c r="A1630" s="186">
        <v>11726153</v>
      </c>
      <c r="B1630" s="184">
        <v>42354</v>
      </c>
      <c r="C1630" s="184" t="e">
        <f t="shared" si="25"/>
        <v>#N/A</v>
      </c>
    </row>
    <row r="1631" spans="1:3" hidden="1">
      <c r="A1631" s="186">
        <v>11726157</v>
      </c>
      <c r="B1631" s="184">
        <v>42354</v>
      </c>
      <c r="C1631" s="184" t="e">
        <f t="shared" si="25"/>
        <v>#N/A</v>
      </c>
    </row>
    <row r="1632" spans="1:3" hidden="1">
      <c r="A1632" s="186">
        <v>11726158</v>
      </c>
      <c r="B1632" s="184">
        <v>42354</v>
      </c>
      <c r="C1632" s="184" t="e">
        <f t="shared" si="25"/>
        <v>#N/A</v>
      </c>
    </row>
    <row r="1633" spans="1:3" hidden="1">
      <c r="A1633" s="186">
        <v>11726165</v>
      </c>
      <c r="B1633" s="184">
        <v>42354</v>
      </c>
      <c r="C1633" s="184" t="e">
        <f t="shared" si="25"/>
        <v>#N/A</v>
      </c>
    </row>
    <row r="1634" spans="1:3" hidden="1">
      <c r="A1634" s="186">
        <v>11726176</v>
      </c>
      <c r="B1634" s="184">
        <v>42354</v>
      </c>
      <c r="C1634" s="184" t="e">
        <f t="shared" si="25"/>
        <v>#N/A</v>
      </c>
    </row>
    <row r="1635" spans="1:3" hidden="1">
      <c r="A1635" s="186">
        <v>11726179</v>
      </c>
      <c r="B1635" s="184">
        <v>42354</v>
      </c>
      <c r="C1635" s="184" t="e">
        <f t="shared" si="25"/>
        <v>#N/A</v>
      </c>
    </row>
    <row r="1636" spans="1:3" hidden="1">
      <c r="A1636" s="186">
        <v>11726201</v>
      </c>
      <c r="B1636" s="184">
        <v>42354</v>
      </c>
      <c r="C1636" s="184" t="e">
        <f t="shared" si="25"/>
        <v>#N/A</v>
      </c>
    </row>
    <row r="1637" spans="1:3" hidden="1">
      <c r="A1637" s="186">
        <v>11726207</v>
      </c>
      <c r="B1637" s="184">
        <v>42354</v>
      </c>
      <c r="C1637" s="184" t="e">
        <f t="shared" si="25"/>
        <v>#N/A</v>
      </c>
    </row>
    <row r="1638" spans="1:3" hidden="1">
      <c r="A1638" s="186">
        <v>11726209</v>
      </c>
      <c r="B1638" s="184">
        <v>42354</v>
      </c>
      <c r="C1638" s="184" t="e">
        <f t="shared" si="25"/>
        <v>#N/A</v>
      </c>
    </row>
    <row r="1639" spans="1:3" hidden="1">
      <c r="A1639" s="185">
        <v>11726212</v>
      </c>
      <c r="B1639" s="184">
        <v>42354</v>
      </c>
      <c r="C1639" s="184" t="str">
        <f t="shared" si="25"/>
        <v>COGI</v>
      </c>
    </row>
    <row r="1640" spans="1:3" hidden="1">
      <c r="A1640" s="186">
        <v>11726215</v>
      </c>
      <c r="B1640" s="184">
        <v>42354</v>
      </c>
      <c r="C1640" s="184" t="e">
        <f t="shared" si="25"/>
        <v>#N/A</v>
      </c>
    </row>
    <row r="1641" spans="1:3" hidden="1">
      <c r="A1641" s="186">
        <v>11726243</v>
      </c>
      <c r="B1641" s="184">
        <v>42354</v>
      </c>
      <c r="C1641" s="184" t="e">
        <f t="shared" si="25"/>
        <v>#N/A</v>
      </c>
    </row>
    <row r="1642" spans="1:3" hidden="1">
      <c r="A1642" s="185">
        <v>11726374</v>
      </c>
      <c r="B1642" s="184">
        <v>42354</v>
      </c>
      <c r="C1642" s="184" t="str">
        <f t="shared" si="25"/>
        <v>COGI</v>
      </c>
    </row>
    <row r="1643" spans="1:3" hidden="1">
      <c r="A1643" s="186">
        <v>11726400</v>
      </c>
      <c r="B1643" s="184">
        <v>42354</v>
      </c>
      <c r="C1643" s="184" t="e">
        <f t="shared" si="25"/>
        <v>#N/A</v>
      </c>
    </row>
    <row r="1644" spans="1:3" hidden="1">
      <c r="A1644" s="186">
        <v>11726402</v>
      </c>
      <c r="B1644" s="184">
        <v>42354</v>
      </c>
      <c r="C1644" s="184" t="e">
        <f t="shared" si="25"/>
        <v>#N/A</v>
      </c>
    </row>
    <row r="1645" spans="1:3" hidden="1">
      <c r="A1645" s="186">
        <v>11726404</v>
      </c>
      <c r="B1645" s="184">
        <v>42354</v>
      </c>
      <c r="C1645" s="184" t="e">
        <f t="shared" si="25"/>
        <v>#N/A</v>
      </c>
    </row>
    <row r="1646" spans="1:3" hidden="1">
      <c r="A1646" s="186">
        <v>11726410</v>
      </c>
      <c r="B1646" s="184">
        <v>42354</v>
      </c>
      <c r="C1646" s="184" t="e">
        <f t="shared" si="25"/>
        <v>#N/A</v>
      </c>
    </row>
    <row r="1647" spans="1:3" hidden="1">
      <c r="A1647" s="186">
        <v>11726414</v>
      </c>
      <c r="B1647" s="184">
        <v>42354</v>
      </c>
      <c r="C1647" s="184" t="e">
        <f t="shared" si="25"/>
        <v>#N/A</v>
      </c>
    </row>
    <row r="1648" spans="1:3" hidden="1">
      <c r="A1648" s="186">
        <v>11726415</v>
      </c>
      <c r="B1648" s="184">
        <v>42354</v>
      </c>
      <c r="C1648" s="184" t="e">
        <f t="shared" si="25"/>
        <v>#N/A</v>
      </c>
    </row>
    <row r="1649" spans="1:3" hidden="1">
      <c r="A1649" s="185">
        <v>11726419</v>
      </c>
      <c r="B1649" s="184">
        <v>42354</v>
      </c>
      <c r="C1649" s="184" t="str">
        <f t="shared" si="25"/>
        <v>COGI</v>
      </c>
    </row>
    <row r="1650" spans="1:3" hidden="1">
      <c r="A1650" s="185">
        <v>11726420</v>
      </c>
      <c r="B1650" s="184">
        <v>42354</v>
      </c>
      <c r="C1650" s="184" t="str">
        <f t="shared" si="25"/>
        <v>COGI</v>
      </c>
    </row>
    <row r="1651" spans="1:3" hidden="1">
      <c r="A1651" s="186">
        <v>11726421</v>
      </c>
      <c r="B1651" s="184">
        <v>42354</v>
      </c>
      <c r="C1651" s="184" t="e">
        <f t="shared" si="25"/>
        <v>#N/A</v>
      </c>
    </row>
    <row r="1652" spans="1:3" hidden="1">
      <c r="A1652" s="186">
        <v>11726422</v>
      </c>
      <c r="B1652" s="184">
        <v>42354</v>
      </c>
      <c r="C1652" s="184" t="e">
        <f t="shared" si="25"/>
        <v>#N/A</v>
      </c>
    </row>
    <row r="1653" spans="1:3" hidden="1">
      <c r="A1653" s="186">
        <v>11726366</v>
      </c>
      <c r="B1653" s="184">
        <v>42354</v>
      </c>
      <c r="C1653" s="184" t="e">
        <f t="shared" si="25"/>
        <v>#N/A</v>
      </c>
    </row>
    <row r="1654" spans="1:3" hidden="1">
      <c r="A1654" s="186">
        <v>11726368</v>
      </c>
      <c r="B1654" s="184">
        <v>42354</v>
      </c>
      <c r="C1654" s="184" t="e">
        <f t="shared" si="25"/>
        <v>#N/A</v>
      </c>
    </row>
    <row r="1655" spans="1:3" hidden="1">
      <c r="A1655" s="185">
        <v>11726370</v>
      </c>
      <c r="B1655" s="184">
        <v>42354</v>
      </c>
      <c r="C1655" s="184" t="str">
        <f t="shared" si="25"/>
        <v>COGI</v>
      </c>
    </row>
    <row r="1656" spans="1:3" hidden="1">
      <c r="A1656" s="186">
        <v>11726405</v>
      </c>
      <c r="B1656" s="184">
        <v>42354</v>
      </c>
      <c r="C1656" s="184" t="e">
        <f t="shared" si="25"/>
        <v>#N/A</v>
      </c>
    </row>
    <row r="1657" spans="1:3" hidden="1">
      <c r="A1657" s="186">
        <v>11726406</v>
      </c>
      <c r="B1657" s="184">
        <v>42354</v>
      </c>
      <c r="C1657" s="184" t="e">
        <f t="shared" si="25"/>
        <v>#N/A</v>
      </c>
    </row>
    <row r="1658" spans="1:3" hidden="1">
      <c r="A1658" s="185">
        <v>11726408</v>
      </c>
      <c r="B1658" s="184">
        <v>42354</v>
      </c>
      <c r="C1658" s="184" t="str">
        <f t="shared" si="25"/>
        <v>COGI</v>
      </c>
    </row>
    <row r="1659" spans="1:3" hidden="1">
      <c r="A1659" s="186">
        <v>11726417</v>
      </c>
      <c r="B1659" s="184">
        <v>42354</v>
      </c>
      <c r="C1659" s="184" t="e">
        <f t="shared" si="25"/>
        <v>#N/A</v>
      </c>
    </row>
    <row r="1660" spans="1:3" hidden="1">
      <c r="A1660" s="186">
        <v>11726424</v>
      </c>
      <c r="B1660" s="184">
        <v>42354</v>
      </c>
      <c r="C1660" s="184" t="e">
        <f t="shared" si="25"/>
        <v>#N/A</v>
      </c>
    </row>
    <row r="1661" spans="1:3" hidden="1">
      <c r="A1661" s="186">
        <v>11726426</v>
      </c>
      <c r="B1661" s="184">
        <v>42354</v>
      </c>
      <c r="C1661" s="184" t="e">
        <f t="shared" si="25"/>
        <v>#N/A</v>
      </c>
    </row>
    <row r="1662" spans="1:3" hidden="1">
      <c r="A1662" s="186">
        <v>11726430</v>
      </c>
      <c r="B1662" s="184">
        <v>42354</v>
      </c>
      <c r="C1662" s="184" t="e">
        <f t="shared" si="25"/>
        <v>#N/A</v>
      </c>
    </row>
    <row r="1663" spans="1:3" hidden="1">
      <c r="A1663" s="186">
        <v>11726431</v>
      </c>
      <c r="B1663" s="184">
        <v>42354</v>
      </c>
      <c r="C1663" s="184" t="e">
        <f t="shared" si="25"/>
        <v>#N/A</v>
      </c>
    </row>
    <row r="1664" spans="1:3" hidden="1">
      <c r="A1664" s="186">
        <v>11726432</v>
      </c>
      <c r="B1664" s="184">
        <v>42354</v>
      </c>
      <c r="C1664" s="184" t="e">
        <f t="shared" si="25"/>
        <v>#N/A</v>
      </c>
    </row>
    <row r="1665" spans="1:3" hidden="1">
      <c r="A1665" s="186">
        <v>11726365</v>
      </c>
      <c r="B1665" s="184">
        <v>42354</v>
      </c>
      <c r="C1665" s="184" t="e">
        <f t="shared" si="25"/>
        <v>#N/A</v>
      </c>
    </row>
    <row r="1666" spans="1:3" hidden="1">
      <c r="A1666" s="185">
        <v>11726369</v>
      </c>
      <c r="B1666" s="184">
        <v>42354</v>
      </c>
      <c r="C1666" s="184" t="str">
        <f t="shared" ref="C1666:C1729" si="26">VLOOKUP(A:A,H:I,2,0)</f>
        <v>COGI</v>
      </c>
    </row>
    <row r="1667" spans="1:3" hidden="1">
      <c r="A1667" s="186">
        <v>11726372</v>
      </c>
      <c r="B1667" s="184">
        <v>42354</v>
      </c>
      <c r="C1667" s="184" t="e">
        <f t="shared" si="26"/>
        <v>#N/A</v>
      </c>
    </row>
    <row r="1668" spans="1:3" hidden="1">
      <c r="A1668" s="186">
        <v>11726407</v>
      </c>
      <c r="B1668" s="184">
        <v>42354</v>
      </c>
      <c r="C1668" s="184" t="e">
        <f t="shared" si="26"/>
        <v>#N/A</v>
      </c>
    </row>
    <row r="1669" spans="1:3" hidden="1">
      <c r="A1669" s="186">
        <v>11726412</v>
      </c>
      <c r="B1669" s="184">
        <v>42354</v>
      </c>
      <c r="C1669" s="184" t="e">
        <f t="shared" si="26"/>
        <v>#N/A</v>
      </c>
    </row>
    <row r="1670" spans="1:3" hidden="1">
      <c r="A1670" s="185">
        <v>11726413</v>
      </c>
      <c r="B1670" s="184">
        <v>42354</v>
      </c>
      <c r="C1670" s="184" t="str">
        <f t="shared" si="26"/>
        <v>COGI</v>
      </c>
    </row>
    <row r="1671" spans="1:3" hidden="1">
      <c r="A1671" s="186">
        <v>11726416</v>
      </c>
      <c r="B1671" s="184">
        <v>42354</v>
      </c>
      <c r="C1671" s="184" t="e">
        <f t="shared" si="26"/>
        <v>#N/A</v>
      </c>
    </row>
    <row r="1672" spans="1:3" hidden="1">
      <c r="A1672" s="185">
        <v>11726418</v>
      </c>
      <c r="B1672" s="184">
        <v>42354</v>
      </c>
      <c r="C1672" s="184" t="str">
        <f t="shared" si="26"/>
        <v>COGI</v>
      </c>
    </row>
    <row r="1673" spans="1:3" hidden="1">
      <c r="A1673" s="186">
        <v>11726423</v>
      </c>
      <c r="B1673" s="184">
        <v>42354</v>
      </c>
      <c r="C1673" s="184" t="e">
        <f t="shared" si="26"/>
        <v>#N/A</v>
      </c>
    </row>
    <row r="1674" spans="1:3" hidden="1">
      <c r="A1674" s="186">
        <v>11726434</v>
      </c>
      <c r="B1674" s="184">
        <v>42354</v>
      </c>
      <c r="C1674" s="184" t="e">
        <f t="shared" si="26"/>
        <v>#N/A</v>
      </c>
    </row>
    <row r="1675" spans="1:3" hidden="1">
      <c r="A1675" s="186">
        <v>11726435</v>
      </c>
      <c r="B1675" s="184">
        <v>42354</v>
      </c>
      <c r="C1675" s="184" t="e">
        <f t="shared" si="26"/>
        <v>#N/A</v>
      </c>
    </row>
    <row r="1676" spans="1:3" hidden="1">
      <c r="A1676" s="185">
        <v>11726371</v>
      </c>
      <c r="B1676" s="184">
        <v>42354</v>
      </c>
      <c r="C1676" s="184" t="str">
        <f t="shared" si="26"/>
        <v>COGI</v>
      </c>
    </row>
    <row r="1677" spans="1:3" hidden="1">
      <c r="A1677" s="186">
        <v>11726375</v>
      </c>
      <c r="B1677" s="184">
        <v>42354</v>
      </c>
      <c r="C1677" s="184" t="e">
        <f t="shared" si="26"/>
        <v>#N/A</v>
      </c>
    </row>
    <row r="1678" spans="1:3" hidden="1">
      <c r="A1678" s="186">
        <v>11726377</v>
      </c>
      <c r="B1678" s="184">
        <v>42354</v>
      </c>
      <c r="C1678" s="184" t="e">
        <f t="shared" si="26"/>
        <v>#N/A</v>
      </c>
    </row>
    <row r="1679" spans="1:3" hidden="1">
      <c r="A1679" s="186">
        <v>11726379</v>
      </c>
      <c r="B1679" s="184">
        <v>42354</v>
      </c>
      <c r="C1679" s="184" t="e">
        <f t="shared" si="26"/>
        <v>#N/A</v>
      </c>
    </row>
    <row r="1680" spans="1:3" hidden="1">
      <c r="A1680" s="186">
        <v>11726403</v>
      </c>
      <c r="B1680" s="184">
        <v>42354</v>
      </c>
      <c r="C1680" s="184" t="e">
        <f t="shared" si="26"/>
        <v>#N/A</v>
      </c>
    </row>
    <row r="1681" spans="1:3" hidden="1">
      <c r="A1681" s="186">
        <v>11726409</v>
      </c>
      <c r="B1681" s="184">
        <v>42354</v>
      </c>
      <c r="C1681" s="184" t="e">
        <f t="shared" si="26"/>
        <v>#N/A</v>
      </c>
    </row>
    <row r="1682" spans="1:3" hidden="1">
      <c r="A1682" s="186">
        <v>11726439</v>
      </c>
      <c r="B1682" s="184">
        <v>42354</v>
      </c>
      <c r="C1682" s="184" t="e">
        <f t="shared" si="26"/>
        <v>#N/A</v>
      </c>
    </row>
    <row r="1683" spans="1:3" hidden="1">
      <c r="A1683" s="186">
        <v>11726373</v>
      </c>
      <c r="B1683" s="184">
        <v>42354</v>
      </c>
      <c r="C1683" s="184" t="e">
        <f t="shared" si="26"/>
        <v>#N/A</v>
      </c>
    </row>
    <row r="1684" spans="1:3" hidden="1">
      <c r="A1684" s="185">
        <v>11726376</v>
      </c>
      <c r="B1684" s="184">
        <v>42354</v>
      </c>
      <c r="C1684" s="184" t="str">
        <f t="shared" si="26"/>
        <v>COGI</v>
      </c>
    </row>
    <row r="1685" spans="1:3" hidden="1">
      <c r="A1685" s="185">
        <v>11726378</v>
      </c>
      <c r="B1685" s="184">
        <v>42354</v>
      </c>
      <c r="C1685" s="184" t="str">
        <f t="shared" si="26"/>
        <v>COGI</v>
      </c>
    </row>
    <row r="1686" spans="1:3" hidden="1">
      <c r="A1686" s="186">
        <v>11726401</v>
      </c>
      <c r="B1686" s="184">
        <v>42354</v>
      </c>
      <c r="C1686" s="184" t="e">
        <f t="shared" si="26"/>
        <v>#N/A</v>
      </c>
    </row>
    <row r="1687" spans="1:3" hidden="1">
      <c r="A1687" s="185">
        <v>11726411</v>
      </c>
      <c r="B1687" s="184">
        <v>42354</v>
      </c>
      <c r="C1687" s="184" t="str">
        <f t="shared" si="26"/>
        <v>COGI</v>
      </c>
    </row>
    <row r="1688" spans="1:3" hidden="1">
      <c r="A1688" s="186">
        <v>11726425</v>
      </c>
      <c r="B1688" s="184">
        <v>42354</v>
      </c>
      <c r="C1688" s="184" t="e">
        <f t="shared" si="26"/>
        <v>#N/A</v>
      </c>
    </row>
    <row r="1689" spans="1:3" hidden="1">
      <c r="A1689" s="186">
        <v>11726429</v>
      </c>
      <c r="B1689" s="184">
        <v>42354</v>
      </c>
      <c r="C1689" s="184" t="e">
        <f t="shared" si="26"/>
        <v>#N/A</v>
      </c>
    </row>
    <row r="1690" spans="1:3" hidden="1">
      <c r="A1690" s="186">
        <v>11726436</v>
      </c>
      <c r="B1690" s="184">
        <v>42354</v>
      </c>
      <c r="C1690" s="184" t="e">
        <f t="shared" si="26"/>
        <v>#N/A</v>
      </c>
    </row>
    <row r="1691" spans="1:3" hidden="1">
      <c r="A1691" s="186">
        <v>11726438</v>
      </c>
      <c r="B1691" s="184">
        <v>42354</v>
      </c>
      <c r="C1691" s="184" t="e">
        <f t="shared" si="26"/>
        <v>#N/A</v>
      </c>
    </row>
    <row r="1692" spans="1:3" hidden="1">
      <c r="A1692" s="186">
        <v>11726364</v>
      </c>
      <c r="B1692" s="184">
        <v>42354</v>
      </c>
      <c r="C1692" s="184" t="e">
        <f t="shared" si="26"/>
        <v>#N/A</v>
      </c>
    </row>
    <row r="1693" spans="1:3" hidden="1">
      <c r="A1693" s="186">
        <v>11726367</v>
      </c>
      <c r="B1693" s="184">
        <v>42354</v>
      </c>
      <c r="C1693" s="184" t="e">
        <f t="shared" si="26"/>
        <v>#N/A</v>
      </c>
    </row>
    <row r="1694" spans="1:3" hidden="1">
      <c r="A1694" s="186">
        <v>11726427</v>
      </c>
      <c r="B1694" s="184">
        <v>42354</v>
      </c>
      <c r="C1694" s="184" t="e">
        <f t="shared" si="26"/>
        <v>#N/A</v>
      </c>
    </row>
    <row r="1695" spans="1:3" hidden="1">
      <c r="A1695" s="186">
        <v>11726428</v>
      </c>
      <c r="B1695" s="184">
        <v>42354</v>
      </c>
      <c r="C1695" s="184" t="e">
        <f t="shared" si="26"/>
        <v>#N/A</v>
      </c>
    </row>
    <row r="1696" spans="1:3" hidden="1">
      <c r="A1696" s="185">
        <v>11726433</v>
      </c>
      <c r="B1696" s="184">
        <v>42354</v>
      </c>
      <c r="C1696" s="184" t="str">
        <f t="shared" si="26"/>
        <v>COGI</v>
      </c>
    </row>
    <row r="1697" spans="1:3" hidden="1">
      <c r="A1697" s="186">
        <v>11726437</v>
      </c>
      <c r="B1697" s="184">
        <v>42354</v>
      </c>
      <c r="C1697" s="184" t="e">
        <f t="shared" si="26"/>
        <v>#N/A</v>
      </c>
    </row>
    <row r="1698" spans="1:3" hidden="1">
      <c r="A1698" s="186">
        <v>11726440</v>
      </c>
      <c r="B1698" s="184">
        <v>42354</v>
      </c>
      <c r="C1698" s="184" t="e">
        <f t="shared" si="26"/>
        <v>#N/A</v>
      </c>
    </row>
    <row r="1699" spans="1:3" hidden="1">
      <c r="A1699" s="185">
        <v>11726540</v>
      </c>
      <c r="B1699" s="184">
        <v>42354</v>
      </c>
      <c r="C1699" s="184" t="str">
        <f t="shared" si="26"/>
        <v>COGI</v>
      </c>
    </row>
    <row r="1700" spans="1:3" hidden="1">
      <c r="A1700" s="185">
        <v>11726542</v>
      </c>
      <c r="B1700" s="184">
        <v>42354</v>
      </c>
      <c r="C1700" s="184" t="str">
        <f t="shared" si="26"/>
        <v>COGI</v>
      </c>
    </row>
    <row r="1701" spans="1:3" hidden="1">
      <c r="A1701" s="186">
        <v>11726546</v>
      </c>
      <c r="B1701" s="184">
        <v>42354</v>
      </c>
      <c r="C1701" s="184" t="e">
        <f t="shared" si="26"/>
        <v>#N/A</v>
      </c>
    </row>
    <row r="1702" spans="1:3" hidden="1">
      <c r="A1702" s="186">
        <v>11726548</v>
      </c>
      <c r="B1702" s="184">
        <v>42354</v>
      </c>
      <c r="C1702" s="184" t="e">
        <f t="shared" si="26"/>
        <v>#N/A</v>
      </c>
    </row>
    <row r="1703" spans="1:3" hidden="1">
      <c r="A1703" s="186">
        <v>11726550</v>
      </c>
      <c r="B1703" s="184">
        <v>42354</v>
      </c>
      <c r="C1703" s="184" t="e">
        <f t="shared" si="26"/>
        <v>#N/A</v>
      </c>
    </row>
    <row r="1704" spans="1:3" hidden="1">
      <c r="A1704" s="185">
        <v>11726564</v>
      </c>
      <c r="B1704" s="184">
        <v>42354</v>
      </c>
      <c r="C1704" s="184" t="str">
        <f t="shared" si="26"/>
        <v>COGI</v>
      </c>
    </row>
    <row r="1705" spans="1:3" hidden="1">
      <c r="A1705" s="185">
        <v>11726570</v>
      </c>
      <c r="B1705" s="184">
        <v>42354</v>
      </c>
      <c r="C1705" s="184" t="str">
        <f t="shared" si="26"/>
        <v>COGI</v>
      </c>
    </row>
    <row r="1706" spans="1:3" hidden="1">
      <c r="A1706" s="186">
        <v>11726574</v>
      </c>
      <c r="B1706" s="184">
        <v>42354</v>
      </c>
      <c r="C1706" s="184" t="e">
        <f t="shared" si="26"/>
        <v>#N/A</v>
      </c>
    </row>
    <row r="1707" spans="1:3" hidden="1">
      <c r="A1707" s="186">
        <v>11726580</v>
      </c>
      <c r="B1707" s="184">
        <v>42354</v>
      </c>
      <c r="C1707" s="184" t="e">
        <f t="shared" si="26"/>
        <v>#N/A</v>
      </c>
    </row>
    <row r="1708" spans="1:3" hidden="1">
      <c r="A1708" s="185">
        <v>11726585</v>
      </c>
      <c r="B1708" s="184">
        <v>42354</v>
      </c>
      <c r="C1708" s="184" t="str">
        <f t="shared" si="26"/>
        <v>COGI</v>
      </c>
    </row>
    <row r="1709" spans="1:3" hidden="1">
      <c r="A1709" s="186">
        <v>11726586</v>
      </c>
      <c r="B1709" s="184">
        <v>42354</v>
      </c>
      <c r="C1709" s="184" t="e">
        <f t="shared" si="26"/>
        <v>#N/A</v>
      </c>
    </row>
    <row r="1710" spans="1:3" hidden="1">
      <c r="A1710" s="186">
        <v>11726596</v>
      </c>
      <c r="B1710" s="184">
        <v>42354</v>
      </c>
      <c r="C1710" s="184" t="e">
        <f t="shared" si="26"/>
        <v>#N/A</v>
      </c>
    </row>
    <row r="1711" spans="1:3" hidden="1">
      <c r="A1711" s="185">
        <v>11726537</v>
      </c>
      <c r="B1711" s="184">
        <v>42354</v>
      </c>
      <c r="C1711" s="184" t="str">
        <f t="shared" si="26"/>
        <v>COGI</v>
      </c>
    </row>
    <row r="1712" spans="1:3" hidden="1">
      <c r="A1712" s="186">
        <v>11726541</v>
      </c>
      <c r="B1712" s="184">
        <v>42354</v>
      </c>
      <c r="C1712" s="184" t="e">
        <f t="shared" si="26"/>
        <v>#N/A</v>
      </c>
    </row>
    <row r="1713" spans="1:3" hidden="1">
      <c r="A1713" s="186">
        <v>11726543</v>
      </c>
      <c r="B1713" s="184">
        <v>42354</v>
      </c>
      <c r="C1713" s="184" t="e">
        <f t="shared" si="26"/>
        <v>#N/A</v>
      </c>
    </row>
    <row r="1714" spans="1:3" hidden="1">
      <c r="A1714" s="185">
        <v>11726544</v>
      </c>
      <c r="B1714" s="184">
        <v>42354</v>
      </c>
      <c r="C1714" s="184" t="str">
        <f t="shared" si="26"/>
        <v>COGI</v>
      </c>
    </row>
    <row r="1715" spans="1:3" hidden="1">
      <c r="A1715" s="186">
        <v>11726545</v>
      </c>
      <c r="B1715" s="184">
        <v>42354</v>
      </c>
      <c r="C1715" s="184" t="e">
        <f t="shared" si="26"/>
        <v>#N/A</v>
      </c>
    </row>
    <row r="1716" spans="1:3" hidden="1">
      <c r="A1716" s="186">
        <v>11726552</v>
      </c>
      <c r="B1716" s="184">
        <v>42354</v>
      </c>
      <c r="C1716" s="184" t="e">
        <f t="shared" si="26"/>
        <v>#N/A</v>
      </c>
    </row>
    <row r="1717" spans="1:3" hidden="1">
      <c r="A1717" s="185">
        <v>11726553</v>
      </c>
      <c r="B1717" s="184">
        <v>42354</v>
      </c>
      <c r="C1717" s="184" t="str">
        <f t="shared" si="26"/>
        <v>COGI</v>
      </c>
    </row>
    <row r="1718" spans="1:3" hidden="1">
      <c r="A1718" s="186">
        <v>11726563</v>
      </c>
      <c r="B1718" s="184">
        <v>42354</v>
      </c>
      <c r="C1718" s="184" t="e">
        <f t="shared" si="26"/>
        <v>#N/A</v>
      </c>
    </row>
    <row r="1719" spans="1:3" hidden="1">
      <c r="A1719" s="185">
        <v>11726565</v>
      </c>
      <c r="B1719" s="184">
        <v>42354</v>
      </c>
      <c r="C1719" s="184" t="str">
        <f t="shared" si="26"/>
        <v>COGI</v>
      </c>
    </row>
    <row r="1720" spans="1:3" hidden="1">
      <c r="A1720" s="185">
        <v>11726572</v>
      </c>
      <c r="B1720" s="184">
        <v>42354</v>
      </c>
      <c r="C1720" s="184" t="str">
        <f t="shared" si="26"/>
        <v>COGI</v>
      </c>
    </row>
    <row r="1721" spans="1:3" hidden="1">
      <c r="A1721" s="186">
        <v>11726575</v>
      </c>
      <c r="B1721" s="184">
        <v>42354</v>
      </c>
      <c r="C1721" s="184" t="e">
        <f t="shared" si="26"/>
        <v>#N/A</v>
      </c>
    </row>
    <row r="1722" spans="1:3" hidden="1">
      <c r="A1722" s="186">
        <v>11726577</v>
      </c>
      <c r="B1722" s="184">
        <v>42354</v>
      </c>
      <c r="C1722" s="184" t="e">
        <f t="shared" si="26"/>
        <v>#N/A</v>
      </c>
    </row>
    <row r="1723" spans="1:3" hidden="1">
      <c r="A1723" s="186">
        <v>11726579</v>
      </c>
      <c r="B1723" s="184">
        <v>42354</v>
      </c>
      <c r="C1723" s="184" t="e">
        <f t="shared" si="26"/>
        <v>#N/A</v>
      </c>
    </row>
    <row r="1724" spans="1:3" hidden="1">
      <c r="A1724" s="186">
        <v>11726582</v>
      </c>
      <c r="B1724" s="184">
        <v>42354</v>
      </c>
      <c r="C1724" s="184" t="e">
        <f t="shared" si="26"/>
        <v>#N/A</v>
      </c>
    </row>
    <row r="1725" spans="1:3" hidden="1">
      <c r="A1725" s="186">
        <v>11726584</v>
      </c>
      <c r="B1725" s="184">
        <v>42354</v>
      </c>
      <c r="C1725" s="184" t="e">
        <f t="shared" si="26"/>
        <v>#N/A</v>
      </c>
    </row>
    <row r="1726" spans="1:3" hidden="1">
      <c r="A1726" s="186">
        <v>11726587</v>
      </c>
      <c r="B1726" s="184">
        <v>42354</v>
      </c>
      <c r="C1726" s="184" t="e">
        <f t="shared" si="26"/>
        <v>#N/A</v>
      </c>
    </row>
    <row r="1727" spans="1:3" hidden="1">
      <c r="A1727" s="186">
        <v>11726588</v>
      </c>
      <c r="B1727" s="184">
        <v>42354</v>
      </c>
      <c r="C1727" s="184" t="e">
        <f t="shared" si="26"/>
        <v>#N/A</v>
      </c>
    </row>
    <row r="1728" spans="1:3" hidden="1">
      <c r="A1728" s="186">
        <v>11726592</v>
      </c>
      <c r="B1728" s="184">
        <v>42354</v>
      </c>
      <c r="C1728" s="184" t="e">
        <f t="shared" si="26"/>
        <v>#N/A</v>
      </c>
    </row>
    <row r="1729" spans="1:3" hidden="1">
      <c r="A1729" s="186">
        <v>11726539</v>
      </c>
      <c r="B1729" s="184">
        <v>42354</v>
      </c>
      <c r="C1729" s="184" t="e">
        <f t="shared" si="26"/>
        <v>#N/A</v>
      </c>
    </row>
    <row r="1730" spans="1:3" hidden="1">
      <c r="A1730" s="186">
        <v>11726547</v>
      </c>
      <c r="B1730" s="184">
        <v>42354</v>
      </c>
      <c r="C1730" s="184" t="e">
        <f t="shared" ref="C1730:C1793" si="27">VLOOKUP(A:A,H:I,2,0)</f>
        <v>#N/A</v>
      </c>
    </row>
    <row r="1731" spans="1:3" hidden="1">
      <c r="A1731" s="186">
        <v>11726549</v>
      </c>
      <c r="B1731" s="184">
        <v>42354</v>
      </c>
      <c r="C1731" s="184" t="e">
        <f t="shared" si="27"/>
        <v>#N/A</v>
      </c>
    </row>
    <row r="1732" spans="1:3" hidden="1">
      <c r="A1732" s="186">
        <v>11726556</v>
      </c>
      <c r="B1732" s="184">
        <v>42354</v>
      </c>
      <c r="C1732" s="184" t="e">
        <f t="shared" si="27"/>
        <v>#N/A</v>
      </c>
    </row>
    <row r="1733" spans="1:3" hidden="1">
      <c r="A1733" s="186">
        <v>11726567</v>
      </c>
      <c r="B1733" s="184">
        <v>42354</v>
      </c>
      <c r="C1733" s="184" t="e">
        <f t="shared" si="27"/>
        <v>#N/A</v>
      </c>
    </row>
    <row r="1734" spans="1:3" hidden="1">
      <c r="A1734" s="185">
        <v>11726571</v>
      </c>
      <c r="B1734" s="184">
        <v>42354</v>
      </c>
      <c r="C1734" s="184" t="str">
        <f t="shared" si="27"/>
        <v>COGI</v>
      </c>
    </row>
    <row r="1735" spans="1:3" hidden="1">
      <c r="A1735" s="186">
        <v>11726573</v>
      </c>
      <c r="B1735" s="184">
        <v>42354</v>
      </c>
      <c r="C1735" s="184" t="e">
        <f t="shared" si="27"/>
        <v>#N/A</v>
      </c>
    </row>
    <row r="1736" spans="1:3" hidden="1">
      <c r="A1736" s="186">
        <v>11726589</v>
      </c>
      <c r="B1736" s="184">
        <v>42354</v>
      </c>
      <c r="C1736" s="184" t="e">
        <f t="shared" si="27"/>
        <v>#N/A</v>
      </c>
    </row>
    <row r="1737" spans="1:3" hidden="1">
      <c r="A1737" s="186">
        <v>11726594</v>
      </c>
      <c r="B1737" s="184">
        <v>42354</v>
      </c>
      <c r="C1737" s="184" t="e">
        <f t="shared" si="27"/>
        <v>#N/A</v>
      </c>
    </row>
    <row r="1738" spans="1:3" hidden="1">
      <c r="A1738" s="186">
        <v>11726533</v>
      </c>
      <c r="B1738" s="184">
        <v>42354</v>
      </c>
      <c r="C1738" s="184" t="e">
        <f t="shared" si="27"/>
        <v>#N/A</v>
      </c>
    </row>
    <row r="1739" spans="1:3" hidden="1">
      <c r="A1739" s="185">
        <v>11726535</v>
      </c>
      <c r="B1739" s="184">
        <v>42354</v>
      </c>
      <c r="C1739" s="184" t="str">
        <f t="shared" si="27"/>
        <v>COGI</v>
      </c>
    </row>
    <row r="1740" spans="1:3" hidden="1">
      <c r="A1740" s="186">
        <v>11726551</v>
      </c>
      <c r="B1740" s="184">
        <v>42354</v>
      </c>
      <c r="C1740" s="184" t="e">
        <f t="shared" si="27"/>
        <v>#N/A</v>
      </c>
    </row>
    <row r="1741" spans="1:3" hidden="1">
      <c r="A1741" s="186">
        <v>11726557</v>
      </c>
      <c r="B1741" s="184">
        <v>42354</v>
      </c>
      <c r="C1741" s="184" t="e">
        <f t="shared" si="27"/>
        <v>#N/A</v>
      </c>
    </row>
    <row r="1742" spans="1:3" hidden="1">
      <c r="A1742" s="186">
        <v>11726559</v>
      </c>
      <c r="B1742" s="184">
        <v>42354</v>
      </c>
      <c r="C1742" s="184" t="e">
        <f t="shared" si="27"/>
        <v>#N/A</v>
      </c>
    </row>
    <row r="1743" spans="1:3" hidden="1">
      <c r="A1743" s="186">
        <v>11726576</v>
      </c>
      <c r="B1743" s="184">
        <v>42354</v>
      </c>
      <c r="C1743" s="184" t="e">
        <f t="shared" si="27"/>
        <v>#N/A</v>
      </c>
    </row>
    <row r="1744" spans="1:3" hidden="1">
      <c r="A1744" s="186">
        <v>11726578</v>
      </c>
      <c r="B1744" s="184">
        <v>42354</v>
      </c>
      <c r="C1744" s="184" t="e">
        <f t="shared" si="27"/>
        <v>#N/A</v>
      </c>
    </row>
    <row r="1745" spans="1:3" hidden="1">
      <c r="A1745" s="186">
        <v>11726581</v>
      </c>
      <c r="B1745" s="184">
        <v>42354</v>
      </c>
      <c r="C1745" s="184" t="e">
        <f t="shared" si="27"/>
        <v>#N/A</v>
      </c>
    </row>
    <row r="1746" spans="1:3" hidden="1">
      <c r="A1746" s="186">
        <v>11726583</v>
      </c>
      <c r="B1746" s="184">
        <v>42354</v>
      </c>
      <c r="C1746" s="184" t="e">
        <f t="shared" si="27"/>
        <v>#N/A</v>
      </c>
    </row>
    <row r="1747" spans="1:3" hidden="1">
      <c r="A1747" s="186">
        <v>11726554</v>
      </c>
      <c r="B1747" s="184">
        <v>42354</v>
      </c>
      <c r="C1747" s="184" t="e">
        <f t="shared" si="27"/>
        <v>#N/A</v>
      </c>
    </row>
    <row r="1748" spans="1:3" hidden="1">
      <c r="A1748" s="185">
        <v>11726555</v>
      </c>
      <c r="B1748" s="184">
        <v>42354</v>
      </c>
      <c r="C1748" s="184" t="str">
        <f t="shared" si="27"/>
        <v>COGI</v>
      </c>
    </row>
    <row r="1749" spans="1:3" hidden="1">
      <c r="A1749" s="185">
        <v>11726558</v>
      </c>
      <c r="B1749" s="184">
        <v>42354</v>
      </c>
      <c r="C1749" s="184" t="str">
        <f t="shared" si="27"/>
        <v>COGI</v>
      </c>
    </row>
    <row r="1750" spans="1:3" hidden="1">
      <c r="A1750" s="186">
        <v>11726560</v>
      </c>
      <c r="B1750" s="184">
        <v>42354</v>
      </c>
      <c r="C1750" s="184" t="e">
        <f t="shared" si="27"/>
        <v>#N/A</v>
      </c>
    </row>
    <row r="1751" spans="1:3" hidden="1">
      <c r="A1751" s="186">
        <v>11726566</v>
      </c>
      <c r="B1751" s="184">
        <v>42354</v>
      </c>
      <c r="C1751" s="184" t="e">
        <f t="shared" si="27"/>
        <v>#N/A</v>
      </c>
    </row>
    <row r="1752" spans="1:3" hidden="1">
      <c r="A1752" s="186">
        <v>11726569</v>
      </c>
      <c r="B1752" s="184">
        <v>42354</v>
      </c>
      <c r="C1752" s="184" t="e">
        <f t="shared" si="27"/>
        <v>#N/A</v>
      </c>
    </row>
    <row r="1753" spans="1:3" hidden="1">
      <c r="A1753" s="186">
        <v>11726595</v>
      </c>
      <c r="B1753" s="184">
        <v>42354</v>
      </c>
      <c r="C1753" s="184" t="e">
        <f t="shared" si="27"/>
        <v>#N/A</v>
      </c>
    </row>
    <row r="1754" spans="1:3" hidden="1">
      <c r="A1754" s="186">
        <v>11726534</v>
      </c>
      <c r="B1754" s="184">
        <v>42354</v>
      </c>
      <c r="C1754" s="184" t="e">
        <f t="shared" si="27"/>
        <v>#N/A</v>
      </c>
    </row>
    <row r="1755" spans="1:3" hidden="1">
      <c r="A1755" s="185">
        <v>11726536</v>
      </c>
      <c r="B1755" s="184">
        <v>42354</v>
      </c>
      <c r="C1755" s="184" t="str">
        <f t="shared" si="27"/>
        <v>COGI</v>
      </c>
    </row>
    <row r="1756" spans="1:3" hidden="1">
      <c r="A1756" s="186">
        <v>11726538</v>
      </c>
      <c r="B1756" s="184">
        <v>42354</v>
      </c>
      <c r="C1756" s="184" t="e">
        <f t="shared" si="27"/>
        <v>#N/A</v>
      </c>
    </row>
    <row r="1757" spans="1:3" hidden="1">
      <c r="A1757" s="185">
        <v>11726561</v>
      </c>
      <c r="B1757" s="184">
        <v>42354</v>
      </c>
      <c r="C1757" s="184" t="str">
        <f t="shared" si="27"/>
        <v>COGI</v>
      </c>
    </row>
    <row r="1758" spans="1:3" hidden="1">
      <c r="A1758" s="186">
        <v>11726562</v>
      </c>
      <c r="B1758" s="184">
        <v>42354</v>
      </c>
      <c r="C1758" s="184" t="e">
        <f t="shared" si="27"/>
        <v>#N/A</v>
      </c>
    </row>
    <row r="1759" spans="1:3" hidden="1">
      <c r="A1759" s="186">
        <v>11726568</v>
      </c>
      <c r="B1759" s="184">
        <v>42354</v>
      </c>
      <c r="C1759" s="184" t="e">
        <f t="shared" si="27"/>
        <v>#N/A</v>
      </c>
    </row>
    <row r="1760" spans="1:3" hidden="1">
      <c r="A1760" s="186">
        <v>11726590</v>
      </c>
      <c r="B1760" s="184">
        <v>42354</v>
      </c>
      <c r="C1760" s="184" t="e">
        <f t="shared" si="27"/>
        <v>#N/A</v>
      </c>
    </row>
    <row r="1761" spans="1:3" hidden="1">
      <c r="A1761" s="186">
        <v>11726591</v>
      </c>
      <c r="B1761" s="184">
        <v>42354</v>
      </c>
      <c r="C1761" s="184" t="e">
        <f t="shared" si="27"/>
        <v>#N/A</v>
      </c>
    </row>
    <row r="1762" spans="1:3" hidden="1">
      <c r="A1762" s="186">
        <v>11726593</v>
      </c>
      <c r="B1762" s="184">
        <v>42354</v>
      </c>
      <c r="C1762" s="184" t="e">
        <f t="shared" si="27"/>
        <v>#N/A</v>
      </c>
    </row>
    <row r="1763" spans="1:3" hidden="1">
      <c r="A1763" s="186">
        <v>11726687</v>
      </c>
      <c r="B1763" s="184">
        <v>42354</v>
      </c>
      <c r="C1763" s="184" t="e">
        <f t="shared" si="27"/>
        <v>#N/A</v>
      </c>
    </row>
    <row r="1764" spans="1:3" hidden="1">
      <c r="A1764" s="186">
        <v>11726695</v>
      </c>
      <c r="B1764" s="184">
        <v>42354</v>
      </c>
      <c r="C1764" s="184" t="e">
        <f t="shared" si="27"/>
        <v>#N/A</v>
      </c>
    </row>
    <row r="1765" spans="1:3" hidden="1">
      <c r="A1765" s="186">
        <v>11726697</v>
      </c>
      <c r="B1765" s="184">
        <v>42354</v>
      </c>
      <c r="C1765" s="184" t="e">
        <f t="shared" si="27"/>
        <v>#N/A</v>
      </c>
    </row>
    <row r="1766" spans="1:3" hidden="1">
      <c r="A1766" s="186">
        <v>11726703</v>
      </c>
      <c r="B1766" s="184">
        <v>42354</v>
      </c>
      <c r="C1766" s="184" t="e">
        <f t="shared" si="27"/>
        <v>#N/A</v>
      </c>
    </row>
    <row r="1767" spans="1:3" hidden="1">
      <c r="A1767" s="186">
        <v>11726711</v>
      </c>
      <c r="B1767" s="184">
        <v>42354</v>
      </c>
      <c r="C1767" s="184" t="e">
        <f t="shared" si="27"/>
        <v>#N/A</v>
      </c>
    </row>
    <row r="1768" spans="1:3" hidden="1">
      <c r="A1768" s="186">
        <v>11726714</v>
      </c>
      <c r="B1768" s="184">
        <v>42354</v>
      </c>
      <c r="C1768" s="184" t="e">
        <f t="shared" si="27"/>
        <v>#N/A</v>
      </c>
    </row>
    <row r="1769" spans="1:3" hidden="1">
      <c r="A1769" s="186">
        <v>11726718</v>
      </c>
      <c r="B1769" s="184">
        <v>42354</v>
      </c>
      <c r="C1769" s="184" t="e">
        <f t="shared" si="27"/>
        <v>#N/A</v>
      </c>
    </row>
    <row r="1770" spans="1:3" hidden="1">
      <c r="A1770" s="186">
        <v>11726730</v>
      </c>
      <c r="B1770" s="184">
        <v>42354</v>
      </c>
      <c r="C1770" s="184" t="e">
        <f t="shared" si="27"/>
        <v>#N/A</v>
      </c>
    </row>
    <row r="1771" spans="1:3" hidden="1">
      <c r="A1771" s="186">
        <v>11726731</v>
      </c>
      <c r="B1771" s="184">
        <v>42354</v>
      </c>
      <c r="C1771" s="184" t="e">
        <f t="shared" si="27"/>
        <v>#N/A</v>
      </c>
    </row>
    <row r="1772" spans="1:3" hidden="1">
      <c r="A1772" s="186">
        <v>11726733</v>
      </c>
      <c r="B1772" s="184">
        <v>42354</v>
      </c>
      <c r="C1772" s="184" t="e">
        <f t="shared" si="27"/>
        <v>#N/A</v>
      </c>
    </row>
    <row r="1773" spans="1:3" hidden="1">
      <c r="A1773" s="186">
        <v>11726750</v>
      </c>
      <c r="B1773" s="184">
        <v>42354</v>
      </c>
      <c r="C1773" s="184" t="e">
        <f t="shared" si="27"/>
        <v>#N/A</v>
      </c>
    </row>
    <row r="1774" spans="1:3" hidden="1">
      <c r="A1774" s="186">
        <v>11726755</v>
      </c>
      <c r="B1774" s="184">
        <v>42354</v>
      </c>
      <c r="C1774" s="184" t="e">
        <f t="shared" si="27"/>
        <v>#N/A</v>
      </c>
    </row>
    <row r="1775" spans="1:3" hidden="1">
      <c r="A1775" s="185">
        <v>11726759</v>
      </c>
      <c r="B1775" s="184">
        <v>42354</v>
      </c>
      <c r="C1775" s="184" t="str">
        <f t="shared" si="27"/>
        <v>COGI</v>
      </c>
    </row>
    <row r="1776" spans="1:3" hidden="1">
      <c r="A1776" s="186">
        <v>11726760</v>
      </c>
      <c r="B1776" s="184">
        <v>42354</v>
      </c>
      <c r="C1776" s="184" t="e">
        <f t="shared" si="27"/>
        <v>#N/A</v>
      </c>
    </row>
    <row r="1777" spans="1:3" hidden="1">
      <c r="A1777" s="186">
        <v>11726761</v>
      </c>
      <c r="B1777" s="184">
        <v>42354</v>
      </c>
      <c r="C1777" s="184" t="e">
        <f t="shared" si="27"/>
        <v>#N/A</v>
      </c>
    </row>
    <row r="1778" spans="1:3" hidden="1">
      <c r="A1778" s="186">
        <v>11726763</v>
      </c>
      <c r="B1778" s="184">
        <v>42354</v>
      </c>
      <c r="C1778" s="184" t="e">
        <f t="shared" si="27"/>
        <v>#N/A</v>
      </c>
    </row>
    <row r="1779" spans="1:3" hidden="1">
      <c r="A1779" s="186">
        <v>11726765</v>
      </c>
      <c r="B1779" s="184">
        <v>42354</v>
      </c>
      <c r="C1779" s="184" t="e">
        <f t="shared" si="27"/>
        <v>#N/A</v>
      </c>
    </row>
    <row r="1780" spans="1:3" hidden="1">
      <c r="A1780" s="186">
        <v>11726768</v>
      </c>
      <c r="B1780" s="184">
        <v>42354</v>
      </c>
      <c r="C1780" s="184" t="e">
        <f t="shared" si="27"/>
        <v>#N/A</v>
      </c>
    </row>
    <row r="1781" spans="1:3" hidden="1">
      <c r="A1781" s="186">
        <v>11726782</v>
      </c>
      <c r="B1781" s="184">
        <v>42354</v>
      </c>
      <c r="C1781" s="184" t="e">
        <f t="shared" si="27"/>
        <v>#N/A</v>
      </c>
    </row>
    <row r="1782" spans="1:3" hidden="1">
      <c r="A1782" s="186">
        <v>11726688</v>
      </c>
      <c r="B1782" s="184">
        <v>42354</v>
      </c>
      <c r="C1782" s="184" t="e">
        <f t="shared" si="27"/>
        <v>#N/A</v>
      </c>
    </row>
    <row r="1783" spans="1:3" hidden="1">
      <c r="A1783" s="186">
        <v>11726689</v>
      </c>
      <c r="B1783" s="184">
        <v>42354</v>
      </c>
      <c r="C1783" s="184" t="e">
        <f t="shared" si="27"/>
        <v>#N/A</v>
      </c>
    </row>
    <row r="1784" spans="1:3" hidden="1">
      <c r="A1784" s="186">
        <v>11726712</v>
      </c>
      <c r="B1784" s="184">
        <v>42354</v>
      </c>
      <c r="C1784" s="184" t="e">
        <f t="shared" si="27"/>
        <v>#N/A</v>
      </c>
    </row>
    <row r="1785" spans="1:3" hidden="1">
      <c r="A1785" s="186">
        <v>11726724</v>
      </c>
      <c r="B1785" s="184">
        <v>42354</v>
      </c>
      <c r="C1785" s="184" t="e">
        <f t="shared" si="27"/>
        <v>#N/A</v>
      </c>
    </row>
    <row r="1786" spans="1:3" hidden="1">
      <c r="A1786" s="185">
        <v>11726729</v>
      </c>
      <c r="B1786" s="184">
        <v>42354</v>
      </c>
      <c r="C1786" s="184" t="str">
        <f t="shared" si="27"/>
        <v>COGI</v>
      </c>
    </row>
    <row r="1787" spans="1:3" hidden="1">
      <c r="A1787" s="185">
        <v>11726734</v>
      </c>
      <c r="B1787" s="184">
        <v>42354</v>
      </c>
      <c r="C1787" s="184" t="str">
        <f t="shared" si="27"/>
        <v>COGI</v>
      </c>
    </row>
    <row r="1788" spans="1:3" hidden="1">
      <c r="A1788" s="186">
        <v>11726742</v>
      </c>
      <c r="B1788" s="184">
        <v>42354</v>
      </c>
      <c r="C1788" s="184" t="e">
        <f t="shared" si="27"/>
        <v>#N/A</v>
      </c>
    </row>
    <row r="1789" spans="1:3" hidden="1">
      <c r="A1789" s="186">
        <v>11726743</v>
      </c>
      <c r="B1789" s="184">
        <v>42354</v>
      </c>
      <c r="C1789" s="184" t="e">
        <f t="shared" si="27"/>
        <v>#N/A</v>
      </c>
    </row>
    <row r="1790" spans="1:3" hidden="1">
      <c r="A1790" s="186">
        <v>11726748</v>
      </c>
      <c r="B1790" s="184">
        <v>42354</v>
      </c>
      <c r="C1790" s="184" t="e">
        <f t="shared" si="27"/>
        <v>#N/A</v>
      </c>
    </row>
    <row r="1791" spans="1:3" hidden="1">
      <c r="A1791" s="186">
        <v>11726749</v>
      </c>
      <c r="B1791" s="184">
        <v>42354</v>
      </c>
      <c r="C1791" s="184" t="e">
        <f t="shared" si="27"/>
        <v>#N/A</v>
      </c>
    </row>
    <row r="1792" spans="1:3" hidden="1">
      <c r="A1792" s="186">
        <v>11726752</v>
      </c>
      <c r="B1792" s="184">
        <v>42354</v>
      </c>
      <c r="C1792" s="184" t="e">
        <f t="shared" si="27"/>
        <v>#N/A</v>
      </c>
    </row>
    <row r="1793" spans="1:3" hidden="1">
      <c r="A1793" s="186">
        <v>11726754</v>
      </c>
      <c r="B1793" s="184">
        <v>42354</v>
      </c>
      <c r="C1793" s="184" t="e">
        <f t="shared" si="27"/>
        <v>#N/A</v>
      </c>
    </row>
    <row r="1794" spans="1:3" hidden="1">
      <c r="A1794" s="185">
        <v>11726756</v>
      </c>
      <c r="B1794" s="184">
        <v>42354</v>
      </c>
      <c r="C1794" s="184" t="str">
        <f t="shared" ref="C1794:C1857" si="28">VLOOKUP(A:A,H:I,2,0)</f>
        <v>COGI</v>
      </c>
    </row>
    <row r="1795" spans="1:3" hidden="1">
      <c r="A1795" s="186">
        <v>11726767</v>
      </c>
      <c r="B1795" s="184">
        <v>42354</v>
      </c>
      <c r="C1795" s="184" t="e">
        <f t="shared" si="28"/>
        <v>#N/A</v>
      </c>
    </row>
    <row r="1796" spans="1:3" hidden="1">
      <c r="A1796" s="186">
        <v>11726779</v>
      </c>
      <c r="B1796" s="184">
        <v>42354</v>
      </c>
      <c r="C1796" s="184" t="e">
        <f t="shared" si="28"/>
        <v>#N/A</v>
      </c>
    </row>
    <row r="1797" spans="1:3" hidden="1">
      <c r="A1797" s="186">
        <v>11726690</v>
      </c>
      <c r="B1797" s="184">
        <v>42354</v>
      </c>
      <c r="C1797" s="184" t="e">
        <f t="shared" si="28"/>
        <v>#N/A</v>
      </c>
    </row>
    <row r="1798" spans="1:3" hidden="1">
      <c r="A1798" s="185">
        <v>11726701</v>
      </c>
      <c r="B1798" s="184">
        <v>42354</v>
      </c>
      <c r="C1798" s="184" t="str">
        <f t="shared" si="28"/>
        <v>COGI</v>
      </c>
    </row>
    <row r="1799" spans="1:3" hidden="1">
      <c r="A1799" s="186">
        <v>11726702</v>
      </c>
      <c r="B1799" s="184">
        <v>42354</v>
      </c>
      <c r="C1799" s="184" t="e">
        <f t="shared" si="28"/>
        <v>#N/A</v>
      </c>
    </row>
    <row r="1800" spans="1:3" hidden="1">
      <c r="A1800" s="185">
        <v>11726706</v>
      </c>
      <c r="B1800" s="184">
        <v>42354</v>
      </c>
      <c r="C1800" s="184" t="str">
        <f t="shared" si="28"/>
        <v>COGI</v>
      </c>
    </row>
    <row r="1801" spans="1:3" hidden="1">
      <c r="A1801" s="185">
        <v>11726707</v>
      </c>
      <c r="B1801" s="184">
        <v>42354</v>
      </c>
      <c r="C1801" s="184" t="str">
        <f t="shared" si="28"/>
        <v>COGI</v>
      </c>
    </row>
    <row r="1802" spans="1:3" hidden="1">
      <c r="A1802" s="186">
        <v>11726708</v>
      </c>
      <c r="B1802" s="184">
        <v>42354</v>
      </c>
      <c r="C1802" s="184" t="e">
        <f t="shared" si="28"/>
        <v>#N/A</v>
      </c>
    </row>
    <row r="1803" spans="1:3" hidden="1">
      <c r="A1803" s="186">
        <v>11726713</v>
      </c>
      <c r="B1803" s="184">
        <v>42354</v>
      </c>
      <c r="C1803" s="184" t="e">
        <f t="shared" si="28"/>
        <v>#N/A</v>
      </c>
    </row>
    <row r="1804" spans="1:3" hidden="1">
      <c r="A1804" s="185">
        <v>11726717</v>
      </c>
      <c r="B1804" s="184">
        <v>42354</v>
      </c>
      <c r="C1804" s="184" t="str">
        <f t="shared" si="28"/>
        <v>COGI</v>
      </c>
    </row>
    <row r="1805" spans="1:3" hidden="1">
      <c r="A1805" s="186">
        <v>11726719</v>
      </c>
      <c r="B1805" s="184">
        <v>42354</v>
      </c>
      <c r="C1805" s="184" t="e">
        <f t="shared" si="28"/>
        <v>#N/A</v>
      </c>
    </row>
    <row r="1806" spans="1:3" hidden="1">
      <c r="A1806" s="185">
        <v>11726737</v>
      </c>
      <c r="B1806" s="184">
        <v>42354</v>
      </c>
      <c r="C1806" s="184" t="str">
        <f t="shared" si="28"/>
        <v>COGI</v>
      </c>
    </row>
    <row r="1807" spans="1:3" hidden="1">
      <c r="A1807" s="186">
        <v>11726738</v>
      </c>
      <c r="B1807" s="184">
        <v>42354</v>
      </c>
      <c r="C1807" s="184" t="e">
        <f t="shared" si="28"/>
        <v>#N/A</v>
      </c>
    </row>
    <row r="1808" spans="1:3" hidden="1">
      <c r="A1808" s="186">
        <v>11726740</v>
      </c>
      <c r="B1808" s="184">
        <v>42354</v>
      </c>
      <c r="C1808" s="184" t="e">
        <f t="shared" si="28"/>
        <v>#N/A</v>
      </c>
    </row>
    <row r="1809" spans="1:3" hidden="1">
      <c r="A1809" s="186">
        <v>11726757</v>
      </c>
      <c r="B1809" s="184">
        <v>42354</v>
      </c>
      <c r="C1809" s="184" t="e">
        <f t="shared" si="28"/>
        <v>#N/A</v>
      </c>
    </row>
    <row r="1810" spans="1:3" hidden="1">
      <c r="A1810" s="186">
        <v>11726764</v>
      </c>
      <c r="B1810" s="184">
        <v>42354</v>
      </c>
      <c r="C1810" s="184" t="e">
        <f t="shared" si="28"/>
        <v>#N/A</v>
      </c>
    </row>
    <row r="1811" spans="1:3" hidden="1">
      <c r="A1811" s="186">
        <v>11726783</v>
      </c>
      <c r="B1811" s="184">
        <v>42354</v>
      </c>
      <c r="C1811" s="184" t="e">
        <f t="shared" si="28"/>
        <v>#N/A</v>
      </c>
    </row>
    <row r="1812" spans="1:3" hidden="1">
      <c r="A1812" s="186">
        <v>11726698</v>
      </c>
      <c r="B1812" s="184">
        <v>42354</v>
      </c>
      <c r="C1812" s="184" t="e">
        <f t="shared" si="28"/>
        <v>#N/A</v>
      </c>
    </row>
    <row r="1813" spans="1:3" hidden="1">
      <c r="A1813" s="186">
        <v>11726699</v>
      </c>
      <c r="B1813" s="184">
        <v>42354</v>
      </c>
      <c r="C1813" s="184" t="e">
        <f t="shared" si="28"/>
        <v>#N/A</v>
      </c>
    </row>
    <row r="1814" spans="1:3" hidden="1">
      <c r="A1814" s="185">
        <v>11726736</v>
      </c>
      <c r="B1814" s="184">
        <v>42354</v>
      </c>
      <c r="C1814" s="184" t="str">
        <f t="shared" si="28"/>
        <v>COGI</v>
      </c>
    </row>
    <row r="1815" spans="1:3" hidden="1">
      <c r="A1815" s="186">
        <v>11726745</v>
      </c>
      <c r="B1815" s="184">
        <v>42354</v>
      </c>
      <c r="C1815" s="184" t="e">
        <f t="shared" si="28"/>
        <v>#N/A</v>
      </c>
    </row>
    <row r="1816" spans="1:3" hidden="1">
      <c r="A1816" s="186">
        <v>11726747</v>
      </c>
      <c r="B1816" s="184">
        <v>42354</v>
      </c>
      <c r="C1816" s="184" t="e">
        <f t="shared" si="28"/>
        <v>#N/A</v>
      </c>
    </row>
    <row r="1817" spans="1:3" hidden="1">
      <c r="A1817" s="186">
        <v>11726758</v>
      </c>
      <c r="B1817" s="184">
        <v>42354</v>
      </c>
      <c r="C1817" s="184" t="e">
        <f t="shared" si="28"/>
        <v>#N/A</v>
      </c>
    </row>
    <row r="1818" spans="1:3" hidden="1">
      <c r="A1818" s="186">
        <v>11726762</v>
      </c>
      <c r="B1818" s="184">
        <v>42354</v>
      </c>
      <c r="C1818" s="184" t="e">
        <f t="shared" si="28"/>
        <v>#N/A</v>
      </c>
    </row>
    <row r="1819" spans="1:3" hidden="1">
      <c r="A1819" s="186">
        <v>11726772</v>
      </c>
      <c r="B1819" s="184">
        <v>42354</v>
      </c>
      <c r="C1819" s="184" t="e">
        <f t="shared" si="28"/>
        <v>#N/A</v>
      </c>
    </row>
    <row r="1820" spans="1:3" hidden="1">
      <c r="A1820" s="186">
        <v>11726780</v>
      </c>
      <c r="B1820" s="184">
        <v>42354</v>
      </c>
      <c r="C1820" s="184" t="e">
        <f t="shared" si="28"/>
        <v>#N/A</v>
      </c>
    </row>
    <row r="1821" spans="1:3" hidden="1">
      <c r="A1821" s="186">
        <v>11726781</v>
      </c>
      <c r="B1821" s="184">
        <v>42354</v>
      </c>
      <c r="C1821" s="184" t="e">
        <f t="shared" si="28"/>
        <v>#N/A</v>
      </c>
    </row>
    <row r="1822" spans="1:3" hidden="1">
      <c r="A1822" s="185">
        <v>11726694</v>
      </c>
      <c r="B1822" s="184">
        <v>42354</v>
      </c>
      <c r="C1822" s="184" t="str">
        <f t="shared" si="28"/>
        <v>COGI</v>
      </c>
    </row>
    <row r="1823" spans="1:3" hidden="1">
      <c r="A1823" s="186">
        <v>11726709</v>
      </c>
      <c r="B1823" s="184">
        <v>42354</v>
      </c>
      <c r="C1823" s="184" t="e">
        <f t="shared" si="28"/>
        <v>#N/A</v>
      </c>
    </row>
    <row r="1824" spans="1:3" hidden="1">
      <c r="A1824" s="185">
        <v>11726720</v>
      </c>
      <c r="B1824" s="184">
        <v>42354</v>
      </c>
      <c r="C1824" s="184" t="str">
        <f t="shared" si="28"/>
        <v>COGI</v>
      </c>
    </row>
    <row r="1825" spans="1:3" hidden="1">
      <c r="A1825" s="186">
        <v>11726721</v>
      </c>
      <c r="B1825" s="184">
        <v>42354</v>
      </c>
      <c r="C1825" s="184" t="e">
        <f t="shared" si="28"/>
        <v>#N/A</v>
      </c>
    </row>
    <row r="1826" spans="1:3" hidden="1">
      <c r="A1826" s="186">
        <v>11726726</v>
      </c>
      <c r="B1826" s="184">
        <v>42354</v>
      </c>
      <c r="C1826" s="184" t="e">
        <f t="shared" si="28"/>
        <v>#N/A</v>
      </c>
    </row>
    <row r="1827" spans="1:3" hidden="1">
      <c r="A1827" s="186">
        <v>11726732</v>
      </c>
      <c r="B1827" s="184">
        <v>42354</v>
      </c>
      <c r="C1827" s="184" t="e">
        <f t="shared" si="28"/>
        <v>#N/A</v>
      </c>
    </row>
    <row r="1828" spans="1:3" hidden="1">
      <c r="A1828" s="186">
        <v>11726739</v>
      </c>
      <c r="B1828" s="184">
        <v>42354</v>
      </c>
      <c r="C1828" s="184" t="e">
        <f t="shared" si="28"/>
        <v>#N/A</v>
      </c>
    </row>
    <row r="1829" spans="1:3" hidden="1">
      <c r="A1829" s="186">
        <v>11726741</v>
      </c>
      <c r="B1829" s="184">
        <v>42354</v>
      </c>
      <c r="C1829" s="184" t="e">
        <f t="shared" si="28"/>
        <v>#N/A</v>
      </c>
    </row>
    <row r="1830" spans="1:3" hidden="1">
      <c r="A1830" s="186">
        <v>11726744</v>
      </c>
      <c r="B1830" s="184">
        <v>42354</v>
      </c>
      <c r="C1830" s="184" t="e">
        <f t="shared" si="28"/>
        <v>#N/A</v>
      </c>
    </row>
    <row r="1831" spans="1:3" hidden="1">
      <c r="A1831" s="186">
        <v>11726769</v>
      </c>
      <c r="B1831" s="184">
        <v>42354</v>
      </c>
      <c r="C1831" s="184" t="e">
        <f t="shared" si="28"/>
        <v>#N/A</v>
      </c>
    </row>
    <row r="1832" spans="1:3" hidden="1">
      <c r="A1832" s="185">
        <v>11726774</v>
      </c>
      <c r="B1832" s="184">
        <v>42354</v>
      </c>
      <c r="C1832" s="184" t="str">
        <f t="shared" si="28"/>
        <v>COGI</v>
      </c>
    </row>
    <row r="1833" spans="1:3" hidden="1">
      <c r="A1833" s="186">
        <v>11726777</v>
      </c>
      <c r="B1833" s="184">
        <v>42354</v>
      </c>
      <c r="C1833" s="184" t="e">
        <f t="shared" si="28"/>
        <v>#N/A</v>
      </c>
    </row>
    <row r="1834" spans="1:3" hidden="1">
      <c r="A1834" s="186">
        <v>11726778</v>
      </c>
      <c r="B1834" s="184">
        <v>42354</v>
      </c>
      <c r="C1834" s="184" t="e">
        <f t="shared" si="28"/>
        <v>#N/A</v>
      </c>
    </row>
    <row r="1835" spans="1:3" hidden="1">
      <c r="A1835" s="186">
        <v>11726691</v>
      </c>
      <c r="B1835" s="184">
        <v>42354</v>
      </c>
      <c r="C1835" s="184" t="e">
        <f t="shared" si="28"/>
        <v>#N/A</v>
      </c>
    </row>
    <row r="1836" spans="1:3" hidden="1">
      <c r="A1836" s="186">
        <v>11726692</v>
      </c>
      <c r="B1836" s="184">
        <v>42354</v>
      </c>
      <c r="C1836" s="184" t="e">
        <f t="shared" si="28"/>
        <v>#N/A</v>
      </c>
    </row>
    <row r="1837" spans="1:3" hidden="1">
      <c r="A1837" s="186">
        <v>11726693</v>
      </c>
      <c r="B1837" s="184">
        <v>42354</v>
      </c>
      <c r="C1837" s="184" t="e">
        <f t="shared" si="28"/>
        <v>#N/A</v>
      </c>
    </row>
    <row r="1838" spans="1:3" hidden="1">
      <c r="A1838" s="186">
        <v>11726696</v>
      </c>
      <c r="B1838" s="184">
        <v>42354</v>
      </c>
      <c r="C1838" s="184" t="e">
        <f t="shared" si="28"/>
        <v>#N/A</v>
      </c>
    </row>
    <row r="1839" spans="1:3" hidden="1">
      <c r="A1839" s="186">
        <v>11726700</v>
      </c>
      <c r="B1839" s="184">
        <v>42354</v>
      </c>
      <c r="C1839" s="184" t="e">
        <f t="shared" si="28"/>
        <v>#N/A</v>
      </c>
    </row>
    <row r="1840" spans="1:3" hidden="1">
      <c r="A1840" s="186">
        <v>11726704</v>
      </c>
      <c r="B1840" s="184">
        <v>42354</v>
      </c>
      <c r="C1840" s="184" t="e">
        <f t="shared" si="28"/>
        <v>#N/A</v>
      </c>
    </row>
    <row r="1841" spans="1:3" hidden="1">
      <c r="A1841" s="185">
        <v>11726705</v>
      </c>
      <c r="B1841" s="184">
        <v>42354</v>
      </c>
      <c r="C1841" s="184" t="str">
        <f t="shared" si="28"/>
        <v>COGI</v>
      </c>
    </row>
    <row r="1842" spans="1:3" hidden="1">
      <c r="A1842" s="185">
        <v>11726710</v>
      </c>
      <c r="B1842" s="184">
        <v>42354</v>
      </c>
      <c r="C1842" s="184" t="str">
        <f t="shared" si="28"/>
        <v>COGI</v>
      </c>
    </row>
    <row r="1843" spans="1:3" hidden="1">
      <c r="A1843" s="186">
        <v>11726715</v>
      </c>
      <c r="B1843" s="184">
        <v>42354</v>
      </c>
      <c r="C1843" s="184" t="e">
        <f t="shared" si="28"/>
        <v>#N/A</v>
      </c>
    </row>
    <row r="1844" spans="1:3" hidden="1">
      <c r="A1844" s="186">
        <v>11726716</v>
      </c>
      <c r="B1844" s="184">
        <v>42354</v>
      </c>
      <c r="C1844" s="184" t="e">
        <f t="shared" si="28"/>
        <v>#N/A</v>
      </c>
    </row>
    <row r="1845" spans="1:3" hidden="1">
      <c r="A1845" s="186">
        <v>11726722</v>
      </c>
      <c r="B1845" s="184">
        <v>42354</v>
      </c>
      <c r="C1845" s="184" t="e">
        <f t="shared" si="28"/>
        <v>#N/A</v>
      </c>
    </row>
    <row r="1846" spans="1:3" hidden="1">
      <c r="A1846" s="186">
        <v>11726723</v>
      </c>
      <c r="B1846" s="184">
        <v>42354</v>
      </c>
      <c r="C1846" s="184" t="e">
        <f t="shared" si="28"/>
        <v>#N/A</v>
      </c>
    </row>
    <row r="1847" spans="1:3" hidden="1">
      <c r="A1847" s="186">
        <v>11726725</v>
      </c>
      <c r="B1847" s="184">
        <v>42354</v>
      </c>
      <c r="C1847" s="184" t="e">
        <f t="shared" si="28"/>
        <v>#N/A</v>
      </c>
    </row>
    <row r="1848" spans="1:3" hidden="1">
      <c r="A1848" s="186">
        <v>11726727</v>
      </c>
      <c r="B1848" s="184">
        <v>42354</v>
      </c>
      <c r="C1848" s="184" t="e">
        <f t="shared" si="28"/>
        <v>#N/A</v>
      </c>
    </row>
    <row r="1849" spans="1:3" hidden="1">
      <c r="A1849" s="185">
        <v>11726728</v>
      </c>
      <c r="B1849" s="184">
        <v>42354</v>
      </c>
      <c r="C1849" s="184" t="str">
        <f t="shared" si="28"/>
        <v>COGI</v>
      </c>
    </row>
    <row r="1850" spans="1:3" hidden="1">
      <c r="A1850" s="185">
        <v>11726735</v>
      </c>
      <c r="B1850" s="184">
        <v>42354</v>
      </c>
      <c r="C1850" s="184" t="str">
        <f t="shared" si="28"/>
        <v>COGI</v>
      </c>
    </row>
    <row r="1851" spans="1:3" hidden="1">
      <c r="A1851" s="186">
        <v>11726746</v>
      </c>
      <c r="B1851" s="184">
        <v>42354</v>
      </c>
      <c r="C1851" s="184" t="e">
        <f t="shared" si="28"/>
        <v>#N/A</v>
      </c>
    </row>
    <row r="1852" spans="1:3" hidden="1">
      <c r="A1852" s="186">
        <v>11726751</v>
      </c>
      <c r="B1852" s="184">
        <v>42354</v>
      </c>
      <c r="C1852" s="184" t="e">
        <f t="shared" si="28"/>
        <v>#N/A</v>
      </c>
    </row>
    <row r="1853" spans="1:3" hidden="1">
      <c r="A1853" s="185">
        <v>11726753</v>
      </c>
      <c r="B1853" s="184">
        <v>42354</v>
      </c>
      <c r="C1853" s="184" t="str">
        <f t="shared" si="28"/>
        <v>COGI</v>
      </c>
    </row>
    <row r="1854" spans="1:3" hidden="1">
      <c r="A1854" s="186">
        <v>11726766</v>
      </c>
      <c r="B1854" s="184">
        <v>42354</v>
      </c>
      <c r="C1854" s="184" t="e">
        <f t="shared" si="28"/>
        <v>#N/A</v>
      </c>
    </row>
    <row r="1855" spans="1:3" hidden="1">
      <c r="A1855" s="186">
        <v>11726770</v>
      </c>
      <c r="B1855" s="184">
        <v>42354</v>
      </c>
      <c r="C1855" s="184" t="e">
        <f t="shared" si="28"/>
        <v>#N/A</v>
      </c>
    </row>
    <row r="1856" spans="1:3" hidden="1">
      <c r="A1856" s="185">
        <v>11726771</v>
      </c>
      <c r="B1856" s="184">
        <v>42354</v>
      </c>
      <c r="C1856" s="184" t="str">
        <f t="shared" si="28"/>
        <v>COGI</v>
      </c>
    </row>
    <row r="1857" spans="1:3" hidden="1">
      <c r="A1857" s="185">
        <v>11726773</v>
      </c>
      <c r="B1857" s="184">
        <v>42354</v>
      </c>
      <c r="C1857" s="184" t="str">
        <f t="shared" si="28"/>
        <v>COGI</v>
      </c>
    </row>
    <row r="1858" spans="1:3" hidden="1">
      <c r="A1858" s="185">
        <v>11726775</v>
      </c>
      <c r="B1858" s="184">
        <v>42354</v>
      </c>
      <c r="C1858" s="184" t="str">
        <f t="shared" ref="C1858:C1921" si="29">VLOOKUP(A:A,H:I,2,0)</f>
        <v>COGI</v>
      </c>
    </row>
    <row r="1859" spans="1:3" hidden="1">
      <c r="A1859" s="185">
        <v>11726776</v>
      </c>
      <c r="B1859" s="184">
        <v>42354</v>
      </c>
      <c r="C1859" s="184" t="str">
        <f t="shared" si="29"/>
        <v>COGI</v>
      </c>
    </row>
    <row r="1860" spans="1:3" hidden="1">
      <c r="A1860" s="186">
        <v>11726827</v>
      </c>
      <c r="B1860" s="184">
        <v>42354</v>
      </c>
      <c r="C1860" s="184" t="e">
        <f t="shared" si="29"/>
        <v>#N/A</v>
      </c>
    </row>
    <row r="1861" spans="1:3" hidden="1">
      <c r="A1861" s="186">
        <v>11726832</v>
      </c>
      <c r="B1861" s="184">
        <v>42354</v>
      </c>
      <c r="C1861" s="184" t="e">
        <f t="shared" si="29"/>
        <v>#N/A</v>
      </c>
    </row>
    <row r="1862" spans="1:3" hidden="1">
      <c r="A1862" s="185">
        <v>11726836</v>
      </c>
      <c r="B1862" s="184">
        <v>42354</v>
      </c>
      <c r="C1862" s="184" t="str">
        <f t="shared" si="29"/>
        <v>COGI</v>
      </c>
    </row>
    <row r="1863" spans="1:3" hidden="1">
      <c r="A1863" s="186">
        <v>11726840</v>
      </c>
      <c r="B1863" s="184">
        <v>42354</v>
      </c>
      <c r="C1863" s="184" t="e">
        <f t="shared" si="29"/>
        <v>#N/A</v>
      </c>
    </row>
    <row r="1864" spans="1:3" hidden="1">
      <c r="A1864" s="186">
        <v>11726841</v>
      </c>
      <c r="B1864" s="184">
        <v>42354</v>
      </c>
      <c r="C1864" s="184" t="e">
        <f t="shared" si="29"/>
        <v>#N/A</v>
      </c>
    </row>
    <row r="1865" spans="1:3" hidden="1">
      <c r="A1865" s="185">
        <v>11726843</v>
      </c>
      <c r="B1865" s="184">
        <v>42354</v>
      </c>
      <c r="C1865" s="184" t="str">
        <f t="shared" si="29"/>
        <v>COGI</v>
      </c>
    </row>
    <row r="1866" spans="1:3" hidden="1">
      <c r="A1866" s="186">
        <v>11726861</v>
      </c>
      <c r="B1866" s="184">
        <v>42354</v>
      </c>
      <c r="C1866" s="184" t="e">
        <f t="shared" si="29"/>
        <v>#N/A</v>
      </c>
    </row>
    <row r="1867" spans="1:3" hidden="1">
      <c r="A1867" s="186">
        <v>11726863</v>
      </c>
      <c r="B1867" s="184">
        <v>42354</v>
      </c>
      <c r="C1867" s="184" t="e">
        <f t="shared" si="29"/>
        <v>#N/A</v>
      </c>
    </row>
    <row r="1868" spans="1:3" hidden="1">
      <c r="A1868" s="186">
        <v>11726864</v>
      </c>
      <c r="B1868" s="184">
        <v>42354</v>
      </c>
      <c r="C1868" s="184" t="e">
        <f t="shared" si="29"/>
        <v>#N/A</v>
      </c>
    </row>
    <row r="1869" spans="1:3" hidden="1">
      <c r="A1869" s="186">
        <v>11726865</v>
      </c>
      <c r="B1869" s="184">
        <v>42354</v>
      </c>
      <c r="C1869" s="184" t="e">
        <f t="shared" si="29"/>
        <v>#N/A</v>
      </c>
    </row>
    <row r="1870" spans="1:3" hidden="1">
      <c r="A1870" s="186">
        <v>11726875</v>
      </c>
      <c r="B1870" s="184">
        <v>42354</v>
      </c>
      <c r="C1870" s="184" t="e">
        <f t="shared" si="29"/>
        <v>#N/A</v>
      </c>
    </row>
    <row r="1871" spans="1:3" hidden="1">
      <c r="A1871" s="186">
        <v>11726876</v>
      </c>
      <c r="B1871" s="184">
        <v>42354</v>
      </c>
      <c r="C1871" s="184" t="e">
        <f t="shared" si="29"/>
        <v>#N/A</v>
      </c>
    </row>
    <row r="1872" spans="1:3" hidden="1">
      <c r="A1872" s="185">
        <v>11726885</v>
      </c>
      <c r="B1872" s="184">
        <v>42354</v>
      </c>
      <c r="C1872" s="184" t="str">
        <f t="shared" si="29"/>
        <v>COGI</v>
      </c>
    </row>
    <row r="1873" spans="1:3" hidden="1">
      <c r="A1873" s="186">
        <v>11726888</v>
      </c>
      <c r="B1873" s="184">
        <v>42354</v>
      </c>
      <c r="C1873" s="184" t="e">
        <f t="shared" si="29"/>
        <v>#N/A</v>
      </c>
    </row>
    <row r="1874" spans="1:3" hidden="1">
      <c r="A1874" s="186">
        <v>11726889</v>
      </c>
      <c r="B1874" s="184">
        <v>42354</v>
      </c>
      <c r="C1874" s="184" t="e">
        <f t="shared" si="29"/>
        <v>#N/A</v>
      </c>
    </row>
    <row r="1875" spans="1:3" hidden="1">
      <c r="A1875" s="186">
        <v>11726833</v>
      </c>
      <c r="B1875" s="184">
        <v>42354</v>
      </c>
      <c r="C1875" s="184" t="e">
        <f t="shared" si="29"/>
        <v>#N/A</v>
      </c>
    </row>
    <row r="1876" spans="1:3" hidden="1">
      <c r="A1876" s="186">
        <v>11726834</v>
      </c>
      <c r="B1876" s="184">
        <v>42354</v>
      </c>
      <c r="C1876" s="184" t="e">
        <f t="shared" si="29"/>
        <v>#N/A</v>
      </c>
    </row>
    <row r="1877" spans="1:3" hidden="1">
      <c r="A1877" s="185">
        <v>11726835</v>
      </c>
      <c r="B1877" s="184">
        <v>42354</v>
      </c>
      <c r="C1877" s="184" t="str">
        <f t="shared" si="29"/>
        <v>COGI</v>
      </c>
    </row>
    <row r="1878" spans="1:3" hidden="1">
      <c r="A1878" s="185">
        <v>11726837</v>
      </c>
      <c r="B1878" s="184">
        <v>42354</v>
      </c>
      <c r="C1878" s="184" t="str">
        <f t="shared" si="29"/>
        <v>COGI</v>
      </c>
    </row>
    <row r="1879" spans="1:3" hidden="1">
      <c r="A1879" s="185">
        <v>11726844</v>
      </c>
      <c r="B1879" s="184">
        <v>42354</v>
      </c>
      <c r="C1879" s="184" t="str">
        <f t="shared" si="29"/>
        <v>COGI</v>
      </c>
    </row>
    <row r="1880" spans="1:3" hidden="1">
      <c r="A1880" s="186">
        <v>11726847</v>
      </c>
      <c r="B1880" s="184">
        <v>42354</v>
      </c>
      <c r="C1880" s="184" t="e">
        <f t="shared" si="29"/>
        <v>#N/A</v>
      </c>
    </row>
    <row r="1881" spans="1:3" hidden="1">
      <c r="A1881" s="186">
        <v>11726849</v>
      </c>
      <c r="B1881" s="184">
        <v>42354</v>
      </c>
      <c r="C1881" s="184" t="e">
        <f t="shared" si="29"/>
        <v>#N/A</v>
      </c>
    </row>
    <row r="1882" spans="1:3" hidden="1">
      <c r="A1882" s="186">
        <v>11726867</v>
      </c>
      <c r="B1882" s="184">
        <v>42354</v>
      </c>
      <c r="C1882" s="184" t="e">
        <f t="shared" si="29"/>
        <v>#N/A</v>
      </c>
    </row>
    <row r="1883" spans="1:3" hidden="1">
      <c r="A1883" s="186">
        <v>11726868</v>
      </c>
      <c r="B1883" s="184">
        <v>42354</v>
      </c>
      <c r="C1883" s="184" t="e">
        <f t="shared" si="29"/>
        <v>#N/A</v>
      </c>
    </row>
    <row r="1884" spans="1:3" hidden="1">
      <c r="A1884" s="185">
        <v>11726869</v>
      </c>
      <c r="B1884" s="184">
        <v>42354</v>
      </c>
      <c r="C1884" s="184" t="str">
        <f t="shared" si="29"/>
        <v>COGI</v>
      </c>
    </row>
    <row r="1885" spans="1:3" hidden="1">
      <c r="A1885" s="186">
        <v>11726881</v>
      </c>
      <c r="B1885" s="184">
        <v>42354</v>
      </c>
      <c r="C1885" s="184" t="e">
        <f t="shared" si="29"/>
        <v>#N/A</v>
      </c>
    </row>
    <row r="1886" spans="1:3" hidden="1">
      <c r="A1886" s="186">
        <v>11726884</v>
      </c>
      <c r="B1886" s="184">
        <v>42354</v>
      </c>
      <c r="C1886" s="184" t="e">
        <f t="shared" si="29"/>
        <v>#N/A</v>
      </c>
    </row>
    <row r="1887" spans="1:3" hidden="1">
      <c r="A1887" s="185">
        <v>11726886</v>
      </c>
      <c r="B1887" s="184">
        <v>42354</v>
      </c>
      <c r="C1887" s="184" t="str">
        <f t="shared" si="29"/>
        <v>COGI</v>
      </c>
    </row>
    <row r="1888" spans="1:3" hidden="1">
      <c r="A1888" s="186">
        <v>11726852</v>
      </c>
      <c r="B1888" s="184">
        <v>42354</v>
      </c>
      <c r="C1888" s="184" t="e">
        <f t="shared" si="29"/>
        <v>#N/A</v>
      </c>
    </row>
    <row r="1889" spans="1:3" hidden="1">
      <c r="A1889" s="186">
        <v>11726855</v>
      </c>
      <c r="B1889" s="184">
        <v>42354</v>
      </c>
      <c r="C1889" s="184" t="e">
        <f t="shared" si="29"/>
        <v>#N/A</v>
      </c>
    </row>
    <row r="1890" spans="1:3" hidden="1">
      <c r="A1890" s="185">
        <v>11726856</v>
      </c>
      <c r="B1890" s="184">
        <v>42354</v>
      </c>
      <c r="C1890" s="184" t="str">
        <f t="shared" si="29"/>
        <v>COGI</v>
      </c>
    </row>
    <row r="1891" spans="1:3" hidden="1">
      <c r="A1891" s="186">
        <v>11726857</v>
      </c>
      <c r="B1891" s="184">
        <v>42354</v>
      </c>
      <c r="C1891" s="184" t="e">
        <f t="shared" si="29"/>
        <v>#N/A</v>
      </c>
    </row>
    <row r="1892" spans="1:3" hidden="1">
      <c r="A1892" s="186">
        <v>11726858</v>
      </c>
      <c r="B1892" s="184">
        <v>42354</v>
      </c>
      <c r="C1892" s="184" t="e">
        <f t="shared" si="29"/>
        <v>#N/A</v>
      </c>
    </row>
    <row r="1893" spans="1:3" hidden="1">
      <c r="A1893" s="186">
        <v>11726866</v>
      </c>
      <c r="B1893" s="184">
        <v>42354</v>
      </c>
      <c r="C1893" s="184" t="e">
        <f t="shared" si="29"/>
        <v>#N/A</v>
      </c>
    </row>
    <row r="1894" spans="1:3" hidden="1">
      <c r="A1894" s="185">
        <v>11726870</v>
      </c>
      <c r="B1894" s="184">
        <v>42354</v>
      </c>
      <c r="C1894" s="184" t="str">
        <f t="shared" si="29"/>
        <v>COGI</v>
      </c>
    </row>
    <row r="1895" spans="1:3" hidden="1">
      <c r="A1895" s="186">
        <v>11726871</v>
      </c>
      <c r="B1895" s="184">
        <v>42354</v>
      </c>
      <c r="C1895" s="184" t="e">
        <f t="shared" si="29"/>
        <v>#N/A</v>
      </c>
    </row>
    <row r="1896" spans="1:3" hidden="1">
      <c r="A1896" s="186">
        <v>11726874</v>
      </c>
      <c r="B1896" s="184">
        <v>42354</v>
      </c>
      <c r="C1896" s="184" t="e">
        <f t="shared" si="29"/>
        <v>#N/A</v>
      </c>
    </row>
    <row r="1897" spans="1:3" hidden="1">
      <c r="A1897" s="185">
        <v>11726887</v>
      </c>
      <c r="B1897" s="184">
        <v>42354</v>
      </c>
      <c r="C1897" s="184" t="str">
        <f t="shared" si="29"/>
        <v>COGI</v>
      </c>
    </row>
    <row r="1898" spans="1:3" hidden="1">
      <c r="A1898" s="186">
        <v>11726824</v>
      </c>
      <c r="B1898" s="184">
        <v>42354</v>
      </c>
      <c r="C1898" s="184" t="e">
        <f t="shared" si="29"/>
        <v>#N/A</v>
      </c>
    </row>
    <row r="1899" spans="1:3" hidden="1">
      <c r="A1899" s="185">
        <v>11726828</v>
      </c>
      <c r="B1899" s="184">
        <v>42354</v>
      </c>
      <c r="C1899" s="184" t="str">
        <f t="shared" si="29"/>
        <v>COGI</v>
      </c>
    </row>
    <row r="1900" spans="1:3" hidden="1">
      <c r="A1900" s="186">
        <v>11726830</v>
      </c>
      <c r="B1900" s="184">
        <v>42354</v>
      </c>
      <c r="C1900" s="184" t="e">
        <f t="shared" si="29"/>
        <v>#N/A</v>
      </c>
    </row>
    <row r="1901" spans="1:3" hidden="1">
      <c r="A1901" s="186">
        <v>11726839</v>
      </c>
      <c r="B1901" s="184">
        <v>42354</v>
      </c>
      <c r="C1901" s="184" t="e">
        <f t="shared" si="29"/>
        <v>#N/A</v>
      </c>
    </row>
    <row r="1902" spans="1:3" hidden="1">
      <c r="A1902" s="185">
        <v>11726845</v>
      </c>
      <c r="B1902" s="184">
        <v>42354</v>
      </c>
      <c r="C1902" s="184" t="str">
        <f t="shared" si="29"/>
        <v>COGI</v>
      </c>
    </row>
    <row r="1903" spans="1:3" hidden="1">
      <c r="A1903" s="185">
        <v>11726846</v>
      </c>
      <c r="B1903" s="184">
        <v>42354</v>
      </c>
      <c r="C1903" s="184" t="str">
        <f t="shared" si="29"/>
        <v>COGI</v>
      </c>
    </row>
    <row r="1904" spans="1:3" hidden="1">
      <c r="A1904" s="185">
        <v>11726848</v>
      </c>
      <c r="B1904" s="184">
        <v>42354</v>
      </c>
      <c r="C1904" s="184" t="str">
        <f t="shared" si="29"/>
        <v>COGI</v>
      </c>
    </row>
    <row r="1905" spans="1:3" hidden="1">
      <c r="A1905" s="185">
        <v>11726851</v>
      </c>
      <c r="B1905" s="184">
        <v>42354</v>
      </c>
      <c r="C1905" s="184" t="str">
        <f t="shared" si="29"/>
        <v>COGI</v>
      </c>
    </row>
    <row r="1906" spans="1:3" hidden="1">
      <c r="A1906" s="186">
        <v>11726853</v>
      </c>
      <c r="B1906" s="184">
        <v>42354</v>
      </c>
      <c r="C1906" s="184" t="e">
        <f t="shared" si="29"/>
        <v>#N/A</v>
      </c>
    </row>
    <row r="1907" spans="1:3" hidden="1">
      <c r="A1907" s="186">
        <v>11726854</v>
      </c>
      <c r="B1907" s="184">
        <v>42354</v>
      </c>
      <c r="C1907" s="184" t="e">
        <f t="shared" si="29"/>
        <v>#N/A</v>
      </c>
    </row>
    <row r="1908" spans="1:3" hidden="1">
      <c r="A1908" s="185">
        <v>11726859</v>
      </c>
      <c r="B1908" s="184">
        <v>42354</v>
      </c>
      <c r="C1908" s="184" t="str">
        <f t="shared" si="29"/>
        <v>COGI</v>
      </c>
    </row>
    <row r="1909" spans="1:3" hidden="1">
      <c r="A1909" s="186">
        <v>11726873</v>
      </c>
      <c r="B1909" s="184">
        <v>42354</v>
      </c>
      <c r="C1909" s="184" t="e">
        <f t="shared" si="29"/>
        <v>#N/A</v>
      </c>
    </row>
    <row r="1910" spans="1:3" hidden="1">
      <c r="A1910" s="185">
        <v>11726877</v>
      </c>
      <c r="B1910" s="184">
        <v>42354</v>
      </c>
      <c r="C1910" s="184" t="str">
        <f t="shared" si="29"/>
        <v>COGI</v>
      </c>
    </row>
    <row r="1911" spans="1:3" hidden="1">
      <c r="A1911" s="186">
        <v>11726879</v>
      </c>
      <c r="B1911" s="184">
        <v>42354</v>
      </c>
      <c r="C1911" s="184" t="e">
        <f t="shared" si="29"/>
        <v>#N/A</v>
      </c>
    </row>
    <row r="1912" spans="1:3" hidden="1">
      <c r="A1912" s="186">
        <v>11726882</v>
      </c>
      <c r="B1912" s="184">
        <v>42354</v>
      </c>
      <c r="C1912" s="184" t="e">
        <f t="shared" si="29"/>
        <v>#N/A</v>
      </c>
    </row>
    <row r="1913" spans="1:3" hidden="1">
      <c r="A1913" s="186">
        <v>11726883</v>
      </c>
      <c r="B1913" s="184">
        <v>42354</v>
      </c>
      <c r="C1913" s="184" t="e">
        <f t="shared" si="29"/>
        <v>#N/A</v>
      </c>
    </row>
    <row r="1914" spans="1:3" hidden="1">
      <c r="A1914" s="186">
        <v>11726890</v>
      </c>
      <c r="B1914" s="184">
        <v>42354</v>
      </c>
      <c r="C1914" s="184" t="e">
        <f t="shared" si="29"/>
        <v>#N/A</v>
      </c>
    </row>
    <row r="1915" spans="1:3" hidden="1">
      <c r="A1915" s="186">
        <v>11726892</v>
      </c>
      <c r="B1915" s="184">
        <v>42354</v>
      </c>
      <c r="C1915" s="184" t="e">
        <f t="shared" si="29"/>
        <v>#N/A</v>
      </c>
    </row>
    <row r="1916" spans="1:3" hidden="1">
      <c r="A1916" s="186">
        <v>11726894</v>
      </c>
      <c r="B1916" s="184">
        <v>42354</v>
      </c>
      <c r="C1916" s="184" t="e">
        <f t="shared" si="29"/>
        <v>#N/A</v>
      </c>
    </row>
    <row r="1917" spans="1:3" hidden="1">
      <c r="A1917" s="186">
        <v>11726823</v>
      </c>
      <c r="B1917" s="184">
        <v>42354</v>
      </c>
      <c r="C1917" s="184" t="e">
        <f t="shared" si="29"/>
        <v>#N/A</v>
      </c>
    </row>
    <row r="1918" spans="1:3" hidden="1">
      <c r="A1918" s="186">
        <v>11726831</v>
      </c>
      <c r="B1918" s="184">
        <v>42354</v>
      </c>
      <c r="C1918" s="184" t="e">
        <f t="shared" si="29"/>
        <v>#N/A</v>
      </c>
    </row>
    <row r="1919" spans="1:3" hidden="1">
      <c r="A1919" s="186">
        <v>11726838</v>
      </c>
      <c r="B1919" s="184">
        <v>42354</v>
      </c>
      <c r="C1919" s="184" t="e">
        <f t="shared" si="29"/>
        <v>#N/A</v>
      </c>
    </row>
    <row r="1920" spans="1:3" hidden="1">
      <c r="A1920" s="185">
        <v>11726842</v>
      </c>
      <c r="B1920" s="184">
        <v>42354</v>
      </c>
      <c r="C1920" s="184" t="str">
        <f t="shared" si="29"/>
        <v>COGI</v>
      </c>
    </row>
    <row r="1921" spans="1:3" hidden="1">
      <c r="A1921" s="186">
        <v>11726860</v>
      </c>
      <c r="B1921" s="184">
        <v>42354</v>
      </c>
      <c r="C1921" s="184" t="e">
        <f t="shared" si="29"/>
        <v>#N/A</v>
      </c>
    </row>
    <row r="1922" spans="1:3" hidden="1">
      <c r="A1922" s="186">
        <v>11726862</v>
      </c>
      <c r="B1922" s="184">
        <v>42354</v>
      </c>
      <c r="C1922" s="184" t="e">
        <f t="shared" ref="C1922:C1985" si="30">VLOOKUP(A:A,H:I,2,0)</f>
        <v>#N/A</v>
      </c>
    </row>
    <row r="1923" spans="1:3" hidden="1">
      <c r="A1923" s="186">
        <v>11726878</v>
      </c>
      <c r="B1923" s="184">
        <v>42354</v>
      </c>
      <c r="C1923" s="184" t="e">
        <f t="shared" si="30"/>
        <v>#N/A</v>
      </c>
    </row>
    <row r="1924" spans="1:3" hidden="1">
      <c r="A1924" s="186">
        <v>11726880</v>
      </c>
      <c r="B1924" s="184">
        <v>42354</v>
      </c>
      <c r="C1924" s="184" t="e">
        <f t="shared" si="30"/>
        <v>#N/A</v>
      </c>
    </row>
    <row r="1925" spans="1:3" hidden="1">
      <c r="A1925" s="186">
        <v>11726891</v>
      </c>
      <c r="B1925" s="184">
        <v>42354</v>
      </c>
      <c r="C1925" s="184" t="e">
        <f t="shared" si="30"/>
        <v>#N/A</v>
      </c>
    </row>
    <row r="1926" spans="1:3" hidden="1">
      <c r="A1926" s="186">
        <v>11726893</v>
      </c>
      <c r="B1926" s="184">
        <v>42354</v>
      </c>
      <c r="C1926" s="184" t="e">
        <f t="shared" si="30"/>
        <v>#N/A</v>
      </c>
    </row>
    <row r="1927" spans="1:3" hidden="1">
      <c r="A1927" s="186">
        <v>11726825</v>
      </c>
      <c r="B1927" s="184">
        <v>42354</v>
      </c>
      <c r="C1927" s="184" t="e">
        <f t="shared" si="30"/>
        <v>#N/A</v>
      </c>
    </row>
    <row r="1928" spans="1:3" hidden="1">
      <c r="A1928" s="186">
        <v>11726826</v>
      </c>
      <c r="B1928" s="184">
        <v>42354</v>
      </c>
      <c r="C1928" s="184" t="e">
        <f t="shared" si="30"/>
        <v>#N/A</v>
      </c>
    </row>
    <row r="1929" spans="1:3" hidden="1">
      <c r="A1929" s="185">
        <v>11726829</v>
      </c>
      <c r="B1929" s="184">
        <v>42354</v>
      </c>
      <c r="C1929" s="184" t="str">
        <f t="shared" si="30"/>
        <v>COGI</v>
      </c>
    </row>
    <row r="1930" spans="1:3" hidden="1">
      <c r="A1930" s="185">
        <v>11726850</v>
      </c>
      <c r="B1930" s="184">
        <v>42354</v>
      </c>
      <c r="C1930" s="184" t="str">
        <f t="shared" si="30"/>
        <v>COGI</v>
      </c>
    </row>
    <row r="1931" spans="1:3" hidden="1">
      <c r="A1931" s="186">
        <v>11726872</v>
      </c>
      <c r="B1931" s="184">
        <v>42354</v>
      </c>
      <c r="C1931" s="184" t="e">
        <f t="shared" si="30"/>
        <v>#N/A</v>
      </c>
    </row>
    <row r="1932" spans="1:3" hidden="1">
      <c r="A1932" s="186">
        <v>11727010</v>
      </c>
      <c r="B1932" s="184">
        <v>42354</v>
      </c>
      <c r="C1932" s="184" t="e">
        <f t="shared" si="30"/>
        <v>#N/A</v>
      </c>
    </row>
    <row r="1933" spans="1:3" hidden="1">
      <c r="A1933" s="186">
        <v>11727014</v>
      </c>
      <c r="B1933" s="184">
        <v>42354</v>
      </c>
      <c r="C1933" s="184" t="e">
        <f t="shared" si="30"/>
        <v>#N/A</v>
      </c>
    </row>
    <row r="1934" spans="1:3" hidden="1">
      <c r="A1934" s="186">
        <v>11727016</v>
      </c>
      <c r="B1934" s="184">
        <v>42354</v>
      </c>
      <c r="C1934" s="184" t="e">
        <f t="shared" si="30"/>
        <v>#N/A</v>
      </c>
    </row>
    <row r="1935" spans="1:3" hidden="1">
      <c r="A1935" s="186">
        <v>11727028</v>
      </c>
      <c r="B1935" s="184">
        <v>42354</v>
      </c>
      <c r="C1935" s="184" t="e">
        <f t="shared" si="30"/>
        <v>#N/A</v>
      </c>
    </row>
    <row r="1936" spans="1:3" hidden="1">
      <c r="A1936" s="185">
        <v>11727034</v>
      </c>
      <c r="B1936" s="184">
        <v>42354</v>
      </c>
      <c r="C1936" s="184" t="str">
        <f t="shared" si="30"/>
        <v>COGI</v>
      </c>
    </row>
    <row r="1937" spans="1:3" hidden="1">
      <c r="A1937" s="186">
        <v>11727038</v>
      </c>
      <c r="B1937" s="184">
        <v>42354</v>
      </c>
      <c r="C1937" s="184" t="e">
        <f t="shared" si="30"/>
        <v>#N/A</v>
      </c>
    </row>
    <row r="1938" spans="1:3" hidden="1">
      <c r="A1938" s="185">
        <v>11727042</v>
      </c>
      <c r="B1938" s="184">
        <v>42354</v>
      </c>
      <c r="C1938" s="184" t="str">
        <f t="shared" si="30"/>
        <v>COGI</v>
      </c>
    </row>
    <row r="1939" spans="1:3" hidden="1">
      <c r="A1939" s="186">
        <v>11727049</v>
      </c>
      <c r="B1939" s="184">
        <v>42354</v>
      </c>
      <c r="C1939" s="184" t="e">
        <f t="shared" si="30"/>
        <v>#N/A</v>
      </c>
    </row>
    <row r="1940" spans="1:3" hidden="1">
      <c r="A1940" s="185">
        <v>11727052</v>
      </c>
      <c r="B1940" s="184">
        <v>42354</v>
      </c>
      <c r="C1940" s="184" t="str">
        <f t="shared" si="30"/>
        <v>COGI</v>
      </c>
    </row>
    <row r="1941" spans="1:3" hidden="1">
      <c r="A1941" s="186">
        <v>11727055</v>
      </c>
      <c r="B1941" s="184">
        <v>42354</v>
      </c>
      <c r="C1941" s="184" t="e">
        <f t="shared" si="30"/>
        <v>#N/A</v>
      </c>
    </row>
    <row r="1942" spans="1:3" hidden="1">
      <c r="A1942" s="186">
        <v>11727058</v>
      </c>
      <c r="B1942" s="184">
        <v>42354</v>
      </c>
      <c r="C1942" s="184" t="e">
        <f t="shared" si="30"/>
        <v>#N/A</v>
      </c>
    </row>
    <row r="1943" spans="1:3" hidden="1">
      <c r="A1943" s="186">
        <v>11727059</v>
      </c>
      <c r="B1943" s="184">
        <v>42354</v>
      </c>
      <c r="C1943" s="184" t="e">
        <f t="shared" si="30"/>
        <v>#N/A</v>
      </c>
    </row>
    <row r="1944" spans="1:3" hidden="1">
      <c r="A1944" s="186">
        <v>11727024</v>
      </c>
      <c r="B1944" s="184">
        <v>42354</v>
      </c>
      <c r="C1944" s="184" t="e">
        <f t="shared" si="30"/>
        <v>#N/A</v>
      </c>
    </row>
    <row r="1945" spans="1:3" hidden="1">
      <c r="A1945" s="186">
        <v>11727026</v>
      </c>
      <c r="B1945" s="184">
        <v>42354</v>
      </c>
      <c r="C1945" s="184" t="e">
        <f t="shared" si="30"/>
        <v>#N/A</v>
      </c>
    </row>
    <row r="1946" spans="1:3" hidden="1">
      <c r="A1946" s="186">
        <v>11727029</v>
      </c>
      <c r="B1946" s="184">
        <v>42354</v>
      </c>
      <c r="C1946" s="184" t="e">
        <f t="shared" si="30"/>
        <v>#N/A</v>
      </c>
    </row>
    <row r="1947" spans="1:3" hidden="1">
      <c r="A1947" s="186">
        <v>11727032</v>
      </c>
      <c r="B1947" s="184">
        <v>42354</v>
      </c>
      <c r="C1947" s="184" t="e">
        <f t="shared" si="30"/>
        <v>#N/A</v>
      </c>
    </row>
    <row r="1948" spans="1:3" hidden="1">
      <c r="A1948" s="186">
        <v>11727056</v>
      </c>
      <c r="B1948" s="184">
        <v>42354</v>
      </c>
      <c r="C1948" s="184" t="e">
        <f t="shared" si="30"/>
        <v>#N/A</v>
      </c>
    </row>
    <row r="1949" spans="1:3" hidden="1">
      <c r="A1949" s="185">
        <v>11727063</v>
      </c>
      <c r="B1949" s="184">
        <v>42354</v>
      </c>
      <c r="C1949" s="184" t="str">
        <f t="shared" si="30"/>
        <v>COGI</v>
      </c>
    </row>
    <row r="1950" spans="1:3" hidden="1">
      <c r="A1950" s="185">
        <v>11727064</v>
      </c>
      <c r="B1950" s="184">
        <v>42354</v>
      </c>
      <c r="C1950" s="184" t="str">
        <f t="shared" si="30"/>
        <v>COGI</v>
      </c>
    </row>
    <row r="1951" spans="1:3" hidden="1">
      <c r="A1951" s="186">
        <v>11727009</v>
      </c>
      <c r="B1951" s="184">
        <v>42354</v>
      </c>
      <c r="C1951" s="184" t="e">
        <f t="shared" si="30"/>
        <v>#N/A</v>
      </c>
    </row>
    <row r="1952" spans="1:3" hidden="1">
      <c r="A1952" s="186">
        <v>11727012</v>
      </c>
      <c r="B1952" s="184">
        <v>42354</v>
      </c>
      <c r="C1952" s="184" t="e">
        <f t="shared" si="30"/>
        <v>#N/A</v>
      </c>
    </row>
    <row r="1953" spans="1:3" hidden="1">
      <c r="A1953" s="186">
        <v>11727013</v>
      </c>
      <c r="B1953" s="184">
        <v>42354</v>
      </c>
      <c r="C1953" s="184" t="e">
        <f t="shared" si="30"/>
        <v>#N/A</v>
      </c>
    </row>
    <row r="1954" spans="1:3" hidden="1">
      <c r="A1954" s="186">
        <v>11727017</v>
      </c>
      <c r="B1954" s="184">
        <v>42354</v>
      </c>
      <c r="C1954" s="184" t="e">
        <f t="shared" si="30"/>
        <v>#N/A</v>
      </c>
    </row>
    <row r="1955" spans="1:3" hidden="1">
      <c r="A1955" s="185">
        <v>11727020</v>
      </c>
      <c r="B1955" s="184">
        <v>42354</v>
      </c>
      <c r="C1955" s="184" t="str">
        <f t="shared" si="30"/>
        <v>COGI</v>
      </c>
    </row>
    <row r="1956" spans="1:3" hidden="1">
      <c r="A1956" s="186">
        <v>11727022</v>
      </c>
      <c r="B1956" s="184">
        <v>42354</v>
      </c>
      <c r="C1956" s="184" t="e">
        <f t="shared" si="30"/>
        <v>#N/A</v>
      </c>
    </row>
    <row r="1957" spans="1:3" hidden="1">
      <c r="A1957" s="186">
        <v>11727023</v>
      </c>
      <c r="B1957" s="184">
        <v>42354</v>
      </c>
      <c r="C1957" s="184" t="e">
        <f t="shared" si="30"/>
        <v>#N/A</v>
      </c>
    </row>
    <row r="1958" spans="1:3" hidden="1">
      <c r="A1958" s="186">
        <v>11727025</v>
      </c>
      <c r="B1958" s="184">
        <v>42354</v>
      </c>
      <c r="C1958" s="184" t="e">
        <f t="shared" si="30"/>
        <v>#N/A</v>
      </c>
    </row>
    <row r="1959" spans="1:3" hidden="1">
      <c r="A1959" s="186">
        <v>11727027</v>
      </c>
      <c r="B1959" s="184">
        <v>42354</v>
      </c>
      <c r="C1959" s="184" t="e">
        <f t="shared" si="30"/>
        <v>#N/A</v>
      </c>
    </row>
    <row r="1960" spans="1:3" hidden="1">
      <c r="A1960" s="185">
        <v>11727030</v>
      </c>
      <c r="B1960" s="184">
        <v>42354</v>
      </c>
      <c r="C1960" s="184" t="str">
        <f t="shared" si="30"/>
        <v>COGI</v>
      </c>
    </row>
    <row r="1961" spans="1:3" hidden="1">
      <c r="A1961" s="186">
        <v>11727036</v>
      </c>
      <c r="B1961" s="184">
        <v>42354</v>
      </c>
      <c r="C1961" s="184" t="e">
        <f t="shared" si="30"/>
        <v>#N/A</v>
      </c>
    </row>
    <row r="1962" spans="1:3" hidden="1">
      <c r="A1962" s="186">
        <v>11727037</v>
      </c>
      <c r="B1962" s="184">
        <v>42354</v>
      </c>
      <c r="C1962" s="184" t="e">
        <f t="shared" si="30"/>
        <v>#N/A</v>
      </c>
    </row>
    <row r="1963" spans="1:3" hidden="1">
      <c r="A1963" s="185">
        <v>11727039</v>
      </c>
      <c r="B1963" s="184">
        <v>42354</v>
      </c>
      <c r="C1963" s="184" t="str">
        <f t="shared" si="30"/>
        <v>COGI</v>
      </c>
    </row>
    <row r="1964" spans="1:3" hidden="1">
      <c r="A1964" s="186">
        <v>11727046</v>
      </c>
      <c r="B1964" s="184">
        <v>42354</v>
      </c>
      <c r="C1964" s="184" t="e">
        <f t="shared" si="30"/>
        <v>#N/A</v>
      </c>
    </row>
    <row r="1965" spans="1:3" hidden="1">
      <c r="A1965" s="186">
        <v>11727047</v>
      </c>
      <c r="B1965" s="184">
        <v>42354</v>
      </c>
      <c r="C1965" s="184" t="e">
        <f t="shared" si="30"/>
        <v>#N/A</v>
      </c>
    </row>
    <row r="1966" spans="1:3" hidden="1">
      <c r="A1966" s="186">
        <v>11727051</v>
      </c>
      <c r="B1966" s="184">
        <v>42354</v>
      </c>
      <c r="C1966" s="184" t="e">
        <f t="shared" si="30"/>
        <v>#N/A</v>
      </c>
    </row>
    <row r="1967" spans="1:3" hidden="1">
      <c r="A1967" s="186">
        <v>11727054</v>
      </c>
      <c r="B1967" s="184">
        <v>42354</v>
      </c>
      <c r="C1967" s="184" t="e">
        <f t="shared" si="30"/>
        <v>#N/A</v>
      </c>
    </row>
    <row r="1968" spans="1:3" hidden="1">
      <c r="A1968" s="186">
        <v>11727057</v>
      </c>
      <c r="B1968" s="184">
        <v>42354</v>
      </c>
      <c r="C1968" s="184" t="e">
        <f t="shared" si="30"/>
        <v>#N/A</v>
      </c>
    </row>
    <row r="1969" spans="1:3" hidden="1">
      <c r="A1969" s="186">
        <v>11727061</v>
      </c>
      <c r="B1969" s="184">
        <v>42354</v>
      </c>
      <c r="C1969" s="184" t="e">
        <f t="shared" si="30"/>
        <v>#N/A</v>
      </c>
    </row>
    <row r="1970" spans="1:3" hidden="1">
      <c r="A1970" s="186">
        <v>11727062</v>
      </c>
      <c r="B1970" s="184">
        <v>42354</v>
      </c>
      <c r="C1970" s="184" t="e">
        <f t="shared" si="30"/>
        <v>#N/A</v>
      </c>
    </row>
    <row r="1971" spans="1:3" hidden="1">
      <c r="A1971" s="185">
        <v>11727065</v>
      </c>
      <c r="B1971" s="184">
        <v>42354</v>
      </c>
      <c r="C1971" s="184" t="str">
        <f t="shared" si="30"/>
        <v>COGI</v>
      </c>
    </row>
    <row r="1972" spans="1:3" hidden="1">
      <c r="A1972" s="186">
        <v>11727066</v>
      </c>
      <c r="B1972" s="184">
        <v>42354</v>
      </c>
      <c r="C1972" s="184" t="e">
        <f t="shared" si="30"/>
        <v>#N/A</v>
      </c>
    </row>
    <row r="1973" spans="1:3" hidden="1">
      <c r="A1973" s="186">
        <v>11727068</v>
      </c>
      <c r="B1973" s="184">
        <v>42354</v>
      </c>
      <c r="C1973" s="184" t="e">
        <f t="shared" si="30"/>
        <v>#N/A</v>
      </c>
    </row>
    <row r="1974" spans="1:3" hidden="1">
      <c r="A1974" s="186">
        <v>11727019</v>
      </c>
      <c r="B1974" s="184">
        <v>42354</v>
      </c>
      <c r="C1974" s="184" t="e">
        <f t="shared" si="30"/>
        <v>#N/A</v>
      </c>
    </row>
    <row r="1975" spans="1:3" hidden="1">
      <c r="A1975" s="186">
        <v>11727021</v>
      </c>
      <c r="B1975" s="184">
        <v>42354</v>
      </c>
      <c r="C1975" s="184" t="e">
        <f t="shared" si="30"/>
        <v>#N/A</v>
      </c>
    </row>
    <row r="1976" spans="1:3" hidden="1">
      <c r="A1976" s="186">
        <v>11727031</v>
      </c>
      <c r="B1976" s="184">
        <v>42354</v>
      </c>
      <c r="C1976" s="184" t="e">
        <f t="shared" si="30"/>
        <v>#N/A</v>
      </c>
    </row>
    <row r="1977" spans="1:3" hidden="1">
      <c r="A1977" s="185">
        <v>11727033</v>
      </c>
      <c r="B1977" s="184">
        <v>42354</v>
      </c>
      <c r="C1977" s="184" t="str">
        <f t="shared" si="30"/>
        <v>COGI</v>
      </c>
    </row>
    <row r="1978" spans="1:3" hidden="1">
      <c r="A1978" s="186">
        <v>11727045</v>
      </c>
      <c r="B1978" s="184">
        <v>42354</v>
      </c>
      <c r="C1978" s="184" t="e">
        <f t="shared" si="30"/>
        <v>#N/A</v>
      </c>
    </row>
    <row r="1979" spans="1:3" hidden="1">
      <c r="A1979" s="186">
        <v>11727011</v>
      </c>
      <c r="B1979" s="184">
        <v>42354</v>
      </c>
      <c r="C1979" s="184" t="e">
        <f t="shared" si="30"/>
        <v>#N/A</v>
      </c>
    </row>
    <row r="1980" spans="1:3" hidden="1">
      <c r="A1980" s="185">
        <v>11727015</v>
      </c>
      <c r="B1980" s="184">
        <v>42354</v>
      </c>
      <c r="C1980" s="184" t="str">
        <f t="shared" si="30"/>
        <v>COGI</v>
      </c>
    </row>
    <row r="1981" spans="1:3" hidden="1">
      <c r="A1981" s="186">
        <v>11727018</v>
      </c>
      <c r="B1981" s="184">
        <v>42354</v>
      </c>
      <c r="C1981" s="184" t="e">
        <f t="shared" si="30"/>
        <v>#N/A</v>
      </c>
    </row>
    <row r="1982" spans="1:3" hidden="1">
      <c r="A1982" s="186">
        <v>11727035</v>
      </c>
      <c r="B1982" s="184">
        <v>42354</v>
      </c>
      <c r="C1982" s="184" t="e">
        <f t="shared" si="30"/>
        <v>#N/A</v>
      </c>
    </row>
    <row r="1983" spans="1:3" hidden="1">
      <c r="A1983" s="186">
        <v>11727040</v>
      </c>
      <c r="B1983" s="184">
        <v>42354</v>
      </c>
      <c r="C1983" s="184" t="e">
        <f t="shared" si="30"/>
        <v>#N/A</v>
      </c>
    </row>
    <row r="1984" spans="1:3" hidden="1">
      <c r="A1984" s="186">
        <v>11727041</v>
      </c>
      <c r="B1984" s="184">
        <v>42354</v>
      </c>
      <c r="C1984" s="184" t="e">
        <f t="shared" si="30"/>
        <v>#N/A</v>
      </c>
    </row>
    <row r="1985" spans="1:3" hidden="1">
      <c r="A1985" s="186">
        <v>11727044</v>
      </c>
      <c r="B1985" s="184">
        <v>42354</v>
      </c>
      <c r="C1985" s="184" t="e">
        <f t="shared" si="30"/>
        <v>#N/A</v>
      </c>
    </row>
    <row r="1986" spans="1:3" hidden="1">
      <c r="A1986" s="186">
        <v>11727048</v>
      </c>
      <c r="B1986" s="184">
        <v>42354</v>
      </c>
      <c r="C1986" s="184" t="e">
        <f t="shared" ref="C1986:C2049" si="31">VLOOKUP(A:A,H:I,2,0)</f>
        <v>#N/A</v>
      </c>
    </row>
    <row r="1987" spans="1:3" hidden="1">
      <c r="A1987" s="186">
        <v>11727050</v>
      </c>
      <c r="B1987" s="184">
        <v>42354</v>
      </c>
      <c r="C1987" s="184" t="e">
        <f t="shared" si="31"/>
        <v>#N/A</v>
      </c>
    </row>
    <row r="1988" spans="1:3" hidden="1">
      <c r="A1988" s="186">
        <v>11727053</v>
      </c>
      <c r="B1988" s="184">
        <v>42354</v>
      </c>
      <c r="C1988" s="184" t="e">
        <f t="shared" si="31"/>
        <v>#N/A</v>
      </c>
    </row>
    <row r="1989" spans="1:3" hidden="1">
      <c r="A1989" s="186">
        <v>11727060</v>
      </c>
      <c r="B1989" s="184">
        <v>42354</v>
      </c>
      <c r="C1989" s="184" t="e">
        <f t="shared" si="31"/>
        <v>#N/A</v>
      </c>
    </row>
    <row r="1990" spans="1:3" hidden="1">
      <c r="A1990" s="186">
        <v>11727067</v>
      </c>
      <c r="B1990" s="184">
        <v>42354</v>
      </c>
      <c r="C1990" s="184" t="e">
        <f t="shared" si="31"/>
        <v>#N/A</v>
      </c>
    </row>
    <row r="1991" spans="1:3" hidden="1">
      <c r="A1991" s="186">
        <v>11729536</v>
      </c>
      <c r="B1991" s="184">
        <v>42354</v>
      </c>
      <c r="C1991" s="184" t="e">
        <f t="shared" si="31"/>
        <v>#N/A</v>
      </c>
    </row>
    <row r="1992" spans="1:3" hidden="1">
      <c r="A1992" s="186">
        <v>11729553</v>
      </c>
      <c r="B1992" s="184">
        <v>42354</v>
      </c>
      <c r="C1992" s="184" t="e">
        <f t="shared" si="31"/>
        <v>#N/A</v>
      </c>
    </row>
    <row r="1993" spans="1:3" hidden="1">
      <c r="A1993" s="186">
        <v>11729548</v>
      </c>
      <c r="B1993" s="184">
        <v>42354</v>
      </c>
      <c r="C1993" s="184" t="e">
        <f t="shared" si="31"/>
        <v>#N/A</v>
      </c>
    </row>
    <row r="1994" spans="1:3" hidden="1">
      <c r="A1994" s="185">
        <v>11729537</v>
      </c>
      <c r="B1994" s="184">
        <v>42354</v>
      </c>
      <c r="C1994" s="184" t="str">
        <f t="shared" si="31"/>
        <v>COGI</v>
      </c>
    </row>
    <row r="1995" spans="1:3" hidden="1">
      <c r="A1995" s="186">
        <v>11729535</v>
      </c>
      <c r="B1995" s="184">
        <v>42354</v>
      </c>
      <c r="C1995" s="184" t="e">
        <f t="shared" si="31"/>
        <v>#N/A</v>
      </c>
    </row>
    <row r="1996" spans="1:3" hidden="1">
      <c r="A1996" s="186">
        <v>11729539</v>
      </c>
      <c r="B1996" s="184">
        <v>42354</v>
      </c>
      <c r="C1996" s="184" t="e">
        <f t="shared" si="31"/>
        <v>#N/A</v>
      </c>
    </row>
    <row r="1997" spans="1:3" hidden="1">
      <c r="A1997" s="185">
        <v>11729542</v>
      </c>
      <c r="B1997" s="184">
        <v>42354</v>
      </c>
      <c r="C1997" s="184" t="str">
        <f t="shared" si="31"/>
        <v>COGI</v>
      </c>
    </row>
    <row r="1998" spans="1:3" hidden="1">
      <c r="A1998" s="186">
        <v>11729549</v>
      </c>
      <c r="B1998" s="184">
        <v>42354</v>
      </c>
      <c r="C1998" s="184" t="e">
        <f t="shared" si="31"/>
        <v>#N/A</v>
      </c>
    </row>
    <row r="1999" spans="1:3" hidden="1">
      <c r="A1999" s="186">
        <v>11729551</v>
      </c>
      <c r="B1999" s="184">
        <v>42354</v>
      </c>
      <c r="C1999" s="184" t="e">
        <f t="shared" si="31"/>
        <v>#N/A</v>
      </c>
    </row>
    <row r="2000" spans="1:3" hidden="1">
      <c r="A2000" s="186">
        <v>11729550</v>
      </c>
      <c r="B2000" s="184">
        <v>42354</v>
      </c>
      <c r="C2000" s="184" t="e">
        <f t="shared" si="31"/>
        <v>#N/A</v>
      </c>
    </row>
    <row r="2001" spans="1:3" hidden="1">
      <c r="A2001" s="185">
        <v>11729552</v>
      </c>
      <c r="B2001" s="184">
        <v>42354</v>
      </c>
      <c r="C2001" s="184" t="str">
        <f t="shared" si="31"/>
        <v>COGI</v>
      </c>
    </row>
    <row r="2002" spans="1:3" hidden="1">
      <c r="A2002" s="185">
        <v>11729531</v>
      </c>
      <c r="B2002" s="184">
        <v>42354</v>
      </c>
      <c r="C2002" s="184" t="str">
        <f t="shared" si="31"/>
        <v>COGI</v>
      </c>
    </row>
    <row r="2003" spans="1:3" hidden="1">
      <c r="A2003" s="186">
        <v>11729540</v>
      </c>
      <c r="B2003" s="184">
        <v>42354</v>
      </c>
      <c r="C2003" s="184" t="e">
        <f t="shared" si="31"/>
        <v>#N/A</v>
      </c>
    </row>
    <row r="2004" spans="1:3" hidden="1">
      <c r="A2004" s="186">
        <v>11729543</v>
      </c>
      <c r="B2004" s="184">
        <v>42354</v>
      </c>
      <c r="C2004" s="184" t="e">
        <f t="shared" si="31"/>
        <v>#N/A</v>
      </c>
    </row>
    <row r="2005" spans="1:3" hidden="1">
      <c r="A2005" s="186">
        <v>11729556</v>
      </c>
      <c r="B2005" s="184">
        <v>42354</v>
      </c>
      <c r="C2005" s="184" t="e">
        <f t="shared" si="31"/>
        <v>#N/A</v>
      </c>
    </row>
    <row r="2006" spans="1:3" hidden="1">
      <c r="A2006" s="186">
        <v>11729554</v>
      </c>
      <c r="B2006" s="184">
        <v>42354</v>
      </c>
      <c r="C2006" s="184" t="e">
        <f t="shared" si="31"/>
        <v>#N/A</v>
      </c>
    </row>
    <row r="2007" spans="1:3">
      <c r="A2007" s="186">
        <v>11729557</v>
      </c>
      <c r="B2007" s="184">
        <v>42354</v>
      </c>
      <c r="C2007" s="184" t="e">
        <f t="shared" si="31"/>
        <v>#N/A</v>
      </c>
    </row>
    <row r="2008" spans="1:3" hidden="1">
      <c r="A2008" s="186">
        <v>11729555</v>
      </c>
      <c r="B2008" s="184">
        <v>42354</v>
      </c>
      <c r="C2008" s="184" t="e">
        <f t="shared" si="31"/>
        <v>#N/A</v>
      </c>
    </row>
    <row r="2009" spans="1:3" hidden="1">
      <c r="A2009" s="186">
        <v>11729534</v>
      </c>
      <c r="B2009" s="184">
        <v>42354</v>
      </c>
      <c r="C2009" s="184" t="e">
        <f t="shared" si="31"/>
        <v>#N/A</v>
      </c>
    </row>
    <row r="2010" spans="1:3" hidden="1">
      <c r="A2010" s="186">
        <v>11729532</v>
      </c>
      <c r="B2010" s="184">
        <v>42354</v>
      </c>
      <c r="C2010" s="184" t="e">
        <f t="shared" si="31"/>
        <v>#N/A</v>
      </c>
    </row>
    <row r="2011" spans="1:3" hidden="1">
      <c r="A2011" s="186">
        <v>11729565</v>
      </c>
      <c r="B2011" s="184">
        <v>42354</v>
      </c>
      <c r="C2011" s="184" t="e">
        <f t="shared" si="31"/>
        <v>#N/A</v>
      </c>
    </row>
    <row r="2012" spans="1:3">
      <c r="A2012" s="186">
        <v>11729538</v>
      </c>
      <c r="B2012" s="184">
        <v>42354</v>
      </c>
      <c r="C2012" s="184" t="e">
        <f t="shared" si="31"/>
        <v>#N/A</v>
      </c>
    </row>
    <row r="2013" spans="1:3" hidden="1">
      <c r="A2013" s="185">
        <v>11729541</v>
      </c>
      <c r="B2013" s="184">
        <v>42354</v>
      </c>
      <c r="C2013" s="184" t="str">
        <f t="shared" si="31"/>
        <v>COGI</v>
      </c>
    </row>
    <row r="2014" spans="1:3" hidden="1">
      <c r="A2014" s="186">
        <v>11729546</v>
      </c>
      <c r="B2014" s="184">
        <v>42354</v>
      </c>
      <c r="C2014" s="184" t="e">
        <f t="shared" si="31"/>
        <v>#N/A</v>
      </c>
    </row>
    <row r="2015" spans="1:3" hidden="1">
      <c r="A2015" s="186">
        <v>11729547</v>
      </c>
      <c r="B2015" s="184">
        <v>42354</v>
      </c>
      <c r="C2015" s="184" t="e">
        <f t="shared" si="31"/>
        <v>#N/A</v>
      </c>
    </row>
    <row r="2016" spans="1:3" hidden="1">
      <c r="A2016" s="186">
        <v>11729544</v>
      </c>
      <c r="B2016" s="184">
        <v>42354</v>
      </c>
      <c r="C2016" s="184" t="e">
        <f t="shared" si="31"/>
        <v>#N/A</v>
      </c>
    </row>
    <row r="2017" spans="1:3" hidden="1">
      <c r="A2017" s="186">
        <v>11729545</v>
      </c>
      <c r="B2017" s="184">
        <v>42354</v>
      </c>
      <c r="C2017" s="184" t="e">
        <f t="shared" si="31"/>
        <v>#N/A</v>
      </c>
    </row>
    <row r="2018" spans="1:3" hidden="1">
      <c r="A2018" s="186">
        <v>11729533</v>
      </c>
      <c r="B2018" s="184">
        <v>42354</v>
      </c>
      <c r="C2018" s="184" t="e">
        <f t="shared" si="31"/>
        <v>#N/A</v>
      </c>
    </row>
    <row r="2019" spans="1:3">
      <c r="A2019" s="186">
        <v>11729558</v>
      </c>
      <c r="B2019" s="184">
        <v>42354</v>
      </c>
      <c r="C2019" s="184" t="e">
        <f t="shared" si="31"/>
        <v>#N/A</v>
      </c>
    </row>
    <row r="2020" spans="1:3" hidden="1">
      <c r="A2020" s="186">
        <v>11729212</v>
      </c>
      <c r="B2020" s="184">
        <v>42354</v>
      </c>
      <c r="C2020" s="184" t="e">
        <f t="shared" si="31"/>
        <v>#N/A</v>
      </c>
    </row>
    <row r="2021" spans="1:3" hidden="1">
      <c r="A2021" s="186">
        <v>11729213</v>
      </c>
      <c r="B2021" s="184">
        <v>42354</v>
      </c>
      <c r="C2021" s="184" t="e">
        <f t="shared" si="31"/>
        <v>#N/A</v>
      </c>
    </row>
    <row r="2022" spans="1:3" hidden="1">
      <c r="A2022" s="186">
        <v>11729214</v>
      </c>
      <c r="B2022" s="184">
        <v>42354</v>
      </c>
      <c r="C2022" s="184" t="e">
        <f t="shared" si="31"/>
        <v>#N/A</v>
      </c>
    </row>
    <row r="2023" spans="1:3" hidden="1">
      <c r="A2023" s="186">
        <v>11729215</v>
      </c>
      <c r="B2023" s="184">
        <v>42354</v>
      </c>
      <c r="C2023" s="184" t="e">
        <f t="shared" si="31"/>
        <v>#N/A</v>
      </c>
    </row>
    <row r="2024" spans="1:3" hidden="1">
      <c r="A2024" s="186">
        <v>11729216</v>
      </c>
      <c r="B2024" s="184">
        <v>42354</v>
      </c>
      <c r="C2024" s="184" t="e">
        <f t="shared" si="31"/>
        <v>#N/A</v>
      </c>
    </row>
    <row r="2025" spans="1:3" hidden="1">
      <c r="A2025" s="186">
        <v>11729217</v>
      </c>
      <c r="B2025" s="184">
        <v>42354</v>
      </c>
      <c r="C2025" s="184" t="e">
        <f t="shared" si="31"/>
        <v>#N/A</v>
      </c>
    </row>
    <row r="2026" spans="1:3" hidden="1">
      <c r="A2026" s="186">
        <v>11729218</v>
      </c>
      <c r="B2026" s="184">
        <v>42354</v>
      </c>
      <c r="C2026" s="184" t="e">
        <f t="shared" si="31"/>
        <v>#N/A</v>
      </c>
    </row>
    <row r="2027" spans="1:3" hidden="1">
      <c r="A2027" s="186">
        <v>11729219</v>
      </c>
      <c r="B2027" s="184">
        <v>42354</v>
      </c>
      <c r="C2027" s="184" t="e">
        <f t="shared" si="31"/>
        <v>#N/A</v>
      </c>
    </row>
    <row r="2028" spans="1:3" hidden="1">
      <c r="A2028" s="186">
        <v>11729220</v>
      </c>
      <c r="B2028" s="184">
        <v>42354</v>
      </c>
      <c r="C2028" s="184" t="e">
        <f t="shared" si="31"/>
        <v>#N/A</v>
      </c>
    </row>
    <row r="2029" spans="1:3" hidden="1">
      <c r="A2029" s="186">
        <v>11729221</v>
      </c>
      <c r="B2029" s="184">
        <v>42354</v>
      </c>
      <c r="C2029" s="184" t="e">
        <f t="shared" si="31"/>
        <v>#N/A</v>
      </c>
    </row>
    <row r="2030" spans="1:3" hidden="1">
      <c r="A2030" s="186">
        <v>11729222</v>
      </c>
      <c r="B2030" s="184">
        <v>42354</v>
      </c>
      <c r="C2030" s="184" t="e">
        <f t="shared" si="31"/>
        <v>#N/A</v>
      </c>
    </row>
    <row r="2031" spans="1:3" hidden="1">
      <c r="A2031" s="186">
        <v>11732285</v>
      </c>
      <c r="B2031" s="184">
        <v>42354</v>
      </c>
      <c r="C2031" s="184" t="e">
        <f t="shared" si="31"/>
        <v>#N/A</v>
      </c>
    </row>
    <row r="2032" spans="1:3" hidden="1">
      <c r="A2032" s="186">
        <v>11732286</v>
      </c>
      <c r="B2032" s="184">
        <v>42354</v>
      </c>
      <c r="C2032" s="184" t="e">
        <f t="shared" si="31"/>
        <v>#N/A</v>
      </c>
    </row>
    <row r="2033" spans="1:3" hidden="1">
      <c r="A2033" s="186">
        <v>11732287</v>
      </c>
      <c r="B2033" s="184">
        <v>42354</v>
      </c>
      <c r="C2033" s="184" t="e">
        <f t="shared" si="31"/>
        <v>#N/A</v>
      </c>
    </row>
    <row r="2034" spans="1:3" hidden="1">
      <c r="A2034" s="186">
        <v>11732288</v>
      </c>
      <c r="B2034" s="184">
        <v>42354</v>
      </c>
      <c r="C2034" s="184" t="e">
        <f t="shared" si="31"/>
        <v>#N/A</v>
      </c>
    </row>
    <row r="2035" spans="1:3" hidden="1">
      <c r="A2035" s="185">
        <v>11732289</v>
      </c>
      <c r="B2035" s="184">
        <v>42354</v>
      </c>
      <c r="C2035" s="184" t="str">
        <f t="shared" si="31"/>
        <v>COGI</v>
      </c>
    </row>
    <row r="2036" spans="1:3" hidden="1">
      <c r="A2036" s="185">
        <v>11732290</v>
      </c>
      <c r="B2036" s="184">
        <v>42354</v>
      </c>
      <c r="C2036" s="184" t="str">
        <f t="shared" si="31"/>
        <v>COGI</v>
      </c>
    </row>
    <row r="2037" spans="1:3" hidden="1">
      <c r="A2037" s="185">
        <v>11732291</v>
      </c>
      <c r="B2037" s="184">
        <v>42354</v>
      </c>
      <c r="C2037" s="184" t="str">
        <f t="shared" si="31"/>
        <v>COGI</v>
      </c>
    </row>
    <row r="2038" spans="1:3" hidden="1">
      <c r="A2038" s="185">
        <v>11732292</v>
      </c>
      <c r="B2038" s="184">
        <v>42354</v>
      </c>
      <c r="C2038" s="184" t="str">
        <f t="shared" si="31"/>
        <v>COGI</v>
      </c>
    </row>
    <row r="2039" spans="1:3" hidden="1">
      <c r="A2039" s="185">
        <v>11732293</v>
      </c>
      <c r="B2039" s="184">
        <v>42354</v>
      </c>
      <c r="C2039" s="184" t="str">
        <f t="shared" si="31"/>
        <v>COGI</v>
      </c>
    </row>
    <row r="2040" spans="1:3" hidden="1">
      <c r="A2040" s="186">
        <v>11732294</v>
      </c>
      <c r="B2040" s="184">
        <v>42354</v>
      </c>
      <c r="C2040" s="184" t="e">
        <f t="shared" si="31"/>
        <v>#N/A</v>
      </c>
    </row>
    <row r="2041" spans="1:3" hidden="1">
      <c r="A2041" s="186">
        <v>11732295</v>
      </c>
      <c r="B2041" s="184">
        <v>42354</v>
      </c>
      <c r="C2041" s="184" t="e">
        <f t="shared" si="31"/>
        <v>#N/A</v>
      </c>
    </row>
    <row r="2042" spans="1:3" hidden="1">
      <c r="A2042" s="185">
        <v>11732296</v>
      </c>
      <c r="B2042" s="184">
        <v>42354</v>
      </c>
      <c r="C2042" s="184" t="str">
        <f t="shared" si="31"/>
        <v>COGI</v>
      </c>
    </row>
    <row r="2043" spans="1:3" hidden="1">
      <c r="A2043" s="185">
        <v>11734877</v>
      </c>
      <c r="B2043" s="184">
        <v>42354</v>
      </c>
      <c r="C2043" s="184" t="str">
        <f t="shared" si="31"/>
        <v>COGI</v>
      </c>
    </row>
    <row r="2044" spans="1:3" hidden="1">
      <c r="A2044" s="185">
        <v>11732206</v>
      </c>
      <c r="B2044" s="184">
        <v>42355</v>
      </c>
      <c r="C2044" s="184" t="str">
        <f t="shared" si="31"/>
        <v>COGI</v>
      </c>
    </row>
    <row r="2045" spans="1:3" hidden="1">
      <c r="A2045" s="185">
        <v>11732207</v>
      </c>
      <c r="B2045" s="184">
        <v>42355</v>
      </c>
      <c r="C2045" s="184" t="str">
        <f t="shared" si="31"/>
        <v>COGI</v>
      </c>
    </row>
    <row r="2046" spans="1:3" hidden="1">
      <c r="A2046" s="185">
        <v>11732208</v>
      </c>
      <c r="B2046" s="184">
        <v>42355</v>
      </c>
      <c r="C2046" s="184" t="str">
        <f t="shared" si="31"/>
        <v>COGI</v>
      </c>
    </row>
    <row r="2047" spans="1:3" hidden="1">
      <c r="A2047" s="185">
        <v>11732209</v>
      </c>
      <c r="B2047" s="184">
        <v>42355</v>
      </c>
      <c r="C2047" s="184" t="str">
        <f t="shared" si="31"/>
        <v>COGI</v>
      </c>
    </row>
    <row r="2048" spans="1:3">
      <c r="A2048" s="186">
        <v>11732210</v>
      </c>
      <c r="B2048" s="184">
        <v>42355</v>
      </c>
      <c r="C2048" s="184" t="e">
        <f t="shared" si="31"/>
        <v>#N/A</v>
      </c>
    </row>
    <row r="2049" spans="1:3" hidden="1">
      <c r="A2049" s="185">
        <v>11732211</v>
      </c>
      <c r="B2049" s="184">
        <v>42355</v>
      </c>
      <c r="C2049" s="184" t="str">
        <f t="shared" si="31"/>
        <v>COGI</v>
      </c>
    </row>
    <row r="2050" spans="1:3" hidden="1">
      <c r="A2050" s="185">
        <v>11732212</v>
      </c>
      <c r="B2050" s="184">
        <v>42355</v>
      </c>
      <c r="C2050" s="184" t="str">
        <f t="shared" ref="C2050:C2113" si="32">VLOOKUP(A:A,H:I,2,0)</f>
        <v>COGI</v>
      </c>
    </row>
    <row r="2051" spans="1:3" hidden="1">
      <c r="A2051" s="185">
        <v>11732213</v>
      </c>
      <c r="B2051" s="184">
        <v>42355</v>
      </c>
      <c r="C2051" s="184" t="str">
        <f t="shared" si="32"/>
        <v>COGI</v>
      </c>
    </row>
    <row r="2052" spans="1:3" hidden="1">
      <c r="A2052" s="185">
        <v>11732214</v>
      </c>
      <c r="B2052" s="184">
        <v>42355</v>
      </c>
      <c r="C2052" s="184" t="str">
        <f t="shared" si="32"/>
        <v>COGI</v>
      </c>
    </row>
    <row r="2053" spans="1:3" hidden="1">
      <c r="A2053" s="185">
        <v>11732215</v>
      </c>
      <c r="B2053" s="184">
        <v>42355</v>
      </c>
      <c r="C2053" s="184" t="str">
        <f t="shared" si="32"/>
        <v>COGI</v>
      </c>
    </row>
    <row r="2054" spans="1:3" hidden="1">
      <c r="A2054" s="185">
        <v>11732216</v>
      </c>
      <c r="B2054" s="184">
        <v>42355</v>
      </c>
      <c r="C2054" s="184" t="str">
        <f t="shared" si="32"/>
        <v>COGI</v>
      </c>
    </row>
    <row r="2055" spans="1:3">
      <c r="A2055" s="186">
        <v>11734551</v>
      </c>
      <c r="B2055" s="184">
        <v>42355</v>
      </c>
      <c r="C2055" s="184" t="e">
        <f t="shared" si="32"/>
        <v>#N/A</v>
      </c>
    </row>
    <row r="2056" spans="1:3">
      <c r="A2056" s="186">
        <v>11734552</v>
      </c>
      <c r="B2056" s="184">
        <v>42355</v>
      </c>
      <c r="C2056" s="184" t="e">
        <f t="shared" si="32"/>
        <v>#N/A</v>
      </c>
    </row>
    <row r="2057" spans="1:3">
      <c r="A2057" s="186">
        <v>11734553</v>
      </c>
      <c r="B2057" s="184">
        <v>42355</v>
      </c>
      <c r="C2057" s="184" t="e">
        <f t="shared" si="32"/>
        <v>#N/A</v>
      </c>
    </row>
    <row r="2058" spans="1:3">
      <c r="A2058" s="186">
        <v>11734554</v>
      </c>
      <c r="B2058" s="184">
        <v>42355</v>
      </c>
      <c r="C2058" s="184" t="e">
        <f t="shared" si="32"/>
        <v>#N/A</v>
      </c>
    </row>
    <row r="2059" spans="1:3">
      <c r="A2059" s="186">
        <v>11734555</v>
      </c>
      <c r="B2059" s="184">
        <v>42355</v>
      </c>
      <c r="C2059" s="184" t="e">
        <f t="shared" si="32"/>
        <v>#N/A</v>
      </c>
    </row>
    <row r="2060" spans="1:3">
      <c r="A2060" s="186">
        <v>11734556</v>
      </c>
      <c r="B2060" s="184">
        <v>42355</v>
      </c>
      <c r="C2060" s="184" t="e">
        <f t="shared" si="32"/>
        <v>#N/A</v>
      </c>
    </row>
    <row r="2061" spans="1:3">
      <c r="A2061" s="186">
        <v>11734557</v>
      </c>
      <c r="B2061" s="184">
        <v>42355</v>
      </c>
      <c r="C2061" s="184" t="e">
        <f t="shared" si="32"/>
        <v>#N/A</v>
      </c>
    </row>
    <row r="2062" spans="1:3">
      <c r="A2062" s="186">
        <v>11734558</v>
      </c>
      <c r="B2062" s="184">
        <v>42355</v>
      </c>
      <c r="C2062" s="184" t="e">
        <f t="shared" si="32"/>
        <v>#N/A</v>
      </c>
    </row>
    <row r="2063" spans="1:3">
      <c r="A2063" s="186">
        <v>11734559</v>
      </c>
      <c r="B2063" s="184">
        <v>42355</v>
      </c>
      <c r="C2063" s="184" t="e">
        <f t="shared" si="32"/>
        <v>#N/A</v>
      </c>
    </row>
    <row r="2064" spans="1:3">
      <c r="A2064" s="186">
        <v>11734660</v>
      </c>
      <c r="B2064" s="184">
        <v>42355</v>
      </c>
      <c r="C2064" s="184" t="e">
        <f t="shared" si="32"/>
        <v>#N/A</v>
      </c>
    </row>
    <row r="2065" spans="1:3">
      <c r="A2065" s="186">
        <v>11734661</v>
      </c>
      <c r="B2065" s="184">
        <v>42355</v>
      </c>
      <c r="C2065" s="184" t="e">
        <f t="shared" si="32"/>
        <v>#N/A</v>
      </c>
    </row>
    <row r="2066" spans="1:3">
      <c r="A2066" s="186">
        <v>11734662</v>
      </c>
      <c r="B2066" s="184">
        <v>42355</v>
      </c>
      <c r="C2066" s="184" t="e">
        <f t="shared" si="32"/>
        <v>#N/A</v>
      </c>
    </row>
    <row r="2067" spans="1:3">
      <c r="A2067" s="186">
        <v>11734663</v>
      </c>
      <c r="B2067" s="184">
        <v>42355</v>
      </c>
      <c r="C2067" s="184" t="e">
        <f t="shared" si="32"/>
        <v>#N/A</v>
      </c>
    </row>
    <row r="2068" spans="1:3">
      <c r="A2068" s="186">
        <v>11734664</v>
      </c>
      <c r="B2068" s="184">
        <v>42355</v>
      </c>
      <c r="C2068" s="184" t="e">
        <f t="shared" si="32"/>
        <v>#N/A</v>
      </c>
    </row>
    <row r="2069" spans="1:3">
      <c r="A2069" s="186">
        <v>11734665</v>
      </c>
      <c r="B2069" s="184">
        <v>42355</v>
      </c>
      <c r="C2069" s="184" t="e">
        <f t="shared" si="32"/>
        <v>#N/A</v>
      </c>
    </row>
    <row r="2070" spans="1:3" hidden="1">
      <c r="A2070" s="185">
        <v>11732493</v>
      </c>
      <c r="B2070" s="184">
        <v>42355</v>
      </c>
      <c r="C2070" s="184" t="str">
        <f t="shared" si="32"/>
        <v>COGI</v>
      </c>
    </row>
    <row r="2071" spans="1:3" hidden="1">
      <c r="A2071" s="185">
        <v>11732487</v>
      </c>
      <c r="B2071" s="184">
        <v>42355</v>
      </c>
      <c r="C2071" s="184" t="str">
        <f t="shared" si="32"/>
        <v>COGI</v>
      </c>
    </row>
    <row r="2072" spans="1:3" hidden="1">
      <c r="A2072" s="185">
        <v>11732489</v>
      </c>
      <c r="B2072" s="184">
        <v>42355</v>
      </c>
      <c r="C2072" s="184" t="str">
        <f t="shared" si="32"/>
        <v>COGI</v>
      </c>
    </row>
    <row r="2073" spans="1:3" hidden="1">
      <c r="A2073" s="185">
        <v>11732488</v>
      </c>
      <c r="B2073" s="184">
        <v>42355</v>
      </c>
      <c r="C2073" s="184" t="str">
        <f t="shared" si="32"/>
        <v>COGI</v>
      </c>
    </row>
    <row r="2074" spans="1:3" hidden="1">
      <c r="A2074" s="185">
        <v>11732490</v>
      </c>
      <c r="B2074" s="184">
        <v>42355</v>
      </c>
      <c r="C2074" s="184" t="str">
        <f t="shared" si="32"/>
        <v>COGI</v>
      </c>
    </row>
    <row r="2075" spans="1:3">
      <c r="A2075" s="186">
        <v>11732491</v>
      </c>
      <c r="B2075" s="184">
        <v>42355</v>
      </c>
      <c r="C2075" s="184" t="e">
        <f t="shared" si="32"/>
        <v>#N/A</v>
      </c>
    </row>
    <row r="2076" spans="1:3" hidden="1">
      <c r="A2076" s="185">
        <v>11732494</v>
      </c>
      <c r="B2076" s="184">
        <v>42355</v>
      </c>
      <c r="C2076" s="184" t="str">
        <f t="shared" si="32"/>
        <v>COGI</v>
      </c>
    </row>
    <row r="2077" spans="1:3">
      <c r="A2077" s="186">
        <v>11732492</v>
      </c>
      <c r="B2077" s="184">
        <v>42355</v>
      </c>
      <c r="C2077" s="184" t="e">
        <f t="shared" si="32"/>
        <v>#N/A</v>
      </c>
    </row>
    <row r="2078" spans="1:3">
      <c r="A2078" s="186">
        <v>11732495</v>
      </c>
      <c r="B2078" s="184">
        <v>42355</v>
      </c>
      <c r="C2078" s="184" t="e">
        <f t="shared" si="32"/>
        <v>#N/A</v>
      </c>
    </row>
    <row r="2079" spans="1:3">
      <c r="A2079" s="186">
        <v>11732399</v>
      </c>
      <c r="B2079" s="184">
        <v>42355</v>
      </c>
      <c r="C2079" s="184" t="e">
        <f t="shared" si="32"/>
        <v>#N/A</v>
      </c>
    </row>
    <row r="2080" spans="1:3">
      <c r="A2080" s="186">
        <v>11732480</v>
      </c>
      <c r="B2080" s="184">
        <v>42355</v>
      </c>
      <c r="C2080" s="184" t="e">
        <f t="shared" si="32"/>
        <v>#N/A</v>
      </c>
    </row>
    <row r="2081" spans="1:3">
      <c r="A2081" s="186">
        <v>11732481</v>
      </c>
      <c r="B2081" s="184">
        <v>42355</v>
      </c>
      <c r="C2081" s="184" t="e">
        <f t="shared" si="32"/>
        <v>#N/A</v>
      </c>
    </row>
    <row r="2082" spans="1:3">
      <c r="A2082" s="186">
        <v>11732484</v>
      </c>
      <c r="B2082" s="184">
        <v>42355</v>
      </c>
      <c r="C2082" s="184" t="e">
        <f t="shared" si="32"/>
        <v>#N/A</v>
      </c>
    </row>
    <row r="2083" spans="1:3">
      <c r="A2083" s="186">
        <v>11732483</v>
      </c>
      <c r="B2083" s="184">
        <v>42355</v>
      </c>
      <c r="C2083" s="184" t="e">
        <f t="shared" si="32"/>
        <v>#N/A</v>
      </c>
    </row>
    <row r="2084" spans="1:3">
      <c r="A2084" s="186">
        <v>11732486</v>
      </c>
      <c r="B2084" s="184">
        <v>42355</v>
      </c>
      <c r="C2084" s="184" t="e">
        <f t="shared" si="32"/>
        <v>#N/A</v>
      </c>
    </row>
    <row r="2085" spans="1:3" hidden="1">
      <c r="A2085" s="185">
        <v>11732482</v>
      </c>
      <c r="B2085" s="184">
        <v>42355</v>
      </c>
      <c r="C2085" s="184" t="str">
        <f t="shared" si="32"/>
        <v>COGI</v>
      </c>
    </row>
    <row r="2086" spans="1:3" hidden="1">
      <c r="A2086" s="185">
        <v>11732485</v>
      </c>
      <c r="B2086" s="184">
        <v>42355</v>
      </c>
      <c r="C2086" s="184" t="str">
        <f t="shared" si="32"/>
        <v>COGI</v>
      </c>
    </row>
    <row r="2087" spans="1:3" hidden="1">
      <c r="A2087" s="185">
        <v>11729600</v>
      </c>
      <c r="B2087" s="184">
        <v>42355</v>
      </c>
      <c r="C2087" s="184" t="str">
        <f t="shared" si="32"/>
        <v>COGI</v>
      </c>
    </row>
    <row r="2088" spans="1:3">
      <c r="A2088" s="186">
        <v>11729601</v>
      </c>
      <c r="B2088" s="184">
        <v>42355</v>
      </c>
      <c r="C2088" s="184" t="e">
        <f t="shared" si="32"/>
        <v>#N/A</v>
      </c>
    </row>
    <row r="2089" spans="1:3" hidden="1">
      <c r="A2089" s="185">
        <v>11729602</v>
      </c>
      <c r="B2089" s="184">
        <v>42355</v>
      </c>
      <c r="C2089" s="184" t="str">
        <f t="shared" si="32"/>
        <v>COGI</v>
      </c>
    </row>
    <row r="2090" spans="1:3">
      <c r="A2090" s="186">
        <v>11729603</v>
      </c>
      <c r="B2090" s="184">
        <v>42355</v>
      </c>
      <c r="C2090" s="184" t="e">
        <f t="shared" si="32"/>
        <v>#N/A</v>
      </c>
    </row>
    <row r="2091" spans="1:3">
      <c r="A2091" s="186">
        <v>11729610</v>
      </c>
      <c r="B2091" s="184">
        <v>42355</v>
      </c>
      <c r="C2091" s="184" t="e">
        <f t="shared" si="32"/>
        <v>#N/A</v>
      </c>
    </row>
    <row r="2092" spans="1:3">
      <c r="A2092" s="186">
        <v>11729612</v>
      </c>
      <c r="B2092" s="184">
        <v>42355</v>
      </c>
      <c r="C2092" s="184" t="e">
        <f t="shared" si="32"/>
        <v>#N/A</v>
      </c>
    </row>
    <row r="2093" spans="1:3">
      <c r="A2093" s="186">
        <v>11729614</v>
      </c>
      <c r="B2093" s="184">
        <v>42355</v>
      </c>
      <c r="C2093" s="184" t="e">
        <f t="shared" si="32"/>
        <v>#N/A</v>
      </c>
    </row>
    <row r="2094" spans="1:3">
      <c r="A2094" s="186">
        <v>11729625</v>
      </c>
      <c r="B2094" s="184">
        <v>42355</v>
      </c>
      <c r="C2094" s="184" t="e">
        <f t="shared" si="32"/>
        <v>#N/A</v>
      </c>
    </row>
    <row r="2095" spans="1:3" hidden="1">
      <c r="A2095" s="185">
        <v>11729626</v>
      </c>
      <c r="B2095" s="184">
        <v>42355</v>
      </c>
      <c r="C2095" s="184" t="str">
        <f t="shared" si="32"/>
        <v>COGI</v>
      </c>
    </row>
    <row r="2096" spans="1:3" hidden="1">
      <c r="A2096" s="185">
        <v>11729627</v>
      </c>
      <c r="B2096" s="184">
        <v>42355</v>
      </c>
      <c r="C2096" s="184" t="str">
        <f t="shared" si="32"/>
        <v>COGI</v>
      </c>
    </row>
    <row r="2097" spans="1:3">
      <c r="A2097" s="186">
        <v>11729646</v>
      </c>
      <c r="B2097" s="184">
        <v>42355</v>
      </c>
      <c r="C2097" s="184" t="e">
        <f t="shared" si="32"/>
        <v>#N/A</v>
      </c>
    </row>
    <row r="2098" spans="1:3" hidden="1">
      <c r="A2098" s="185">
        <v>11729647</v>
      </c>
      <c r="B2098" s="184">
        <v>42355</v>
      </c>
      <c r="C2098" s="184" t="str">
        <f t="shared" si="32"/>
        <v>COGI</v>
      </c>
    </row>
    <row r="2099" spans="1:3">
      <c r="A2099" s="186">
        <v>11729649</v>
      </c>
      <c r="B2099" s="184">
        <v>42355</v>
      </c>
      <c r="C2099" s="184" t="e">
        <f t="shared" si="32"/>
        <v>#N/A</v>
      </c>
    </row>
    <row r="2100" spans="1:3">
      <c r="A2100" s="186">
        <v>11729651</v>
      </c>
      <c r="B2100" s="184">
        <v>42355</v>
      </c>
      <c r="C2100" s="184" t="e">
        <f t="shared" si="32"/>
        <v>#N/A</v>
      </c>
    </row>
    <row r="2101" spans="1:3">
      <c r="A2101" s="186">
        <v>11729653</v>
      </c>
      <c r="B2101" s="184">
        <v>42355</v>
      </c>
      <c r="C2101" s="184" t="e">
        <f t="shared" si="32"/>
        <v>#N/A</v>
      </c>
    </row>
    <row r="2102" spans="1:3">
      <c r="A2102" s="186">
        <v>11729658</v>
      </c>
      <c r="B2102" s="184">
        <v>42355</v>
      </c>
      <c r="C2102" s="184" t="e">
        <f t="shared" si="32"/>
        <v>#N/A</v>
      </c>
    </row>
    <row r="2103" spans="1:3">
      <c r="A2103" s="186">
        <v>11729660</v>
      </c>
      <c r="B2103" s="184">
        <v>42355</v>
      </c>
      <c r="C2103" s="184" t="e">
        <f t="shared" si="32"/>
        <v>#N/A</v>
      </c>
    </row>
    <row r="2104" spans="1:3" hidden="1">
      <c r="A2104" s="185">
        <v>11729661</v>
      </c>
      <c r="B2104" s="184">
        <v>42355</v>
      </c>
      <c r="C2104" s="184" t="str">
        <f t="shared" si="32"/>
        <v>COGI</v>
      </c>
    </row>
    <row r="2105" spans="1:3">
      <c r="A2105" s="186">
        <v>11729662</v>
      </c>
      <c r="B2105" s="184">
        <v>42355</v>
      </c>
      <c r="C2105" s="184" t="e">
        <f t="shared" si="32"/>
        <v>#N/A</v>
      </c>
    </row>
    <row r="2106" spans="1:3" hidden="1">
      <c r="A2106" s="185">
        <v>11729664</v>
      </c>
      <c r="B2106" s="184">
        <v>42355</v>
      </c>
      <c r="C2106" s="184" t="str">
        <f t="shared" si="32"/>
        <v>COGI</v>
      </c>
    </row>
    <row r="2107" spans="1:3" hidden="1">
      <c r="A2107" s="185">
        <v>11729672</v>
      </c>
      <c r="B2107" s="184">
        <v>42355</v>
      </c>
      <c r="C2107" s="184" t="str">
        <f t="shared" si="32"/>
        <v>COGI</v>
      </c>
    </row>
    <row r="2108" spans="1:3" hidden="1">
      <c r="A2108" s="185">
        <v>11729673</v>
      </c>
      <c r="B2108" s="184">
        <v>42355</v>
      </c>
      <c r="C2108" s="184" t="str">
        <f t="shared" si="32"/>
        <v>COGI</v>
      </c>
    </row>
    <row r="2109" spans="1:3" hidden="1">
      <c r="A2109" s="185">
        <v>11729677</v>
      </c>
      <c r="B2109" s="184">
        <v>42355</v>
      </c>
      <c r="C2109" s="184" t="str">
        <f t="shared" si="32"/>
        <v>COGI</v>
      </c>
    </row>
    <row r="2110" spans="1:3">
      <c r="A2110" s="186">
        <v>11729605</v>
      </c>
      <c r="B2110" s="184">
        <v>42355</v>
      </c>
      <c r="C2110" s="184" t="e">
        <f t="shared" si="32"/>
        <v>#N/A</v>
      </c>
    </row>
    <row r="2111" spans="1:3" hidden="1">
      <c r="A2111" s="185">
        <v>11729606</v>
      </c>
      <c r="B2111" s="184">
        <v>42355</v>
      </c>
      <c r="C2111" s="184" t="str">
        <f t="shared" si="32"/>
        <v>COGI</v>
      </c>
    </row>
    <row r="2112" spans="1:3">
      <c r="A2112" s="186">
        <v>11729611</v>
      </c>
      <c r="B2112" s="184">
        <v>42355</v>
      </c>
      <c r="C2112" s="184" t="e">
        <f t="shared" si="32"/>
        <v>#N/A</v>
      </c>
    </row>
    <row r="2113" spans="1:3">
      <c r="A2113" s="186">
        <v>11729615</v>
      </c>
      <c r="B2113" s="184">
        <v>42355</v>
      </c>
      <c r="C2113" s="184" t="e">
        <f t="shared" si="32"/>
        <v>#N/A</v>
      </c>
    </row>
    <row r="2114" spans="1:3">
      <c r="A2114" s="186">
        <v>11729617</v>
      </c>
      <c r="B2114" s="184">
        <v>42355</v>
      </c>
      <c r="C2114" s="184" t="e">
        <f t="shared" ref="C2114:C2177" si="33">VLOOKUP(A:A,H:I,2,0)</f>
        <v>#N/A</v>
      </c>
    </row>
    <row r="2115" spans="1:3" hidden="1">
      <c r="A2115" s="185">
        <v>11729618</v>
      </c>
      <c r="B2115" s="184">
        <v>42355</v>
      </c>
      <c r="C2115" s="184" t="str">
        <f t="shared" si="33"/>
        <v>COGI</v>
      </c>
    </row>
    <row r="2116" spans="1:3" hidden="1">
      <c r="A2116" s="185">
        <v>11729684</v>
      </c>
      <c r="B2116" s="184">
        <v>42355</v>
      </c>
      <c r="C2116" s="184" t="str">
        <f t="shared" si="33"/>
        <v>COGI</v>
      </c>
    </row>
    <row r="2117" spans="1:3">
      <c r="A2117" s="186">
        <v>11729685</v>
      </c>
      <c r="B2117" s="184">
        <v>42355</v>
      </c>
      <c r="C2117" s="184" t="e">
        <f t="shared" si="33"/>
        <v>#N/A</v>
      </c>
    </row>
    <row r="2118" spans="1:3">
      <c r="A2118" s="186">
        <v>11729686</v>
      </c>
      <c r="B2118" s="184">
        <v>42355</v>
      </c>
      <c r="C2118" s="184" t="e">
        <f t="shared" si="33"/>
        <v>#N/A</v>
      </c>
    </row>
    <row r="2119" spans="1:3" hidden="1">
      <c r="A2119" s="185">
        <v>11729687</v>
      </c>
      <c r="B2119" s="184">
        <v>42355</v>
      </c>
      <c r="C2119" s="184" t="str">
        <f t="shared" si="33"/>
        <v>COGI</v>
      </c>
    </row>
    <row r="2120" spans="1:3">
      <c r="A2120" s="186">
        <v>11729688</v>
      </c>
      <c r="B2120" s="184">
        <v>42355</v>
      </c>
      <c r="C2120" s="184" t="e">
        <f t="shared" si="33"/>
        <v>#N/A</v>
      </c>
    </row>
    <row r="2121" spans="1:3" hidden="1">
      <c r="A2121" s="185">
        <v>11729689</v>
      </c>
      <c r="B2121" s="184">
        <v>42355</v>
      </c>
      <c r="C2121" s="184" t="str">
        <f t="shared" si="33"/>
        <v>COGI</v>
      </c>
    </row>
    <row r="2122" spans="1:3">
      <c r="A2122" s="186">
        <v>11729691</v>
      </c>
      <c r="B2122" s="184">
        <v>42355</v>
      </c>
      <c r="C2122" s="184" t="e">
        <f t="shared" si="33"/>
        <v>#N/A</v>
      </c>
    </row>
    <row r="2123" spans="1:3" hidden="1">
      <c r="A2123" s="185">
        <v>11729696</v>
      </c>
      <c r="B2123" s="184">
        <v>42355</v>
      </c>
      <c r="C2123" s="184" t="str">
        <f t="shared" si="33"/>
        <v>COGI</v>
      </c>
    </row>
    <row r="2124" spans="1:3">
      <c r="A2124" s="186">
        <v>11729702</v>
      </c>
      <c r="B2124" s="184">
        <v>42355</v>
      </c>
      <c r="C2124" s="184" t="e">
        <f t="shared" si="33"/>
        <v>#N/A</v>
      </c>
    </row>
    <row r="2125" spans="1:3">
      <c r="A2125" s="186">
        <v>11729704</v>
      </c>
      <c r="B2125" s="184">
        <v>42355</v>
      </c>
      <c r="C2125" s="184" t="e">
        <f t="shared" si="33"/>
        <v>#N/A</v>
      </c>
    </row>
    <row r="2126" spans="1:3">
      <c r="A2126" s="186">
        <v>11729709</v>
      </c>
      <c r="B2126" s="184">
        <v>42355</v>
      </c>
      <c r="C2126" s="184" t="e">
        <f t="shared" si="33"/>
        <v>#N/A</v>
      </c>
    </row>
    <row r="2127" spans="1:3" hidden="1">
      <c r="A2127" s="185">
        <v>11729712</v>
      </c>
      <c r="B2127" s="184">
        <v>42355</v>
      </c>
      <c r="C2127" s="184" t="str">
        <f t="shared" si="33"/>
        <v>COGI</v>
      </c>
    </row>
    <row r="2128" spans="1:3">
      <c r="A2128" s="186">
        <v>11729714</v>
      </c>
      <c r="B2128" s="184">
        <v>42355</v>
      </c>
      <c r="C2128" s="184" t="e">
        <f t="shared" si="33"/>
        <v>#N/A</v>
      </c>
    </row>
    <row r="2129" spans="1:3">
      <c r="A2129" s="186">
        <v>11729716</v>
      </c>
      <c r="B2129" s="184">
        <v>42355</v>
      </c>
      <c r="C2129" s="184" t="e">
        <f t="shared" si="33"/>
        <v>#N/A</v>
      </c>
    </row>
    <row r="2130" spans="1:3">
      <c r="A2130" s="186">
        <v>11729719</v>
      </c>
      <c r="B2130" s="184">
        <v>42355</v>
      </c>
      <c r="C2130" s="184" t="e">
        <f t="shared" si="33"/>
        <v>#N/A</v>
      </c>
    </row>
    <row r="2131" spans="1:3" hidden="1">
      <c r="A2131" s="185">
        <v>11729721</v>
      </c>
      <c r="B2131" s="184">
        <v>42355</v>
      </c>
      <c r="C2131" s="184" t="str">
        <f t="shared" si="33"/>
        <v>COGI</v>
      </c>
    </row>
    <row r="2132" spans="1:3">
      <c r="A2132" s="186">
        <v>11729724</v>
      </c>
      <c r="B2132" s="184">
        <v>42355</v>
      </c>
      <c r="C2132" s="184" t="e">
        <f t="shared" si="33"/>
        <v>#N/A</v>
      </c>
    </row>
    <row r="2133" spans="1:3">
      <c r="A2133" s="186">
        <v>11729726</v>
      </c>
      <c r="B2133" s="184">
        <v>42355</v>
      </c>
      <c r="C2133" s="184" t="e">
        <f t="shared" si="33"/>
        <v>#N/A</v>
      </c>
    </row>
    <row r="2134" spans="1:3" hidden="1">
      <c r="A2134" s="185">
        <v>11729729</v>
      </c>
      <c r="B2134" s="184">
        <v>42355</v>
      </c>
      <c r="C2134" s="184" t="str">
        <f t="shared" si="33"/>
        <v>COGI</v>
      </c>
    </row>
    <row r="2135" spans="1:3">
      <c r="A2135" s="186">
        <v>11729731</v>
      </c>
      <c r="B2135" s="184">
        <v>42355</v>
      </c>
      <c r="C2135" s="184" t="e">
        <f t="shared" si="33"/>
        <v>#N/A</v>
      </c>
    </row>
    <row r="2136" spans="1:3">
      <c r="A2136" s="186">
        <v>11729734</v>
      </c>
      <c r="B2136" s="184">
        <v>42355</v>
      </c>
      <c r="C2136" s="184" t="e">
        <f t="shared" si="33"/>
        <v>#N/A</v>
      </c>
    </row>
    <row r="2137" spans="1:3" hidden="1">
      <c r="A2137" s="185">
        <v>11729741</v>
      </c>
      <c r="B2137" s="184">
        <v>42355</v>
      </c>
      <c r="C2137" s="184" t="str">
        <f t="shared" si="33"/>
        <v>COGI</v>
      </c>
    </row>
    <row r="2138" spans="1:3" hidden="1">
      <c r="A2138" s="185">
        <v>11729748</v>
      </c>
      <c r="B2138" s="184">
        <v>42355</v>
      </c>
      <c r="C2138" s="184" t="str">
        <f t="shared" si="33"/>
        <v>COGI</v>
      </c>
    </row>
    <row r="2139" spans="1:3">
      <c r="A2139" s="186">
        <v>11729604</v>
      </c>
      <c r="B2139" s="184">
        <v>42355</v>
      </c>
      <c r="C2139" s="184" t="e">
        <f t="shared" si="33"/>
        <v>#N/A</v>
      </c>
    </row>
    <row r="2140" spans="1:3">
      <c r="A2140" s="186">
        <v>11729607</v>
      </c>
      <c r="B2140" s="184">
        <v>42355</v>
      </c>
      <c r="C2140" s="184" t="e">
        <f t="shared" si="33"/>
        <v>#N/A</v>
      </c>
    </row>
    <row r="2141" spans="1:3" hidden="1">
      <c r="A2141" s="185">
        <v>11729609</v>
      </c>
      <c r="B2141" s="184">
        <v>42355</v>
      </c>
      <c r="C2141" s="184" t="str">
        <f t="shared" si="33"/>
        <v>COGI</v>
      </c>
    </row>
    <row r="2142" spans="1:3">
      <c r="A2142" s="186">
        <v>11729616</v>
      </c>
      <c r="B2142" s="184">
        <v>42355</v>
      </c>
      <c r="C2142" s="184" t="e">
        <f t="shared" si="33"/>
        <v>#N/A</v>
      </c>
    </row>
    <row r="2143" spans="1:3">
      <c r="A2143" s="186">
        <v>11729632</v>
      </c>
      <c r="B2143" s="184">
        <v>42355</v>
      </c>
      <c r="C2143" s="184" t="e">
        <f t="shared" si="33"/>
        <v>#N/A</v>
      </c>
    </row>
    <row r="2144" spans="1:3">
      <c r="A2144" s="186">
        <v>11729650</v>
      </c>
      <c r="B2144" s="184">
        <v>42355</v>
      </c>
      <c r="C2144" s="184" t="e">
        <f t="shared" si="33"/>
        <v>#N/A</v>
      </c>
    </row>
    <row r="2145" spans="1:3" hidden="1">
      <c r="A2145" s="185">
        <v>11729679</v>
      </c>
      <c r="B2145" s="184">
        <v>42355</v>
      </c>
      <c r="C2145" s="184" t="str">
        <f t="shared" si="33"/>
        <v>COGI</v>
      </c>
    </row>
    <row r="2146" spans="1:3" hidden="1">
      <c r="A2146" s="185">
        <v>11729680</v>
      </c>
      <c r="B2146" s="184">
        <v>42355</v>
      </c>
      <c r="C2146" s="184" t="str">
        <f t="shared" si="33"/>
        <v>COGI</v>
      </c>
    </row>
    <row r="2147" spans="1:3">
      <c r="A2147" s="186">
        <v>11729694</v>
      </c>
      <c r="B2147" s="184">
        <v>42355</v>
      </c>
      <c r="C2147" s="184" t="e">
        <f t="shared" si="33"/>
        <v>#N/A</v>
      </c>
    </row>
    <row r="2148" spans="1:3">
      <c r="A2148" s="186">
        <v>11729695</v>
      </c>
      <c r="B2148" s="184">
        <v>42355</v>
      </c>
      <c r="C2148" s="184" t="e">
        <f t="shared" si="33"/>
        <v>#N/A</v>
      </c>
    </row>
    <row r="2149" spans="1:3">
      <c r="A2149" s="186">
        <v>11729698</v>
      </c>
      <c r="B2149" s="184">
        <v>42355</v>
      </c>
      <c r="C2149" s="184" t="e">
        <f t="shared" si="33"/>
        <v>#N/A</v>
      </c>
    </row>
    <row r="2150" spans="1:3">
      <c r="A2150" s="186">
        <v>11729699</v>
      </c>
      <c r="B2150" s="184">
        <v>42355</v>
      </c>
      <c r="C2150" s="184" t="e">
        <f t="shared" si="33"/>
        <v>#N/A</v>
      </c>
    </row>
    <row r="2151" spans="1:3">
      <c r="A2151" s="186">
        <v>11729700</v>
      </c>
      <c r="B2151" s="184">
        <v>42355</v>
      </c>
      <c r="C2151" s="184" t="e">
        <f t="shared" si="33"/>
        <v>#N/A</v>
      </c>
    </row>
    <row r="2152" spans="1:3">
      <c r="A2152" s="186">
        <v>11729703</v>
      </c>
      <c r="B2152" s="184">
        <v>42355</v>
      </c>
      <c r="C2152" s="184" t="e">
        <f t="shared" si="33"/>
        <v>#N/A</v>
      </c>
    </row>
    <row r="2153" spans="1:3">
      <c r="A2153" s="186">
        <v>11729705</v>
      </c>
      <c r="B2153" s="184">
        <v>42355</v>
      </c>
      <c r="C2153" s="184" t="e">
        <f t="shared" si="33"/>
        <v>#N/A</v>
      </c>
    </row>
    <row r="2154" spans="1:3">
      <c r="A2154" s="186">
        <v>11729706</v>
      </c>
      <c r="B2154" s="184">
        <v>42355</v>
      </c>
      <c r="C2154" s="184" t="e">
        <f t="shared" si="33"/>
        <v>#N/A</v>
      </c>
    </row>
    <row r="2155" spans="1:3" hidden="1">
      <c r="A2155" s="185">
        <v>11729707</v>
      </c>
      <c r="B2155" s="184">
        <v>42355</v>
      </c>
      <c r="C2155" s="184" t="str">
        <f t="shared" si="33"/>
        <v>COGI</v>
      </c>
    </row>
    <row r="2156" spans="1:3">
      <c r="A2156" s="186">
        <v>11729711</v>
      </c>
      <c r="B2156" s="184">
        <v>42355</v>
      </c>
      <c r="C2156" s="184" t="e">
        <f t="shared" si="33"/>
        <v>#N/A</v>
      </c>
    </row>
    <row r="2157" spans="1:3" hidden="1">
      <c r="A2157" s="185">
        <v>11729718</v>
      </c>
      <c r="B2157" s="184">
        <v>42355</v>
      </c>
      <c r="C2157" s="184" t="str">
        <f t="shared" si="33"/>
        <v>COGI</v>
      </c>
    </row>
    <row r="2158" spans="1:3" hidden="1">
      <c r="A2158" s="185">
        <v>11729720</v>
      </c>
      <c r="B2158" s="184">
        <v>42355</v>
      </c>
      <c r="C2158" s="184" t="str">
        <f t="shared" si="33"/>
        <v>COGI</v>
      </c>
    </row>
    <row r="2159" spans="1:3">
      <c r="A2159" s="186">
        <v>11729723</v>
      </c>
      <c r="B2159" s="184">
        <v>42355</v>
      </c>
      <c r="C2159" s="184" t="e">
        <f t="shared" si="33"/>
        <v>#N/A</v>
      </c>
    </row>
    <row r="2160" spans="1:3">
      <c r="A2160" s="186">
        <v>11729727</v>
      </c>
      <c r="B2160" s="184">
        <v>42355</v>
      </c>
      <c r="C2160" s="184" t="e">
        <f t="shared" si="33"/>
        <v>#N/A</v>
      </c>
    </row>
    <row r="2161" spans="1:3">
      <c r="A2161" s="186">
        <v>11729732</v>
      </c>
      <c r="B2161" s="184">
        <v>42355</v>
      </c>
      <c r="C2161" s="184" t="e">
        <f t="shared" si="33"/>
        <v>#N/A</v>
      </c>
    </row>
    <row r="2162" spans="1:3">
      <c r="A2162" s="186">
        <v>11729733</v>
      </c>
      <c r="B2162" s="184">
        <v>42355</v>
      </c>
      <c r="C2162" s="184" t="e">
        <f t="shared" si="33"/>
        <v>#N/A</v>
      </c>
    </row>
    <row r="2163" spans="1:3">
      <c r="A2163" s="186">
        <v>11729736</v>
      </c>
      <c r="B2163" s="184">
        <v>42355</v>
      </c>
      <c r="C2163" s="184" t="e">
        <f t="shared" si="33"/>
        <v>#N/A</v>
      </c>
    </row>
    <row r="2164" spans="1:3">
      <c r="A2164" s="186">
        <v>11729738</v>
      </c>
      <c r="B2164" s="184">
        <v>42355</v>
      </c>
      <c r="C2164" s="184" t="e">
        <f t="shared" si="33"/>
        <v>#N/A</v>
      </c>
    </row>
    <row r="2165" spans="1:3">
      <c r="A2165" s="186">
        <v>11729740</v>
      </c>
      <c r="B2165" s="184">
        <v>42355</v>
      </c>
      <c r="C2165" s="184" t="e">
        <f t="shared" si="33"/>
        <v>#N/A</v>
      </c>
    </row>
    <row r="2166" spans="1:3">
      <c r="A2166" s="186">
        <v>11729742</v>
      </c>
      <c r="B2166" s="184">
        <v>42355</v>
      </c>
      <c r="C2166" s="184" t="e">
        <f t="shared" si="33"/>
        <v>#N/A</v>
      </c>
    </row>
    <row r="2167" spans="1:3">
      <c r="A2167" s="186">
        <v>11729743</v>
      </c>
      <c r="B2167" s="184">
        <v>42355</v>
      </c>
      <c r="C2167" s="184" t="e">
        <f t="shared" si="33"/>
        <v>#N/A</v>
      </c>
    </row>
    <row r="2168" spans="1:3">
      <c r="A2168" s="186">
        <v>11729745</v>
      </c>
      <c r="B2168" s="184">
        <v>42355</v>
      </c>
      <c r="C2168" s="184" t="e">
        <f t="shared" si="33"/>
        <v>#N/A</v>
      </c>
    </row>
    <row r="2169" spans="1:3" hidden="1">
      <c r="A2169" s="185">
        <v>11729747</v>
      </c>
      <c r="B2169" s="184">
        <v>42355</v>
      </c>
      <c r="C2169" s="184" t="str">
        <f t="shared" si="33"/>
        <v>COGI</v>
      </c>
    </row>
    <row r="2170" spans="1:3">
      <c r="A2170" s="186">
        <v>11729750</v>
      </c>
      <c r="B2170" s="184">
        <v>42355</v>
      </c>
      <c r="C2170" s="184" t="e">
        <f t="shared" si="33"/>
        <v>#N/A</v>
      </c>
    </row>
    <row r="2171" spans="1:3">
      <c r="A2171" s="186">
        <v>11729608</v>
      </c>
      <c r="B2171" s="184">
        <v>42355</v>
      </c>
      <c r="C2171" s="184" t="e">
        <f t="shared" si="33"/>
        <v>#N/A</v>
      </c>
    </row>
    <row r="2172" spans="1:3">
      <c r="A2172" s="186">
        <v>11729613</v>
      </c>
      <c r="B2172" s="184">
        <v>42355</v>
      </c>
      <c r="C2172" s="184" t="e">
        <f t="shared" si="33"/>
        <v>#N/A</v>
      </c>
    </row>
    <row r="2173" spans="1:3">
      <c r="A2173" s="186">
        <v>11729619</v>
      </c>
      <c r="B2173" s="184">
        <v>42355</v>
      </c>
      <c r="C2173" s="184" t="e">
        <f t="shared" si="33"/>
        <v>#N/A</v>
      </c>
    </row>
    <row r="2174" spans="1:3" hidden="1">
      <c r="A2174" s="185">
        <v>11729620</v>
      </c>
      <c r="B2174" s="184">
        <v>42355</v>
      </c>
      <c r="C2174" s="184" t="str">
        <f t="shared" si="33"/>
        <v>COGI</v>
      </c>
    </row>
    <row r="2175" spans="1:3">
      <c r="A2175" s="186">
        <v>11729621</v>
      </c>
      <c r="B2175" s="184">
        <v>42355</v>
      </c>
      <c r="C2175" s="184" t="e">
        <f t="shared" si="33"/>
        <v>#N/A</v>
      </c>
    </row>
    <row r="2176" spans="1:3" hidden="1">
      <c r="A2176" s="185">
        <v>11729622</v>
      </c>
      <c r="B2176" s="184">
        <v>42355</v>
      </c>
      <c r="C2176" s="184" t="str">
        <f t="shared" si="33"/>
        <v>COGI</v>
      </c>
    </row>
    <row r="2177" spans="1:3">
      <c r="A2177" s="186">
        <v>11729623</v>
      </c>
      <c r="B2177" s="184">
        <v>42355</v>
      </c>
      <c r="C2177" s="184" t="e">
        <f t="shared" si="33"/>
        <v>#N/A</v>
      </c>
    </row>
    <row r="2178" spans="1:3">
      <c r="A2178" s="186">
        <v>11729624</v>
      </c>
      <c r="B2178" s="184">
        <v>42355</v>
      </c>
      <c r="C2178" s="184" t="e">
        <f t="shared" ref="C2178:C2241" si="34">VLOOKUP(A:A,H:I,2,0)</f>
        <v>#N/A</v>
      </c>
    </row>
    <row r="2179" spans="1:3" hidden="1">
      <c r="A2179" s="185">
        <v>11729628</v>
      </c>
      <c r="B2179" s="184">
        <v>42355</v>
      </c>
      <c r="C2179" s="184" t="str">
        <f t="shared" si="34"/>
        <v>COGI</v>
      </c>
    </row>
    <row r="2180" spans="1:3">
      <c r="A2180" s="186">
        <v>11729629</v>
      </c>
      <c r="B2180" s="184">
        <v>42355</v>
      </c>
      <c r="C2180" s="184" t="e">
        <f t="shared" si="34"/>
        <v>#N/A</v>
      </c>
    </row>
    <row r="2181" spans="1:3">
      <c r="A2181" s="186">
        <v>11729630</v>
      </c>
      <c r="B2181" s="184">
        <v>42355</v>
      </c>
      <c r="C2181" s="184" t="e">
        <f t="shared" si="34"/>
        <v>#N/A</v>
      </c>
    </row>
    <row r="2182" spans="1:3" hidden="1">
      <c r="A2182" s="185">
        <v>11729631</v>
      </c>
      <c r="B2182" s="184">
        <v>42355</v>
      </c>
      <c r="C2182" s="184" t="str">
        <f t="shared" si="34"/>
        <v>COGI</v>
      </c>
    </row>
    <row r="2183" spans="1:3">
      <c r="A2183" s="186">
        <v>11729633</v>
      </c>
      <c r="B2183" s="184">
        <v>42355</v>
      </c>
      <c r="C2183" s="184" t="e">
        <f t="shared" si="34"/>
        <v>#N/A</v>
      </c>
    </row>
    <row r="2184" spans="1:3" hidden="1">
      <c r="A2184" s="185">
        <v>11729634</v>
      </c>
      <c r="B2184" s="184">
        <v>42355</v>
      </c>
      <c r="C2184" s="184" t="str">
        <f t="shared" si="34"/>
        <v>COGI</v>
      </c>
    </row>
    <row r="2185" spans="1:3">
      <c r="A2185" s="186">
        <v>11729635</v>
      </c>
      <c r="B2185" s="184">
        <v>42355</v>
      </c>
      <c r="C2185" s="184" t="e">
        <f t="shared" si="34"/>
        <v>#N/A</v>
      </c>
    </row>
    <row r="2186" spans="1:3">
      <c r="A2186" s="186">
        <v>11729636</v>
      </c>
      <c r="B2186" s="184">
        <v>42355</v>
      </c>
      <c r="C2186" s="184" t="e">
        <f t="shared" si="34"/>
        <v>#N/A</v>
      </c>
    </row>
    <row r="2187" spans="1:3" hidden="1">
      <c r="A2187" s="185">
        <v>11729637</v>
      </c>
      <c r="B2187" s="184">
        <v>42355</v>
      </c>
      <c r="C2187" s="184" t="str">
        <f t="shared" si="34"/>
        <v>COGI</v>
      </c>
    </row>
    <row r="2188" spans="1:3">
      <c r="A2188" s="186">
        <v>11729638</v>
      </c>
      <c r="B2188" s="184">
        <v>42355</v>
      </c>
      <c r="C2188" s="184" t="e">
        <f t="shared" si="34"/>
        <v>#N/A</v>
      </c>
    </row>
    <row r="2189" spans="1:3">
      <c r="A2189" s="186">
        <v>11729639</v>
      </c>
      <c r="B2189" s="184">
        <v>42355</v>
      </c>
      <c r="C2189" s="184" t="e">
        <f t="shared" si="34"/>
        <v>#N/A</v>
      </c>
    </row>
    <row r="2190" spans="1:3">
      <c r="A2190" s="186">
        <v>11729640</v>
      </c>
      <c r="B2190" s="184">
        <v>42355</v>
      </c>
      <c r="C2190" s="184" t="e">
        <f t="shared" si="34"/>
        <v>#N/A</v>
      </c>
    </row>
    <row r="2191" spans="1:3">
      <c r="A2191" s="186">
        <v>11729641</v>
      </c>
      <c r="B2191" s="184">
        <v>42355</v>
      </c>
      <c r="C2191" s="184" t="e">
        <f t="shared" si="34"/>
        <v>#N/A</v>
      </c>
    </row>
    <row r="2192" spans="1:3" hidden="1">
      <c r="A2192" s="185">
        <v>11729642</v>
      </c>
      <c r="B2192" s="184">
        <v>42355</v>
      </c>
      <c r="C2192" s="184" t="str">
        <f t="shared" si="34"/>
        <v>COGI</v>
      </c>
    </row>
    <row r="2193" spans="1:3">
      <c r="A2193" s="186">
        <v>11729643</v>
      </c>
      <c r="B2193" s="184">
        <v>42355</v>
      </c>
      <c r="C2193" s="184" t="e">
        <f t="shared" si="34"/>
        <v>#N/A</v>
      </c>
    </row>
    <row r="2194" spans="1:3" hidden="1">
      <c r="A2194" s="185">
        <v>11729644</v>
      </c>
      <c r="B2194" s="184">
        <v>42355</v>
      </c>
      <c r="C2194" s="184" t="str">
        <f t="shared" si="34"/>
        <v>COGI</v>
      </c>
    </row>
    <row r="2195" spans="1:3" hidden="1">
      <c r="A2195" s="185">
        <v>11729645</v>
      </c>
      <c r="B2195" s="184">
        <v>42355</v>
      </c>
      <c r="C2195" s="184" t="str">
        <f t="shared" si="34"/>
        <v>COGI</v>
      </c>
    </row>
    <row r="2196" spans="1:3">
      <c r="A2196" s="186">
        <v>11729648</v>
      </c>
      <c r="B2196" s="184">
        <v>42355</v>
      </c>
      <c r="C2196" s="184" t="e">
        <f t="shared" si="34"/>
        <v>#N/A</v>
      </c>
    </row>
    <row r="2197" spans="1:3" hidden="1">
      <c r="A2197" s="185">
        <v>11729652</v>
      </c>
      <c r="B2197" s="184">
        <v>42355</v>
      </c>
      <c r="C2197" s="184" t="str">
        <f t="shared" si="34"/>
        <v>COGI</v>
      </c>
    </row>
    <row r="2198" spans="1:3">
      <c r="A2198" s="186">
        <v>11729654</v>
      </c>
      <c r="B2198" s="184">
        <v>42355</v>
      </c>
      <c r="C2198" s="184" t="e">
        <f t="shared" si="34"/>
        <v>#N/A</v>
      </c>
    </row>
    <row r="2199" spans="1:3">
      <c r="A2199" s="186">
        <v>11729655</v>
      </c>
      <c r="B2199" s="184">
        <v>42355</v>
      </c>
      <c r="C2199" s="184" t="e">
        <f t="shared" si="34"/>
        <v>#N/A</v>
      </c>
    </row>
    <row r="2200" spans="1:3" hidden="1">
      <c r="A2200" s="185">
        <v>11729656</v>
      </c>
      <c r="B2200" s="184">
        <v>42355</v>
      </c>
      <c r="C2200" s="184" t="str">
        <f t="shared" si="34"/>
        <v>COGI</v>
      </c>
    </row>
    <row r="2201" spans="1:3" hidden="1">
      <c r="A2201" s="185">
        <v>11729657</v>
      </c>
      <c r="B2201" s="184">
        <v>42355</v>
      </c>
      <c r="C2201" s="184" t="str">
        <f t="shared" si="34"/>
        <v>COGI</v>
      </c>
    </row>
    <row r="2202" spans="1:3" hidden="1">
      <c r="A2202" s="185">
        <v>11729659</v>
      </c>
      <c r="B2202" s="184">
        <v>42355</v>
      </c>
      <c r="C2202" s="184" t="str">
        <f t="shared" si="34"/>
        <v>COGI</v>
      </c>
    </row>
    <row r="2203" spans="1:3">
      <c r="A2203" s="186">
        <v>11729663</v>
      </c>
      <c r="B2203" s="184">
        <v>42355</v>
      </c>
      <c r="C2203" s="184" t="e">
        <f t="shared" si="34"/>
        <v>#N/A</v>
      </c>
    </row>
    <row r="2204" spans="1:3">
      <c r="A2204" s="186">
        <v>11729665</v>
      </c>
      <c r="B2204" s="184">
        <v>42355</v>
      </c>
      <c r="C2204" s="184" t="e">
        <f t="shared" si="34"/>
        <v>#N/A</v>
      </c>
    </row>
    <row r="2205" spans="1:3">
      <c r="A2205" s="186">
        <v>11729666</v>
      </c>
      <c r="B2205" s="184">
        <v>42355</v>
      </c>
      <c r="C2205" s="184" t="e">
        <f t="shared" si="34"/>
        <v>#N/A</v>
      </c>
    </row>
    <row r="2206" spans="1:3">
      <c r="A2206" s="186">
        <v>11729667</v>
      </c>
      <c r="B2206" s="184">
        <v>42355</v>
      </c>
      <c r="C2206" s="184" t="e">
        <f t="shared" si="34"/>
        <v>#N/A</v>
      </c>
    </row>
    <row r="2207" spans="1:3">
      <c r="A2207" s="186">
        <v>11729668</v>
      </c>
      <c r="B2207" s="184">
        <v>42355</v>
      </c>
      <c r="C2207" s="184" t="e">
        <f t="shared" si="34"/>
        <v>#N/A</v>
      </c>
    </row>
    <row r="2208" spans="1:3" hidden="1">
      <c r="A2208" s="185">
        <v>11729669</v>
      </c>
      <c r="B2208" s="184">
        <v>42355</v>
      </c>
      <c r="C2208" s="184" t="str">
        <f t="shared" si="34"/>
        <v>COGI</v>
      </c>
    </row>
    <row r="2209" spans="1:3">
      <c r="A2209" s="186">
        <v>11729670</v>
      </c>
      <c r="B2209" s="184">
        <v>42355</v>
      </c>
      <c r="C2209" s="184" t="e">
        <f t="shared" si="34"/>
        <v>#N/A</v>
      </c>
    </row>
    <row r="2210" spans="1:3" hidden="1">
      <c r="A2210" s="185">
        <v>11729671</v>
      </c>
      <c r="B2210" s="184">
        <v>42355</v>
      </c>
      <c r="C2210" s="184" t="str">
        <f t="shared" si="34"/>
        <v>COGI</v>
      </c>
    </row>
    <row r="2211" spans="1:3" hidden="1">
      <c r="A2211" s="185">
        <v>11729674</v>
      </c>
      <c r="B2211" s="184">
        <v>42355</v>
      </c>
      <c r="C2211" s="184" t="str">
        <f t="shared" si="34"/>
        <v>COGI</v>
      </c>
    </row>
    <row r="2212" spans="1:3" hidden="1">
      <c r="A2212" s="185">
        <v>11729675</v>
      </c>
      <c r="B2212" s="184">
        <v>42355</v>
      </c>
      <c r="C2212" s="184" t="str">
        <f t="shared" si="34"/>
        <v>COGI</v>
      </c>
    </row>
    <row r="2213" spans="1:3">
      <c r="A2213" s="186">
        <v>11729676</v>
      </c>
      <c r="B2213" s="184">
        <v>42355</v>
      </c>
      <c r="C2213" s="184" t="e">
        <f t="shared" si="34"/>
        <v>#N/A</v>
      </c>
    </row>
    <row r="2214" spans="1:3">
      <c r="A2214" s="186">
        <v>11729678</v>
      </c>
      <c r="B2214" s="184">
        <v>42355</v>
      </c>
      <c r="C2214" s="184" t="e">
        <f t="shared" si="34"/>
        <v>#N/A</v>
      </c>
    </row>
    <row r="2215" spans="1:3" hidden="1">
      <c r="A2215" s="185">
        <v>11729681</v>
      </c>
      <c r="B2215" s="184">
        <v>42355</v>
      </c>
      <c r="C2215" s="184" t="str">
        <f t="shared" si="34"/>
        <v>COGI</v>
      </c>
    </row>
    <row r="2216" spans="1:3">
      <c r="A2216" s="186">
        <v>11729682</v>
      </c>
      <c r="B2216" s="184">
        <v>42355</v>
      </c>
      <c r="C2216" s="184" t="e">
        <f t="shared" si="34"/>
        <v>#N/A</v>
      </c>
    </row>
    <row r="2217" spans="1:3">
      <c r="A2217" s="186">
        <v>11729683</v>
      </c>
      <c r="B2217" s="184">
        <v>42355</v>
      </c>
      <c r="C2217" s="184" t="e">
        <f t="shared" si="34"/>
        <v>#N/A</v>
      </c>
    </row>
    <row r="2218" spans="1:3" hidden="1">
      <c r="A2218" s="185">
        <v>11729690</v>
      </c>
      <c r="B2218" s="184">
        <v>42355</v>
      </c>
      <c r="C2218" s="184" t="str">
        <f t="shared" si="34"/>
        <v>COGI</v>
      </c>
    </row>
    <row r="2219" spans="1:3" hidden="1">
      <c r="A2219" s="185">
        <v>11729692</v>
      </c>
      <c r="B2219" s="184">
        <v>42355</v>
      </c>
      <c r="C2219" s="184" t="str">
        <f t="shared" si="34"/>
        <v>COGI</v>
      </c>
    </row>
    <row r="2220" spans="1:3">
      <c r="A2220" s="186">
        <v>11729693</v>
      </c>
      <c r="B2220" s="184">
        <v>42355</v>
      </c>
      <c r="C2220" s="184" t="e">
        <f t="shared" si="34"/>
        <v>#N/A</v>
      </c>
    </row>
    <row r="2221" spans="1:3" hidden="1">
      <c r="A2221" s="185">
        <v>11729697</v>
      </c>
      <c r="B2221" s="184">
        <v>42355</v>
      </c>
      <c r="C2221" s="184" t="str">
        <f t="shared" si="34"/>
        <v>COGI</v>
      </c>
    </row>
    <row r="2222" spans="1:3">
      <c r="A2222" s="186">
        <v>11729701</v>
      </c>
      <c r="B2222" s="184">
        <v>42355</v>
      </c>
      <c r="C2222" s="184" t="e">
        <f t="shared" si="34"/>
        <v>#N/A</v>
      </c>
    </row>
    <row r="2223" spans="1:3">
      <c r="A2223" s="186">
        <v>11729708</v>
      </c>
      <c r="B2223" s="184">
        <v>42355</v>
      </c>
      <c r="C2223" s="184" t="e">
        <f t="shared" si="34"/>
        <v>#N/A</v>
      </c>
    </row>
    <row r="2224" spans="1:3">
      <c r="A2224" s="186">
        <v>11729710</v>
      </c>
      <c r="B2224" s="184">
        <v>42355</v>
      </c>
      <c r="C2224" s="184" t="e">
        <f t="shared" si="34"/>
        <v>#N/A</v>
      </c>
    </row>
    <row r="2225" spans="1:3" hidden="1">
      <c r="A2225" s="185">
        <v>11729713</v>
      </c>
      <c r="B2225" s="184">
        <v>42355</v>
      </c>
      <c r="C2225" s="184" t="str">
        <f t="shared" si="34"/>
        <v>COGI</v>
      </c>
    </row>
    <row r="2226" spans="1:3">
      <c r="A2226" s="186">
        <v>11729715</v>
      </c>
      <c r="B2226" s="184">
        <v>42355</v>
      </c>
      <c r="C2226" s="184" t="e">
        <f t="shared" si="34"/>
        <v>#N/A</v>
      </c>
    </row>
    <row r="2227" spans="1:3" hidden="1">
      <c r="A2227" s="185">
        <v>11729717</v>
      </c>
      <c r="B2227" s="184">
        <v>42355</v>
      </c>
      <c r="C2227" s="184" t="str">
        <f t="shared" si="34"/>
        <v>COGI</v>
      </c>
    </row>
    <row r="2228" spans="1:3">
      <c r="A2228" s="186">
        <v>11729722</v>
      </c>
      <c r="B2228" s="184">
        <v>42355</v>
      </c>
      <c r="C2228" s="184" t="e">
        <f t="shared" si="34"/>
        <v>#N/A</v>
      </c>
    </row>
    <row r="2229" spans="1:3">
      <c r="A2229" s="186">
        <v>11729725</v>
      </c>
      <c r="B2229" s="184">
        <v>42355</v>
      </c>
      <c r="C2229" s="184" t="e">
        <f t="shared" si="34"/>
        <v>#N/A</v>
      </c>
    </row>
    <row r="2230" spans="1:3" hidden="1">
      <c r="A2230" s="185">
        <v>11729728</v>
      </c>
      <c r="B2230" s="184">
        <v>42355</v>
      </c>
      <c r="C2230" s="184" t="str">
        <f t="shared" si="34"/>
        <v>COGI</v>
      </c>
    </row>
    <row r="2231" spans="1:3">
      <c r="A2231" s="186">
        <v>11729730</v>
      </c>
      <c r="B2231" s="184">
        <v>42355</v>
      </c>
      <c r="C2231" s="184" t="e">
        <f t="shared" si="34"/>
        <v>#N/A</v>
      </c>
    </row>
    <row r="2232" spans="1:3">
      <c r="A2232" s="186">
        <v>11729735</v>
      </c>
      <c r="B2232" s="184">
        <v>42355</v>
      </c>
      <c r="C2232" s="184" t="e">
        <f t="shared" si="34"/>
        <v>#N/A</v>
      </c>
    </row>
    <row r="2233" spans="1:3">
      <c r="A2233" s="186">
        <v>11729737</v>
      </c>
      <c r="B2233" s="184">
        <v>42355</v>
      </c>
      <c r="C2233" s="184" t="e">
        <f t="shared" si="34"/>
        <v>#N/A</v>
      </c>
    </row>
    <row r="2234" spans="1:3">
      <c r="A2234" s="186">
        <v>11729739</v>
      </c>
      <c r="B2234" s="184">
        <v>42355</v>
      </c>
      <c r="C2234" s="184" t="e">
        <f t="shared" si="34"/>
        <v>#N/A</v>
      </c>
    </row>
    <row r="2235" spans="1:3">
      <c r="A2235" s="186">
        <v>11729744</v>
      </c>
      <c r="B2235" s="184">
        <v>42355</v>
      </c>
      <c r="C2235" s="184" t="e">
        <f t="shared" si="34"/>
        <v>#N/A</v>
      </c>
    </row>
    <row r="2236" spans="1:3" hidden="1">
      <c r="A2236" s="185">
        <v>11729746</v>
      </c>
      <c r="B2236" s="184">
        <v>42355</v>
      </c>
      <c r="C2236" s="184" t="str">
        <f t="shared" si="34"/>
        <v>COGI</v>
      </c>
    </row>
    <row r="2237" spans="1:3" hidden="1">
      <c r="A2237" s="185">
        <v>11729749</v>
      </c>
      <c r="B2237" s="184">
        <v>42355</v>
      </c>
      <c r="C2237" s="184" t="str">
        <f t="shared" si="34"/>
        <v>COGI</v>
      </c>
    </row>
    <row r="2238" spans="1:3" hidden="1">
      <c r="A2238" s="185">
        <v>11729751</v>
      </c>
      <c r="B2238" s="184">
        <v>42355</v>
      </c>
      <c r="C2238" s="184" t="str">
        <f t="shared" si="34"/>
        <v>COGI</v>
      </c>
    </row>
    <row r="2239" spans="1:3" hidden="1">
      <c r="A2239" s="185">
        <v>11730145</v>
      </c>
      <c r="B2239" s="184">
        <v>42355</v>
      </c>
      <c r="C2239" s="184" t="str">
        <f t="shared" si="34"/>
        <v>COGI</v>
      </c>
    </row>
    <row r="2240" spans="1:3" hidden="1">
      <c r="A2240" s="185">
        <v>11730148</v>
      </c>
      <c r="B2240" s="184">
        <v>42355</v>
      </c>
      <c r="C2240" s="184" t="str">
        <f t="shared" si="34"/>
        <v>COGI</v>
      </c>
    </row>
    <row r="2241" spans="1:3">
      <c r="A2241" s="186">
        <v>11730150</v>
      </c>
      <c r="B2241" s="184">
        <v>42355</v>
      </c>
      <c r="C2241" s="184" t="e">
        <f t="shared" si="34"/>
        <v>#N/A</v>
      </c>
    </row>
    <row r="2242" spans="1:3">
      <c r="A2242" s="186">
        <v>11730180</v>
      </c>
      <c r="B2242" s="184">
        <v>42355</v>
      </c>
      <c r="C2242" s="184" t="e">
        <f t="shared" ref="C2242:C2305" si="35">VLOOKUP(A:A,H:I,2,0)</f>
        <v>#N/A</v>
      </c>
    </row>
    <row r="2243" spans="1:3" hidden="1">
      <c r="A2243" s="185">
        <v>11730181</v>
      </c>
      <c r="B2243" s="184">
        <v>42355</v>
      </c>
      <c r="C2243" s="184" t="str">
        <f t="shared" si="35"/>
        <v>COGI</v>
      </c>
    </row>
    <row r="2244" spans="1:3">
      <c r="A2244" s="186">
        <v>11730188</v>
      </c>
      <c r="B2244" s="184">
        <v>42355</v>
      </c>
      <c r="C2244" s="184" t="e">
        <f t="shared" si="35"/>
        <v>#N/A</v>
      </c>
    </row>
    <row r="2245" spans="1:3">
      <c r="A2245" s="186">
        <v>11730189</v>
      </c>
      <c r="B2245" s="184">
        <v>42355</v>
      </c>
      <c r="C2245" s="184" t="e">
        <f t="shared" si="35"/>
        <v>#N/A</v>
      </c>
    </row>
    <row r="2246" spans="1:3" hidden="1">
      <c r="A2246" s="185">
        <v>11730192</v>
      </c>
      <c r="B2246" s="184">
        <v>42355</v>
      </c>
      <c r="C2246" s="184" t="str">
        <f t="shared" si="35"/>
        <v>COGI</v>
      </c>
    </row>
    <row r="2247" spans="1:3">
      <c r="A2247" s="186">
        <v>11730194</v>
      </c>
      <c r="B2247" s="184">
        <v>42355</v>
      </c>
      <c r="C2247" s="184" t="e">
        <f t="shared" si="35"/>
        <v>#N/A</v>
      </c>
    </row>
    <row r="2248" spans="1:3" hidden="1">
      <c r="A2248" s="185">
        <v>11730197</v>
      </c>
      <c r="B2248" s="184">
        <v>42355</v>
      </c>
      <c r="C2248" s="184" t="str">
        <f t="shared" si="35"/>
        <v>COGI</v>
      </c>
    </row>
    <row r="2249" spans="1:3" hidden="1">
      <c r="A2249" s="185">
        <v>11730199</v>
      </c>
      <c r="B2249" s="184">
        <v>42355</v>
      </c>
      <c r="C2249" s="184" t="str">
        <f t="shared" si="35"/>
        <v>COGI</v>
      </c>
    </row>
    <row r="2250" spans="1:3" hidden="1">
      <c r="A2250" s="185">
        <v>11730200</v>
      </c>
      <c r="B2250" s="184">
        <v>42355</v>
      </c>
      <c r="C2250" s="184" t="str">
        <f t="shared" si="35"/>
        <v>COGI</v>
      </c>
    </row>
    <row r="2251" spans="1:3" hidden="1">
      <c r="A2251" s="185">
        <v>11730202</v>
      </c>
      <c r="B2251" s="184">
        <v>42355</v>
      </c>
      <c r="C2251" s="184" t="str">
        <f t="shared" si="35"/>
        <v>COGI</v>
      </c>
    </row>
    <row r="2252" spans="1:3">
      <c r="A2252" s="186">
        <v>11730204</v>
      </c>
      <c r="B2252" s="184">
        <v>42355</v>
      </c>
      <c r="C2252" s="184" t="e">
        <f t="shared" si="35"/>
        <v>#N/A</v>
      </c>
    </row>
    <row r="2253" spans="1:3">
      <c r="A2253" s="186">
        <v>11730205</v>
      </c>
      <c r="B2253" s="184">
        <v>42355</v>
      </c>
      <c r="C2253" s="184" t="e">
        <f t="shared" si="35"/>
        <v>#N/A</v>
      </c>
    </row>
    <row r="2254" spans="1:3">
      <c r="A2254" s="186">
        <v>11730208</v>
      </c>
      <c r="B2254" s="184">
        <v>42355</v>
      </c>
      <c r="C2254" s="184" t="e">
        <f t="shared" si="35"/>
        <v>#N/A</v>
      </c>
    </row>
    <row r="2255" spans="1:3">
      <c r="A2255" s="186">
        <v>11730209</v>
      </c>
      <c r="B2255" s="184">
        <v>42355</v>
      </c>
      <c r="C2255" s="184" t="e">
        <f t="shared" si="35"/>
        <v>#N/A</v>
      </c>
    </row>
    <row r="2256" spans="1:3" hidden="1">
      <c r="A2256" s="185">
        <v>11730211</v>
      </c>
      <c r="B2256" s="184">
        <v>42355</v>
      </c>
      <c r="C2256" s="184" t="str">
        <f t="shared" si="35"/>
        <v>COGI</v>
      </c>
    </row>
    <row r="2257" spans="1:3">
      <c r="A2257" s="186">
        <v>11730215</v>
      </c>
      <c r="B2257" s="184">
        <v>42355</v>
      </c>
      <c r="C2257" s="184" t="e">
        <f t="shared" si="35"/>
        <v>#N/A</v>
      </c>
    </row>
    <row r="2258" spans="1:3">
      <c r="A2258" s="186">
        <v>11730241</v>
      </c>
      <c r="B2258" s="184">
        <v>42355</v>
      </c>
      <c r="C2258" s="184" t="e">
        <f t="shared" si="35"/>
        <v>#N/A</v>
      </c>
    </row>
    <row r="2259" spans="1:3">
      <c r="A2259" s="186">
        <v>11730260</v>
      </c>
      <c r="B2259" s="184">
        <v>42355</v>
      </c>
      <c r="C2259" s="184" t="e">
        <f t="shared" si="35"/>
        <v>#N/A</v>
      </c>
    </row>
    <row r="2260" spans="1:3" hidden="1">
      <c r="A2260" s="185">
        <v>11730320</v>
      </c>
      <c r="B2260" s="184">
        <v>42355</v>
      </c>
      <c r="C2260" s="184" t="str">
        <f t="shared" si="35"/>
        <v>COGI</v>
      </c>
    </row>
    <row r="2261" spans="1:3">
      <c r="A2261" s="186">
        <v>11730321</v>
      </c>
      <c r="B2261" s="184">
        <v>42355</v>
      </c>
      <c r="C2261" s="184" t="e">
        <f t="shared" si="35"/>
        <v>#N/A</v>
      </c>
    </row>
    <row r="2262" spans="1:3" hidden="1">
      <c r="A2262" s="185">
        <v>11730328</v>
      </c>
      <c r="B2262" s="184">
        <v>42355</v>
      </c>
      <c r="C2262" s="184" t="str">
        <f t="shared" si="35"/>
        <v>COGI</v>
      </c>
    </row>
    <row r="2263" spans="1:3" hidden="1">
      <c r="A2263" s="185">
        <v>11730329</v>
      </c>
      <c r="B2263" s="184">
        <v>42355</v>
      </c>
      <c r="C2263" s="184" t="str">
        <f t="shared" si="35"/>
        <v>COGI</v>
      </c>
    </row>
    <row r="2264" spans="1:3" hidden="1">
      <c r="A2264" s="185">
        <v>11730330</v>
      </c>
      <c r="B2264" s="184">
        <v>42355</v>
      </c>
      <c r="C2264" s="184" t="str">
        <f t="shared" si="35"/>
        <v>COGI</v>
      </c>
    </row>
    <row r="2265" spans="1:3" hidden="1">
      <c r="A2265" s="185">
        <v>11730331</v>
      </c>
      <c r="B2265" s="184">
        <v>42355</v>
      </c>
      <c r="C2265" s="184" t="str">
        <f t="shared" si="35"/>
        <v>COGI</v>
      </c>
    </row>
    <row r="2266" spans="1:3" hidden="1">
      <c r="A2266" s="185">
        <v>11730333</v>
      </c>
      <c r="B2266" s="184">
        <v>42355</v>
      </c>
      <c r="C2266" s="184" t="str">
        <f t="shared" si="35"/>
        <v>COGI</v>
      </c>
    </row>
    <row r="2267" spans="1:3" hidden="1">
      <c r="A2267" s="185">
        <v>11730338</v>
      </c>
      <c r="B2267" s="184">
        <v>42355</v>
      </c>
      <c r="C2267" s="184" t="str">
        <f t="shared" si="35"/>
        <v>COGI</v>
      </c>
    </row>
    <row r="2268" spans="1:3">
      <c r="A2268" s="186">
        <v>11730356</v>
      </c>
      <c r="B2268" s="184">
        <v>42355</v>
      </c>
      <c r="C2268" s="184" t="e">
        <f t="shared" si="35"/>
        <v>#N/A</v>
      </c>
    </row>
    <row r="2269" spans="1:3">
      <c r="A2269" s="186">
        <v>11730358</v>
      </c>
      <c r="B2269" s="184">
        <v>42355</v>
      </c>
      <c r="C2269" s="184" t="e">
        <f t="shared" si="35"/>
        <v>#N/A</v>
      </c>
    </row>
    <row r="2270" spans="1:3">
      <c r="A2270" s="186">
        <v>11730365</v>
      </c>
      <c r="B2270" s="184">
        <v>42355</v>
      </c>
      <c r="C2270" s="184" t="e">
        <f t="shared" si="35"/>
        <v>#N/A</v>
      </c>
    </row>
    <row r="2271" spans="1:3" hidden="1">
      <c r="A2271" s="185">
        <v>11730149</v>
      </c>
      <c r="B2271" s="184">
        <v>42355</v>
      </c>
      <c r="C2271" s="184" t="str">
        <f t="shared" si="35"/>
        <v>COGI</v>
      </c>
    </row>
    <row r="2272" spans="1:3">
      <c r="A2272" s="186">
        <v>11730212</v>
      </c>
      <c r="B2272" s="184">
        <v>42355</v>
      </c>
      <c r="C2272" s="184" t="e">
        <f t="shared" si="35"/>
        <v>#N/A</v>
      </c>
    </row>
    <row r="2273" spans="1:3">
      <c r="A2273" s="186">
        <v>11730243</v>
      </c>
      <c r="B2273" s="184">
        <v>42355</v>
      </c>
      <c r="C2273" s="184" t="e">
        <f t="shared" si="35"/>
        <v>#N/A</v>
      </c>
    </row>
    <row r="2274" spans="1:3">
      <c r="A2274" s="186">
        <v>11730322</v>
      </c>
      <c r="B2274" s="184">
        <v>42355</v>
      </c>
      <c r="C2274" s="184" t="e">
        <f t="shared" si="35"/>
        <v>#N/A</v>
      </c>
    </row>
    <row r="2275" spans="1:3">
      <c r="A2275" s="186">
        <v>11730324</v>
      </c>
      <c r="B2275" s="184">
        <v>42355</v>
      </c>
      <c r="C2275" s="184" t="e">
        <f t="shared" si="35"/>
        <v>#N/A</v>
      </c>
    </row>
    <row r="2276" spans="1:3" hidden="1">
      <c r="A2276" s="185">
        <v>11730334</v>
      </c>
      <c r="B2276" s="184">
        <v>42355</v>
      </c>
      <c r="C2276" s="184" t="str">
        <f t="shared" si="35"/>
        <v>COGI</v>
      </c>
    </row>
    <row r="2277" spans="1:3">
      <c r="A2277" s="186">
        <v>11730336</v>
      </c>
      <c r="B2277" s="184">
        <v>42355</v>
      </c>
      <c r="C2277" s="184" t="e">
        <f t="shared" si="35"/>
        <v>#N/A</v>
      </c>
    </row>
    <row r="2278" spans="1:3">
      <c r="A2278" s="186">
        <v>11730366</v>
      </c>
      <c r="B2278" s="184">
        <v>42355</v>
      </c>
      <c r="C2278" s="184" t="e">
        <f t="shared" si="35"/>
        <v>#N/A</v>
      </c>
    </row>
    <row r="2279" spans="1:3">
      <c r="A2279" s="186">
        <v>11730146</v>
      </c>
      <c r="B2279" s="184">
        <v>42355</v>
      </c>
      <c r="C2279" s="184" t="e">
        <f t="shared" si="35"/>
        <v>#N/A</v>
      </c>
    </row>
    <row r="2280" spans="1:3">
      <c r="A2280" s="186">
        <v>11730154</v>
      </c>
      <c r="B2280" s="184">
        <v>42355</v>
      </c>
      <c r="C2280" s="184" t="e">
        <f t="shared" si="35"/>
        <v>#N/A</v>
      </c>
    </row>
    <row r="2281" spans="1:3" hidden="1">
      <c r="A2281" s="185">
        <v>11730201</v>
      </c>
      <c r="B2281" s="184">
        <v>42355</v>
      </c>
      <c r="C2281" s="184" t="str">
        <f t="shared" si="35"/>
        <v>COGI</v>
      </c>
    </row>
    <row r="2282" spans="1:3">
      <c r="A2282" s="186">
        <v>11730242</v>
      </c>
      <c r="B2282" s="184">
        <v>42355</v>
      </c>
      <c r="C2282" s="184" t="e">
        <f t="shared" si="35"/>
        <v>#N/A</v>
      </c>
    </row>
    <row r="2283" spans="1:3" hidden="1">
      <c r="A2283" s="185">
        <v>11730245</v>
      </c>
      <c r="B2283" s="184">
        <v>42355</v>
      </c>
      <c r="C2283" s="184" t="str">
        <f t="shared" si="35"/>
        <v>COGI</v>
      </c>
    </row>
    <row r="2284" spans="1:3" hidden="1">
      <c r="A2284" s="185">
        <v>11730246</v>
      </c>
      <c r="B2284" s="184">
        <v>42355</v>
      </c>
      <c r="C2284" s="184" t="str">
        <f t="shared" si="35"/>
        <v>COGI</v>
      </c>
    </row>
    <row r="2285" spans="1:3" hidden="1">
      <c r="A2285" s="185">
        <v>11730249</v>
      </c>
      <c r="B2285" s="184">
        <v>42355</v>
      </c>
      <c r="C2285" s="184" t="str">
        <f t="shared" si="35"/>
        <v>COGI</v>
      </c>
    </row>
    <row r="2286" spans="1:3">
      <c r="A2286" s="186">
        <v>11730251</v>
      </c>
      <c r="B2286" s="184">
        <v>42355</v>
      </c>
      <c r="C2286" s="184" t="e">
        <f t="shared" si="35"/>
        <v>#N/A</v>
      </c>
    </row>
    <row r="2287" spans="1:3" hidden="1">
      <c r="A2287" s="185">
        <v>11730253</v>
      </c>
      <c r="B2287" s="184">
        <v>42355</v>
      </c>
      <c r="C2287" s="184" t="str">
        <f t="shared" si="35"/>
        <v>COGI</v>
      </c>
    </row>
    <row r="2288" spans="1:3">
      <c r="A2288" s="186">
        <v>11730255</v>
      </c>
      <c r="B2288" s="184">
        <v>42355</v>
      </c>
      <c r="C2288" s="184" t="e">
        <f t="shared" si="35"/>
        <v>#N/A</v>
      </c>
    </row>
    <row r="2289" spans="1:3">
      <c r="A2289" s="186">
        <v>11730264</v>
      </c>
      <c r="B2289" s="184">
        <v>42355</v>
      </c>
      <c r="C2289" s="184" t="e">
        <f t="shared" si="35"/>
        <v>#N/A</v>
      </c>
    </row>
    <row r="2290" spans="1:3" hidden="1">
      <c r="A2290" s="185">
        <v>11730266</v>
      </c>
      <c r="B2290" s="184">
        <v>42355</v>
      </c>
      <c r="C2290" s="184" t="str">
        <f t="shared" si="35"/>
        <v>COGI</v>
      </c>
    </row>
    <row r="2291" spans="1:3">
      <c r="A2291" s="186">
        <v>11730273</v>
      </c>
      <c r="B2291" s="184">
        <v>42355</v>
      </c>
      <c r="C2291" s="184" t="e">
        <f t="shared" si="35"/>
        <v>#N/A</v>
      </c>
    </row>
    <row r="2292" spans="1:3">
      <c r="A2292" s="186">
        <v>11730274</v>
      </c>
      <c r="B2292" s="184">
        <v>42355</v>
      </c>
      <c r="C2292" s="184" t="e">
        <f t="shared" si="35"/>
        <v>#N/A</v>
      </c>
    </row>
    <row r="2293" spans="1:3">
      <c r="A2293" s="186">
        <v>11730275</v>
      </c>
      <c r="B2293" s="184">
        <v>42355</v>
      </c>
      <c r="C2293" s="184" t="e">
        <f t="shared" si="35"/>
        <v>#N/A</v>
      </c>
    </row>
    <row r="2294" spans="1:3">
      <c r="A2294" s="186">
        <v>11730323</v>
      </c>
      <c r="B2294" s="184">
        <v>42355</v>
      </c>
      <c r="C2294" s="184" t="e">
        <f t="shared" si="35"/>
        <v>#N/A</v>
      </c>
    </row>
    <row r="2295" spans="1:3">
      <c r="A2295" s="186">
        <v>11730325</v>
      </c>
      <c r="B2295" s="184">
        <v>42355</v>
      </c>
      <c r="C2295" s="184" t="e">
        <f t="shared" si="35"/>
        <v>#N/A</v>
      </c>
    </row>
    <row r="2296" spans="1:3">
      <c r="A2296" s="186">
        <v>11730326</v>
      </c>
      <c r="B2296" s="184">
        <v>42355</v>
      </c>
      <c r="C2296" s="184" t="e">
        <f t="shared" si="35"/>
        <v>#N/A</v>
      </c>
    </row>
    <row r="2297" spans="1:3">
      <c r="A2297" s="186">
        <v>11730351</v>
      </c>
      <c r="B2297" s="184">
        <v>42355</v>
      </c>
      <c r="C2297" s="184" t="e">
        <f t="shared" si="35"/>
        <v>#N/A</v>
      </c>
    </row>
    <row r="2298" spans="1:3">
      <c r="A2298" s="186">
        <v>11730353</v>
      </c>
      <c r="B2298" s="184">
        <v>42355</v>
      </c>
      <c r="C2298" s="184" t="e">
        <f t="shared" si="35"/>
        <v>#N/A</v>
      </c>
    </row>
    <row r="2299" spans="1:3" hidden="1">
      <c r="A2299" s="185">
        <v>11730355</v>
      </c>
      <c r="B2299" s="184">
        <v>42355</v>
      </c>
      <c r="C2299" s="184" t="str">
        <f t="shared" si="35"/>
        <v>COGI</v>
      </c>
    </row>
    <row r="2300" spans="1:3">
      <c r="A2300" s="186">
        <v>11730359</v>
      </c>
      <c r="B2300" s="184">
        <v>42355</v>
      </c>
      <c r="C2300" s="184" t="e">
        <f t="shared" si="35"/>
        <v>#N/A</v>
      </c>
    </row>
    <row r="2301" spans="1:3">
      <c r="A2301" s="186">
        <v>11730362</v>
      </c>
      <c r="B2301" s="184">
        <v>42355</v>
      </c>
      <c r="C2301" s="184" t="e">
        <f t="shared" si="35"/>
        <v>#N/A</v>
      </c>
    </row>
    <row r="2302" spans="1:3">
      <c r="A2302" s="186">
        <v>11730364</v>
      </c>
      <c r="B2302" s="184">
        <v>42355</v>
      </c>
      <c r="C2302" s="184" t="e">
        <f t="shared" si="35"/>
        <v>#N/A</v>
      </c>
    </row>
    <row r="2303" spans="1:3">
      <c r="A2303" s="186">
        <v>11730367</v>
      </c>
      <c r="B2303" s="184">
        <v>42355</v>
      </c>
      <c r="C2303" s="184" t="e">
        <f t="shared" si="35"/>
        <v>#N/A</v>
      </c>
    </row>
    <row r="2304" spans="1:3">
      <c r="A2304" s="186">
        <v>11729859</v>
      </c>
      <c r="B2304" s="184">
        <v>42355</v>
      </c>
      <c r="C2304" s="184" t="e">
        <f t="shared" si="35"/>
        <v>#N/A</v>
      </c>
    </row>
    <row r="2305" spans="1:3">
      <c r="A2305" s="186">
        <v>11730140</v>
      </c>
      <c r="B2305" s="184">
        <v>42355</v>
      </c>
      <c r="C2305" s="184" t="e">
        <f t="shared" si="35"/>
        <v>#N/A</v>
      </c>
    </row>
    <row r="2306" spans="1:3">
      <c r="A2306" s="186">
        <v>11730141</v>
      </c>
      <c r="B2306" s="184">
        <v>42355</v>
      </c>
      <c r="C2306" s="184" t="e">
        <f t="shared" ref="C2306:C2369" si="36">VLOOKUP(A:A,H:I,2,0)</f>
        <v>#N/A</v>
      </c>
    </row>
    <row r="2307" spans="1:3">
      <c r="A2307" s="186">
        <v>11730142</v>
      </c>
      <c r="B2307" s="184">
        <v>42355</v>
      </c>
      <c r="C2307" s="184" t="e">
        <f t="shared" si="36"/>
        <v>#N/A</v>
      </c>
    </row>
    <row r="2308" spans="1:3" hidden="1">
      <c r="A2308" s="185">
        <v>11730143</v>
      </c>
      <c r="B2308" s="184">
        <v>42355</v>
      </c>
      <c r="C2308" s="184" t="str">
        <f t="shared" si="36"/>
        <v>COGI</v>
      </c>
    </row>
    <row r="2309" spans="1:3">
      <c r="A2309" s="186">
        <v>11730144</v>
      </c>
      <c r="B2309" s="184">
        <v>42355</v>
      </c>
      <c r="C2309" s="184" t="e">
        <f t="shared" si="36"/>
        <v>#N/A</v>
      </c>
    </row>
    <row r="2310" spans="1:3" hidden="1">
      <c r="A2310" s="185">
        <v>11730147</v>
      </c>
      <c r="B2310" s="184">
        <v>42355</v>
      </c>
      <c r="C2310" s="184" t="str">
        <f t="shared" si="36"/>
        <v>COGI</v>
      </c>
    </row>
    <row r="2311" spans="1:3">
      <c r="A2311" s="186">
        <v>11730151</v>
      </c>
      <c r="B2311" s="184">
        <v>42355</v>
      </c>
      <c r="C2311" s="184" t="e">
        <f t="shared" si="36"/>
        <v>#N/A</v>
      </c>
    </row>
    <row r="2312" spans="1:3" hidden="1">
      <c r="A2312" s="185">
        <v>11730152</v>
      </c>
      <c r="B2312" s="184">
        <v>42355</v>
      </c>
      <c r="C2312" s="184" t="str">
        <f t="shared" si="36"/>
        <v>COGI</v>
      </c>
    </row>
    <row r="2313" spans="1:3">
      <c r="A2313" s="186">
        <v>11730153</v>
      </c>
      <c r="B2313" s="184">
        <v>42355</v>
      </c>
      <c r="C2313" s="184" t="e">
        <f t="shared" si="36"/>
        <v>#N/A</v>
      </c>
    </row>
    <row r="2314" spans="1:3" hidden="1">
      <c r="A2314" s="185">
        <v>11730155</v>
      </c>
      <c r="B2314" s="184">
        <v>42355</v>
      </c>
      <c r="C2314" s="184" t="str">
        <f t="shared" si="36"/>
        <v>COGI</v>
      </c>
    </row>
    <row r="2315" spans="1:3" hidden="1">
      <c r="A2315" s="185">
        <v>11730156</v>
      </c>
      <c r="B2315" s="184">
        <v>42355</v>
      </c>
      <c r="C2315" s="184" t="str">
        <f t="shared" si="36"/>
        <v>COGI</v>
      </c>
    </row>
    <row r="2316" spans="1:3" hidden="1">
      <c r="A2316" s="185">
        <v>11730157</v>
      </c>
      <c r="B2316" s="184">
        <v>42355</v>
      </c>
      <c r="C2316" s="184" t="str">
        <f t="shared" si="36"/>
        <v>COGI</v>
      </c>
    </row>
    <row r="2317" spans="1:3" hidden="1">
      <c r="A2317" s="185">
        <v>11730158</v>
      </c>
      <c r="B2317" s="184">
        <v>42355</v>
      </c>
      <c r="C2317" s="184" t="str">
        <f t="shared" si="36"/>
        <v>COGI</v>
      </c>
    </row>
    <row r="2318" spans="1:3" hidden="1">
      <c r="A2318" s="185">
        <v>11730159</v>
      </c>
      <c r="B2318" s="184">
        <v>42355</v>
      </c>
      <c r="C2318" s="184" t="str">
        <f t="shared" si="36"/>
        <v>COGI</v>
      </c>
    </row>
    <row r="2319" spans="1:3">
      <c r="A2319" s="186">
        <v>11730182</v>
      </c>
      <c r="B2319" s="184">
        <v>42355</v>
      </c>
      <c r="C2319" s="184" t="e">
        <f t="shared" si="36"/>
        <v>#N/A</v>
      </c>
    </row>
    <row r="2320" spans="1:3" hidden="1">
      <c r="A2320" s="185">
        <v>11730183</v>
      </c>
      <c r="B2320" s="184">
        <v>42355</v>
      </c>
      <c r="C2320" s="184" t="str">
        <f t="shared" si="36"/>
        <v>COGI</v>
      </c>
    </row>
    <row r="2321" spans="1:3" hidden="1">
      <c r="A2321" s="185">
        <v>11730184</v>
      </c>
      <c r="B2321" s="184">
        <v>42355</v>
      </c>
      <c r="C2321" s="184" t="str">
        <f t="shared" si="36"/>
        <v>COGI</v>
      </c>
    </row>
    <row r="2322" spans="1:3">
      <c r="A2322" s="186">
        <v>11730185</v>
      </c>
      <c r="B2322" s="184">
        <v>42355</v>
      </c>
      <c r="C2322" s="184" t="e">
        <f t="shared" si="36"/>
        <v>#N/A</v>
      </c>
    </row>
    <row r="2323" spans="1:3" hidden="1">
      <c r="A2323" s="185">
        <v>11730186</v>
      </c>
      <c r="B2323" s="184">
        <v>42355</v>
      </c>
      <c r="C2323" s="184" t="str">
        <f t="shared" si="36"/>
        <v>COGI</v>
      </c>
    </row>
    <row r="2324" spans="1:3">
      <c r="A2324" s="186">
        <v>11730187</v>
      </c>
      <c r="B2324" s="184">
        <v>42355</v>
      </c>
      <c r="C2324" s="184" t="e">
        <f t="shared" si="36"/>
        <v>#N/A</v>
      </c>
    </row>
    <row r="2325" spans="1:3">
      <c r="A2325" s="186">
        <v>11730190</v>
      </c>
      <c r="B2325" s="184">
        <v>42355</v>
      </c>
      <c r="C2325" s="184" t="e">
        <f t="shared" si="36"/>
        <v>#N/A</v>
      </c>
    </row>
    <row r="2326" spans="1:3">
      <c r="A2326" s="186">
        <v>11730191</v>
      </c>
      <c r="B2326" s="184">
        <v>42355</v>
      </c>
      <c r="C2326" s="184" t="e">
        <f t="shared" si="36"/>
        <v>#N/A</v>
      </c>
    </row>
    <row r="2327" spans="1:3" hidden="1">
      <c r="A2327" s="185">
        <v>11730193</v>
      </c>
      <c r="B2327" s="184">
        <v>42355</v>
      </c>
      <c r="C2327" s="184" t="str">
        <f t="shared" si="36"/>
        <v>COGI</v>
      </c>
    </row>
    <row r="2328" spans="1:3">
      <c r="A2328" s="186">
        <v>11730195</v>
      </c>
      <c r="B2328" s="184">
        <v>42355</v>
      </c>
      <c r="C2328" s="184" t="e">
        <f t="shared" si="36"/>
        <v>#N/A</v>
      </c>
    </row>
    <row r="2329" spans="1:3" hidden="1">
      <c r="A2329" s="185">
        <v>11730196</v>
      </c>
      <c r="B2329" s="184">
        <v>42355</v>
      </c>
      <c r="C2329" s="184" t="str">
        <f t="shared" si="36"/>
        <v>COGI</v>
      </c>
    </row>
    <row r="2330" spans="1:3">
      <c r="A2330" s="186">
        <v>11730198</v>
      </c>
      <c r="B2330" s="184">
        <v>42355</v>
      </c>
      <c r="C2330" s="184" t="e">
        <f t="shared" si="36"/>
        <v>#N/A</v>
      </c>
    </row>
    <row r="2331" spans="1:3">
      <c r="A2331" s="186">
        <v>11730203</v>
      </c>
      <c r="B2331" s="184">
        <v>42355</v>
      </c>
      <c r="C2331" s="184" t="e">
        <f t="shared" si="36"/>
        <v>#N/A</v>
      </c>
    </row>
    <row r="2332" spans="1:3">
      <c r="A2332" s="186">
        <v>11730206</v>
      </c>
      <c r="B2332" s="184">
        <v>42355</v>
      </c>
      <c r="C2332" s="184" t="e">
        <f t="shared" si="36"/>
        <v>#N/A</v>
      </c>
    </row>
    <row r="2333" spans="1:3" hidden="1">
      <c r="A2333" s="185">
        <v>11730207</v>
      </c>
      <c r="B2333" s="184">
        <v>42355</v>
      </c>
      <c r="C2333" s="184" t="str">
        <f t="shared" si="36"/>
        <v>COGI</v>
      </c>
    </row>
    <row r="2334" spans="1:3">
      <c r="A2334" s="186">
        <v>11730210</v>
      </c>
      <c r="B2334" s="184">
        <v>42355</v>
      </c>
      <c r="C2334" s="184" t="e">
        <f t="shared" si="36"/>
        <v>#N/A</v>
      </c>
    </row>
    <row r="2335" spans="1:3" hidden="1">
      <c r="A2335" s="185">
        <v>11730213</v>
      </c>
      <c r="B2335" s="184">
        <v>42355</v>
      </c>
      <c r="C2335" s="184" t="str">
        <f t="shared" si="36"/>
        <v>COGI</v>
      </c>
    </row>
    <row r="2336" spans="1:3" hidden="1">
      <c r="A2336" s="185">
        <v>11730214</v>
      </c>
      <c r="B2336" s="184">
        <v>42355</v>
      </c>
      <c r="C2336" s="184" t="str">
        <f t="shared" si="36"/>
        <v>COGI</v>
      </c>
    </row>
    <row r="2337" spans="1:3" hidden="1">
      <c r="A2337" s="185">
        <v>11730216</v>
      </c>
      <c r="B2337" s="184">
        <v>42355</v>
      </c>
      <c r="C2337" s="184" t="str">
        <f t="shared" si="36"/>
        <v>COGI</v>
      </c>
    </row>
    <row r="2338" spans="1:3" hidden="1">
      <c r="A2338" s="185">
        <v>11730217</v>
      </c>
      <c r="B2338" s="184">
        <v>42355</v>
      </c>
      <c r="C2338" s="184" t="str">
        <f t="shared" si="36"/>
        <v>COGI</v>
      </c>
    </row>
    <row r="2339" spans="1:3">
      <c r="A2339" s="186">
        <v>11730218</v>
      </c>
      <c r="B2339" s="184">
        <v>42355</v>
      </c>
      <c r="C2339" s="184" t="e">
        <f t="shared" si="36"/>
        <v>#N/A</v>
      </c>
    </row>
    <row r="2340" spans="1:3">
      <c r="A2340" s="186">
        <v>11730219</v>
      </c>
      <c r="B2340" s="184">
        <v>42355</v>
      </c>
      <c r="C2340" s="184" t="e">
        <f t="shared" si="36"/>
        <v>#N/A</v>
      </c>
    </row>
    <row r="2341" spans="1:3">
      <c r="A2341" s="186">
        <v>11730240</v>
      </c>
      <c r="B2341" s="184">
        <v>42355</v>
      </c>
      <c r="C2341" s="184" t="e">
        <f t="shared" si="36"/>
        <v>#N/A</v>
      </c>
    </row>
    <row r="2342" spans="1:3">
      <c r="A2342" s="186">
        <v>11730244</v>
      </c>
      <c r="B2342" s="184">
        <v>42355</v>
      </c>
      <c r="C2342" s="184" t="e">
        <f t="shared" si="36"/>
        <v>#N/A</v>
      </c>
    </row>
    <row r="2343" spans="1:3" hidden="1">
      <c r="A2343" s="185">
        <v>11730247</v>
      </c>
      <c r="B2343" s="184">
        <v>42355</v>
      </c>
      <c r="C2343" s="184" t="str">
        <f t="shared" si="36"/>
        <v>COGI</v>
      </c>
    </row>
    <row r="2344" spans="1:3" hidden="1">
      <c r="A2344" s="185">
        <v>11730248</v>
      </c>
      <c r="B2344" s="184">
        <v>42355</v>
      </c>
      <c r="C2344" s="184" t="str">
        <f t="shared" si="36"/>
        <v>COGI</v>
      </c>
    </row>
    <row r="2345" spans="1:3">
      <c r="A2345" s="186">
        <v>11730250</v>
      </c>
      <c r="B2345" s="184">
        <v>42355</v>
      </c>
      <c r="C2345" s="184" t="e">
        <f t="shared" si="36"/>
        <v>#N/A</v>
      </c>
    </row>
    <row r="2346" spans="1:3">
      <c r="A2346" s="186">
        <v>11730252</v>
      </c>
      <c r="B2346" s="184">
        <v>42355</v>
      </c>
      <c r="C2346" s="184" t="e">
        <f t="shared" si="36"/>
        <v>#N/A</v>
      </c>
    </row>
    <row r="2347" spans="1:3">
      <c r="A2347" s="186">
        <v>11730254</v>
      </c>
      <c r="B2347" s="184">
        <v>42355</v>
      </c>
      <c r="C2347" s="184" t="e">
        <f t="shared" si="36"/>
        <v>#N/A</v>
      </c>
    </row>
    <row r="2348" spans="1:3">
      <c r="A2348" s="186">
        <v>11730256</v>
      </c>
      <c r="B2348" s="184">
        <v>42355</v>
      </c>
      <c r="C2348" s="184" t="e">
        <f t="shared" si="36"/>
        <v>#N/A</v>
      </c>
    </row>
    <row r="2349" spans="1:3">
      <c r="A2349" s="186">
        <v>11730257</v>
      </c>
      <c r="B2349" s="184">
        <v>42355</v>
      </c>
      <c r="C2349" s="184" t="e">
        <f t="shared" si="36"/>
        <v>#N/A</v>
      </c>
    </row>
    <row r="2350" spans="1:3">
      <c r="A2350" s="186">
        <v>11730258</v>
      </c>
      <c r="B2350" s="184">
        <v>42355</v>
      </c>
      <c r="C2350" s="184" t="e">
        <f t="shared" si="36"/>
        <v>#N/A</v>
      </c>
    </row>
    <row r="2351" spans="1:3">
      <c r="A2351" s="186">
        <v>11730259</v>
      </c>
      <c r="B2351" s="184">
        <v>42355</v>
      </c>
      <c r="C2351" s="184" t="e">
        <f t="shared" si="36"/>
        <v>#N/A</v>
      </c>
    </row>
    <row r="2352" spans="1:3">
      <c r="A2352" s="186">
        <v>11730261</v>
      </c>
      <c r="B2352" s="184">
        <v>42355</v>
      </c>
      <c r="C2352" s="184" t="e">
        <f t="shared" si="36"/>
        <v>#N/A</v>
      </c>
    </row>
    <row r="2353" spans="1:3">
      <c r="A2353" s="186">
        <v>11730262</v>
      </c>
      <c r="B2353" s="184">
        <v>42355</v>
      </c>
      <c r="C2353" s="184" t="e">
        <f t="shared" si="36"/>
        <v>#N/A</v>
      </c>
    </row>
    <row r="2354" spans="1:3">
      <c r="A2354" s="186">
        <v>11730263</v>
      </c>
      <c r="B2354" s="184">
        <v>42355</v>
      </c>
      <c r="C2354" s="184" t="e">
        <f t="shared" si="36"/>
        <v>#N/A</v>
      </c>
    </row>
    <row r="2355" spans="1:3" hidden="1">
      <c r="A2355" s="185">
        <v>11730265</v>
      </c>
      <c r="B2355" s="184">
        <v>42355</v>
      </c>
      <c r="C2355" s="184" t="str">
        <f t="shared" si="36"/>
        <v>COGI</v>
      </c>
    </row>
    <row r="2356" spans="1:3" hidden="1">
      <c r="A2356" s="185">
        <v>11730267</v>
      </c>
      <c r="B2356" s="184">
        <v>42355</v>
      </c>
      <c r="C2356" s="184" t="str">
        <f t="shared" si="36"/>
        <v>COGI</v>
      </c>
    </row>
    <row r="2357" spans="1:3" hidden="1">
      <c r="A2357" s="185">
        <v>11730268</v>
      </c>
      <c r="B2357" s="184">
        <v>42355</v>
      </c>
      <c r="C2357" s="184" t="str">
        <f t="shared" si="36"/>
        <v>COGI</v>
      </c>
    </row>
    <row r="2358" spans="1:3" hidden="1">
      <c r="A2358" s="185">
        <v>11730269</v>
      </c>
      <c r="B2358" s="184">
        <v>42355</v>
      </c>
      <c r="C2358" s="184" t="str">
        <f t="shared" si="36"/>
        <v>COGI</v>
      </c>
    </row>
    <row r="2359" spans="1:3" hidden="1">
      <c r="A2359" s="185">
        <v>11730270</v>
      </c>
      <c r="B2359" s="184">
        <v>42355</v>
      </c>
      <c r="C2359" s="184" t="str">
        <f t="shared" si="36"/>
        <v>COGI</v>
      </c>
    </row>
    <row r="2360" spans="1:3">
      <c r="A2360" s="186">
        <v>11730271</v>
      </c>
      <c r="B2360" s="184">
        <v>42355</v>
      </c>
      <c r="C2360" s="184" t="e">
        <f t="shared" si="36"/>
        <v>#N/A</v>
      </c>
    </row>
    <row r="2361" spans="1:3" hidden="1">
      <c r="A2361" s="185">
        <v>11730272</v>
      </c>
      <c r="B2361" s="184">
        <v>42355</v>
      </c>
      <c r="C2361" s="184" t="str">
        <f t="shared" si="36"/>
        <v>COGI</v>
      </c>
    </row>
    <row r="2362" spans="1:3">
      <c r="A2362" s="186">
        <v>11730276</v>
      </c>
      <c r="B2362" s="184">
        <v>42355</v>
      </c>
      <c r="C2362" s="184" t="e">
        <f t="shared" si="36"/>
        <v>#N/A</v>
      </c>
    </row>
    <row r="2363" spans="1:3">
      <c r="A2363" s="186">
        <v>11730277</v>
      </c>
      <c r="B2363" s="184">
        <v>42355</v>
      </c>
      <c r="C2363" s="184" t="e">
        <f t="shared" si="36"/>
        <v>#N/A</v>
      </c>
    </row>
    <row r="2364" spans="1:3">
      <c r="A2364" s="186">
        <v>11730278</v>
      </c>
      <c r="B2364" s="184">
        <v>42355</v>
      </c>
      <c r="C2364" s="184" t="e">
        <f t="shared" si="36"/>
        <v>#N/A</v>
      </c>
    </row>
    <row r="2365" spans="1:3" hidden="1">
      <c r="A2365" s="185">
        <v>11730279</v>
      </c>
      <c r="B2365" s="184">
        <v>42355</v>
      </c>
      <c r="C2365" s="184" t="str">
        <f t="shared" si="36"/>
        <v>COGI</v>
      </c>
    </row>
    <row r="2366" spans="1:3" hidden="1">
      <c r="A2366" s="185">
        <v>11730327</v>
      </c>
      <c r="B2366" s="184">
        <v>42355</v>
      </c>
      <c r="C2366" s="184" t="str">
        <f t="shared" si="36"/>
        <v>COGI</v>
      </c>
    </row>
    <row r="2367" spans="1:3">
      <c r="A2367" s="186">
        <v>11730332</v>
      </c>
      <c r="B2367" s="184">
        <v>42355</v>
      </c>
      <c r="C2367" s="184" t="e">
        <f t="shared" si="36"/>
        <v>#N/A</v>
      </c>
    </row>
    <row r="2368" spans="1:3">
      <c r="A2368" s="186">
        <v>11730335</v>
      </c>
      <c r="B2368" s="184">
        <v>42355</v>
      </c>
      <c r="C2368" s="184" t="e">
        <f t="shared" si="36"/>
        <v>#N/A</v>
      </c>
    </row>
    <row r="2369" spans="1:3" hidden="1">
      <c r="A2369" s="185">
        <v>11730337</v>
      </c>
      <c r="B2369" s="184">
        <v>42355</v>
      </c>
      <c r="C2369" s="184" t="str">
        <f t="shared" si="36"/>
        <v>COGI</v>
      </c>
    </row>
    <row r="2370" spans="1:3" hidden="1">
      <c r="A2370" s="185">
        <v>11730339</v>
      </c>
      <c r="B2370" s="184">
        <v>42355</v>
      </c>
      <c r="C2370" s="184" t="str">
        <f t="shared" ref="C2370:C2433" si="37">VLOOKUP(A:A,H:I,2,0)</f>
        <v>COGI</v>
      </c>
    </row>
    <row r="2371" spans="1:3" hidden="1">
      <c r="A2371" s="185">
        <v>11730340</v>
      </c>
      <c r="B2371" s="184">
        <v>42355</v>
      </c>
      <c r="C2371" s="184" t="str">
        <f t="shared" si="37"/>
        <v>COGI</v>
      </c>
    </row>
    <row r="2372" spans="1:3" hidden="1">
      <c r="A2372" s="185">
        <v>11730341</v>
      </c>
      <c r="B2372" s="184">
        <v>42355</v>
      </c>
      <c r="C2372" s="184" t="str">
        <f t="shared" si="37"/>
        <v>COGI</v>
      </c>
    </row>
    <row r="2373" spans="1:3" hidden="1">
      <c r="A2373" s="185">
        <v>11730342</v>
      </c>
      <c r="B2373" s="184">
        <v>42355</v>
      </c>
      <c r="C2373" s="184" t="str">
        <f t="shared" si="37"/>
        <v>COGI</v>
      </c>
    </row>
    <row r="2374" spans="1:3">
      <c r="A2374" s="186">
        <v>11730343</v>
      </c>
      <c r="B2374" s="184">
        <v>42355</v>
      </c>
      <c r="C2374" s="184" t="e">
        <f t="shared" si="37"/>
        <v>#N/A</v>
      </c>
    </row>
    <row r="2375" spans="1:3">
      <c r="A2375" s="186">
        <v>11730344</v>
      </c>
      <c r="B2375" s="184">
        <v>42355</v>
      </c>
      <c r="C2375" s="184" t="e">
        <f t="shared" si="37"/>
        <v>#N/A</v>
      </c>
    </row>
    <row r="2376" spans="1:3">
      <c r="A2376" s="186">
        <v>11730345</v>
      </c>
      <c r="B2376" s="184">
        <v>42355</v>
      </c>
      <c r="C2376" s="184" t="e">
        <f t="shared" si="37"/>
        <v>#N/A</v>
      </c>
    </row>
    <row r="2377" spans="1:3">
      <c r="A2377" s="186">
        <v>11730346</v>
      </c>
      <c r="B2377" s="184">
        <v>42355</v>
      </c>
      <c r="C2377" s="184" t="e">
        <f t="shared" si="37"/>
        <v>#N/A</v>
      </c>
    </row>
    <row r="2378" spans="1:3">
      <c r="A2378" s="186">
        <v>11730347</v>
      </c>
      <c r="B2378" s="184">
        <v>42355</v>
      </c>
      <c r="C2378" s="184" t="e">
        <f t="shared" si="37"/>
        <v>#N/A</v>
      </c>
    </row>
    <row r="2379" spans="1:3">
      <c r="A2379" s="186">
        <v>11730348</v>
      </c>
      <c r="B2379" s="184">
        <v>42355</v>
      </c>
      <c r="C2379" s="184" t="e">
        <f t="shared" si="37"/>
        <v>#N/A</v>
      </c>
    </row>
    <row r="2380" spans="1:3">
      <c r="A2380" s="186">
        <v>11730349</v>
      </c>
      <c r="B2380" s="184">
        <v>42355</v>
      </c>
      <c r="C2380" s="184" t="e">
        <f t="shared" si="37"/>
        <v>#N/A</v>
      </c>
    </row>
    <row r="2381" spans="1:3" hidden="1">
      <c r="A2381" s="185">
        <v>11730350</v>
      </c>
      <c r="B2381" s="184">
        <v>42355</v>
      </c>
      <c r="C2381" s="184" t="str">
        <f t="shared" si="37"/>
        <v>COGI</v>
      </c>
    </row>
    <row r="2382" spans="1:3">
      <c r="A2382" s="186">
        <v>11730352</v>
      </c>
      <c r="B2382" s="184">
        <v>42355</v>
      </c>
      <c r="C2382" s="184" t="e">
        <f t="shared" si="37"/>
        <v>#N/A</v>
      </c>
    </row>
    <row r="2383" spans="1:3">
      <c r="A2383" s="186">
        <v>11730354</v>
      </c>
      <c r="B2383" s="184">
        <v>42355</v>
      </c>
      <c r="C2383" s="184" t="e">
        <f t="shared" si="37"/>
        <v>#N/A</v>
      </c>
    </row>
    <row r="2384" spans="1:3" hidden="1">
      <c r="A2384" s="185">
        <v>11730357</v>
      </c>
      <c r="B2384" s="184">
        <v>42355</v>
      </c>
      <c r="C2384" s="184" t="str">
        <f t="shared" si="37"/>
        <v>COGI</v>
      </c>
    </row>
    <row r="2385" spans="1:3">
      <c r="A2385" s="186">
        <v>11730360</v>
      </c>
      <c r="B2385" s="184">
        <v>42355</v>
      </c>
      <c r="C2385" s="184" t="e">
        <f t="shared" si="37"/>
        <v>#N/A</v>
      </c>
    </row>
    <row r="2386" spans="1:3">
      <c r="A2386" s="186">
        <v>11730361</v>
      </c>
      <c r="B2386" s="184">
        <v>42355</v>
      </c>
      <c r="C2386" s="184" t="e">
        <f t="shared" si="37"/>
        <v>#N/A</v>
      </c>
    </row>
    <row r="2387" spans="1:3">
      <c r="A2387" s="186">
        <v>11730363</v>
      </c>
      <c r="B2387" s="184">
        <v>42355</v>
      </c>
      <c r="C2387" s="184" t="e">
        <f t="shared" si="37"/>
        <v>#N/A</v>
      </c>
    </row>
    <row r="2388" spans="1:3">
      <c r="A2388" s="186">
        <v>11730627</v>
      </c>
      <c r="B2388" s="184">
        <v>42355</v>
      </c>
      <c r="C2388" s="184" t="e">
        <f t="shared" si="37"/>
        <v>#N/A</v>
      </c>
    </row>
    <row r="2389" spans="1:3">
      <c r="A2389" s="186">
        <v>11730478</v>
      </c>
      <c r="B2389" s="184">
        <v>42355</v>
      </c>
      <c r="C2389" s="184" t="e">
        <f t="shared" si="37"/>
        <v>#N/A</v>
      </c>
    </row>
    <row r="2390" spans="1:3">
      <c r="A2390" s="186">
        <v>11730479</v>
      </c>
      <c r="B2390" s="184">
        <v>42355</v>
      </c>
      <c r="C2390" s="184" t="e">
        <f t="shared" si="37"/>
        <v>#N/A</v>
      </c>
    </row>
    <row r="2391" spans="1:3">
      <c r="A2391" s="186">
        <v>11730621</v>
      </c>
      <c r="B2391" s="184">
        <v>42355</v>
      </c>
      <c r="C2391" s="184" t="e">
        <f t="shared" si="37"/>
        <v>#N/A</v>
      </c>
    </row>
    <row r="2392" spans="1:3">
      <c r="A2392" s="186">
        <v>11730626</v>
      </c>
      <c r="B2392" s="184">
        <v>42355</v>
      </c>
      <c r="C2392" s="184" t="e">
        <f t="shared" si="37"/>
        <v>#N/A</v>
      </c>
    </row>
    <row r="2393" spans="1:3">
      <c r="A2393" s="186">
        <v>11730620</v>
      </c>
      <c r="B2393" s="184">
        <v>42355</v>
      </c>
      <c r="C2393" s="184" t="e">
        <f t="shared" si="37"/>
        <v>#N/A</v>
      </c>
    </row>
    <row r="2394" spans="1:3">
      <c r="A2394" s="186">
        <v>11730623</v>
      </c>
      <c r="B2394" s="184">
        <v>42355</v>
      </c>
      <c r="C2394" s="184" t="e">
        <f t="shared" si="37"/>
        <v>#N/A</v>
      </c>
    </row>
    <row r="2395" spans="1:3">
      <c r="A2395" s="186">
        <v>11730625</v>
      </c>
      <c r="B2395" s="184">
        <v>42355</v>
      </c>
      <c r="C2395" s="184" t="e">
        <f t="shared" si="37"/>
        <v>#N/A</v>
      </c>
    </row>
    <row r="2396" spans="1:3" hidden="1">
      <c r="A2396" s="185">
        <v>11730631</v>
      </c>
      <c r="B2396" s="184">
        <v>42355</v>
      </c>
      <c r="C2396" s="184" t="str">
        <f t="shared" si="37"/>
        <v>COGI</v>
      </c>
    </row>
    <row r="2397" spans="1:3" hidden="1">
      <c r="A2397" s="185">
        <v>11730636</v>
      </c>
      <c r="B2397" s="184">
        <v>42355</v>
      </c>
      <c r="C2397" s="184" t="str">
        <f t="shared" si="37"/>
        <v>COGI</v>
      </c>
    </row>
    <row r="2398" spans="1:3" hidden="1">
      <c r="A2398" s="185">
        <v>11730640</v>
      </c>
      <c r="B2398" s="184">
        <v>42355</v>
      </c>
      <c r="C2398" s="184" t="str">
        <f t="shared" si="37"/>
        <v>COGI</v>
      </c>
    </row>
    <row r="2399" spans="1:3" hidden="1">
      <c r="A2399" s="185">
        <v>11730644</v>
      </c>
      <c r="B2399" s="184">
        <v>42355</v>
      </c>
      <c r="C2399" s="184" t="str">
        <f t="shared" si="37"/>
        <v>COGI</v>
      </c>
    </row>
    <row r="2400" spans="1:3" hidden="1">
      <c r="A2400" s="185">
        <v>11730649</v>
      </c>
      <c r="B2400" s="184">
        <v>42355</v>
      </c>
      <c r="C2400" s="184" t="str">
        <f t="shared" si="37"/>
        <v>COGI</v>
      </c>
    </row>
    <row r="2401" spans="1:3" hidden="1">
      <c r="A2401" s="185">
        <v>11730651</v>
      </c>
      <c r="B2401" s="184">
        <v>42355</v>
      </c>
      <c r="C2401" s="184" t="str">
        <f t="shared" si="37"/>
        <v>COGI</v>
      </c>
    </row>
    <row r="2402" spans="1:3">
      <c r="A2402" s="186">
        <v>11730653</v>
      </c>
      <c r="B2402" s="184">
        <v>42355</v>
      </c>
      <c r="C2402" s="184" t="e">
        <f t="shared" si="37"/>
        <v>#N/A</v>
      </c>
    </row>
    <row r="2403" spans="1:3" hidden="1">
      <c r="A2403" s="185">
        <v>11730658</v>
      </c>
      <c r="B2403" s="184">
        <v>42355</v>
      </c>
      <c r="C2403" s="184" t="str">
        <f t="shared" si="37"/>
        <v>COGI</v>
      </c>
    </row>
    <row r="2404" spans="1:3">
      <c r="A2404" s="186">
        <v>11730661</v>
      </c>
      <c r="B2404" s="184">
        <v>42355</v>
      </c>
      <c r="C2404" s="184" t="e">
        <f t="shared" si="37"/>
        <v>#N/A</v>
      </c>
    </row>
    <row r="2405" spans="1:3" hidden="1">
      <c r="A2405" s="185">
        <v>11730666</v>
      </c>
      <c r="B2405" s="184">
        <v>42355</v>
      </c>
      <c r="C2405" s="184" t="str">
        <f t="shared" si="37"/>
        <v>COGI</v>
      </c>
    </row>
    <row r="2406" spans="1:3" hidden="1">
      <c r="A2406" s="185">
        <v>11730668</v>
      </c>
      <c r="B2406" s="184">
        <v>42355</v>
      </c>
      <c r="C2406" s="184" t="str">
        <f t="shared" si="37"/>
        <v>COGI</v>
      </c>
    </row>
    <row r="2407" spans="1:3">
      <c r="A2407" s="186">
        <v>11730676</v>
      </c>
      <c r="B2407" s="184">
        <v>42355</v>
      </c>
      <c r="C2407" s="184" t="e">
        <f t="shared" si="37"/>
        <v>#N/A</v>
      </c>
    </row>
    <row r="2408" spans="1:3">
      <c r="A2408" s="186">
        <v>11730622</v>
      </c>
      <c r="B2408" s="184">
        <v>42355</v>
      </c>
      <c r="C2408" s="184" t="e">
        <f t="shared" si="37"/>
        <v>#N/A</v>
      </c>
    </row>
    <row r="2409" spans="1:3">
      <c r="A2409" s="186">
        <v>11730624</v>
      </c>
      <c r="B2409" s="184">
        <v>42355</v>
      </c>
      <c r="C2409" s="184" t="e">
        <f t="shared" si="37"/>
        <v>#N/A</v>
      </c>
    </row>
    <row r="2410" spans="1:3" hidden="1">
      <c r="A2410" s="185">
        <v>11730628</v>
      </c>
      <c r="B2410" s="184">
        <v>42355</v>
      </c>
      <c r="C2410" s="184" t="str">
        <f t="shared" si="37"/>
        <v>COGI</v>
      </c>
    </row>
    <row r="2411" spans="1:3" hidden="1">
      <c r="A2411" s="185">
        <v>11730630</v>
      </c>
      <c r="B2411" s="184">
        <v>42355</v>
      </c>
      <c r="C2411" s="184" t="str">
        <f t="shared" si="37"/>
        <v>COGI</v>
      </c>
    </row>
    <row r="2412" spans="1:3">
      <c r="A2412" s="186">
        <v>11730632</v>
      </c>
      <c r="B2412" s="184">
        <v>42355</v>
      </c>
      <c r="C2412" s="184" t="e">
        <f t="shared" si="37"/>
        <v>#N/A</v>
      </c>
    </row>
    <row r="2413" spans="1:3">
      <c r="A2413" s="186">
        <v>11730634</v>
      </c>
      <c r="B2413" s="184">
        <v>42355</v>
      </c>
      <c r="C2413" s="184" t="e">
        <f t="shared" si="37"/>
        <v>#N/A</v>
      </c>
    </row>
    <row r="2414" spans="1:3" hidden="1">
      <c r="A2414" s="185">
        <v>11730638</v>
      </c>
      <c r="B2414" s="184">
        <v>42355</v>
      </c>
      <c r="C2414" s="184" t="str">
        <f t="shared" si="37"/>
        <v>COGI</v>
      </c>
    </row>
    <row r="2415" spans="1:3" hidden="1">
      <c r="A2415" s="185">
        <v>11730646</v>
      </c>
      <c r="B2415" s="184">
        <v>42355</v>
      </c>
      <c r="C2415" s="184" t="str">
        <f t="shared" si="37"/>
        <v>COGI</v>
      </c>
    </row>
    <row r="2416" spans="1:3">
      <c r="A2416" s="186">
        <v>11730652</v>
      </c>
      <c r="B2416" s="184">
        <v>42355</v>
      </c>
      <c r="C2416" s="184" t="e">
        <f t="shared" si="37"/>
        <v>#N/A</v>
      </c>
    </row>
    <row r="2417" spans="1:3" hidden="1">
      <c r="A2417" s="185">
        <v>11730656</v>
      </c>
      <c r="B2417" s="184">
        <v>42355</v>
      </c>
      <c r="C2417" s="184" t="str">
        <f t="shared" si="37"/>
        <v>COGI</v>
      </c>
    </row>
    <row r="2418" spans="1:3" hidden="1">
      <c r="A2418" s="185">
        <v>11730657</v>
      </c>
      <c r="B2418" s="184">
        <v>42355</v>
      </c>
      <c r="C2418" s="184" t="str">
        <f t="shared" si="37"/>
        <v>COGI</v>
      </c>
    </row>
    <row r="2419" spans="1:3" hidden="1">
      <c r="A2419" s="185">
        <v>11730660</v>
      </c>
      <c r="B2419" s="184">
        <v>42355</v>
      </c>
      <c r="C2419" s="184" t="str">
        <f t="shared" si="37"/>
        <v>COGI</v>
      </c>
    </row>
    <row r="2420" spans="1:3">
      <c r="A2420" s="186">
        <v>11730663</v>
      </c>
      <c r="B2420" s="184">
        <v>42355</v>
      </c>
      <c r="C2420" s="184" t="e">
        <f t="shared" si="37"/>
        <v>#N/A</v>
      </c>
    </row>
    <row r="2421" spans="1:3" hidden="1">
      <c r="A2421" s="185">
        <v>11730665</v>
      </c>
      <c r="B2421" s="184">
        <v>42355</v>
      </c>
      <c r="C2421" s="184" t="str">
        <f t="shared" si="37"/>
        <v>COGI</v>
      </c>
    </row>
    <row r="2422" spans="1:3">
      <c r="A2422" s="186">
        <v>11730670</v>
      </c>
      <c r="B2422" s="184">
        <v>42355</v>
      </c>
      <c r="C2422" s="184" t="e">
        <f t="shared" si="37"/>
        <v>#N/A</v>
      </c>
    </row>
    <row r="2423" spans="1:3">
      <c r="A2423" s="186">
        <v>11730672</v>
      </c>
      <c r="B2423" s="184">
        <v>42355</v>
      </c>
      <c r="C2423" s="184" t="e">
        <f t="shared" si="37"/>
        <v>#N/A</v>
      </c>
    </row>
    <row r="2424" spans="1:3" hidden="1">
      <c r="A2424" s="185">
        <v>11730674</v>
      </c>
      <c r="B2424" s="184">
        <v>42355</v>
      </c>
      <c r="C2424" s="184" t="str">
        <f t="shared" si="37"/>
        <v>COGI</v>
      </c>
    </row>
    <row r="2425" spans="1:3">
      <c r="A2425" s="186">
        <v>11730675</v>
      </c>
      <c r="B2425" s="184">
        <v>42355</v>
      </c>
      <c r="C2425" s="184" t="e">
        <f t="shared" si="37"/>
        <v>#N/A</v>
      </c>
    </row>
    <row r="2426" spans="1:3" hidden="1">
      <c r="A2426" s="185">
        <v>11730629</v>
      </c>
      <c r="B2426" s="184">
        <v>42355</v>
      </c>
      <c r="C2426" s="184" t="str">
        <f t="shared" si="37"/>
        <v>COGI</v>
      </c>
    </row>
    <row r="2427" spans="1:3" hidden="1">
      <c r="A2427" s="185">
        <v>11730633</v>
      </c>
      <c r="B2427" s="184">
        <v>42355</v>
      </c>
      <c r="C2427" s="184" t="str">
        <f t="shared" si="37"/>
        <v>COGI</v>
      </c>
    </row>
    <row r="2428" spans="1:3" hidden="1">
      <c r="A2428" s="185">
        <v>11730635</v>
      </c>
      <c r="B2428" s="184">
        <v>42355</v>
      </c>
      <c r="C2428" s="184" t="str">
        <f t="shared" si="37"/>
        <v>COGI</v>
      </c>
    </row>
    <row r="2429" spans="1:3">
      <c r="A2429" s="186">
        <v>11730637</v>
      </c>
      <c r="B2429" s="184">
        <v>42355</v>
      </c>
      <c r="C2429" s="184" t="e">
        <f t="shared" si="37"/>
        <v>#N/A</v>
      </c>
    </row>
    <row r="2430" spans="1:3">
      <c r="A2430" s="186">
        <v>11730639</v>
      </c>
      <c r="B2430" s="184">
        <v>42355</v>
      </c>
      <c r="C2430" s="184" t="e">
        <f t="shared" si="37"/>
        <v>#N/A</v>
      </c>
    </row>
    <row r="2431" spans="1:3">
      <c r="A2431" s="186">
        <v>11730641</v>
      </c>
      <c r="B2431" s="184">
        <v>42355</v>
      </c>
      <c r="C2431" s="184" t="e">
        <f t="shared" si="37"/>
        <v>#N/A</v>
      </c>
    </row>
    <row r="2432" spans="1:3" hidden="1">
      <c r="A2432" s="185">
        <v>11730642</v>
      </c>
      <c r="B2432" s="184">
        <v>42355</v>
      </c>
      <c r="C2432" s="184" t="str">
        <f t="shared" si="37"/>
        <v>COGI</v>
      </c>
    </row>
    <row r="2433" spans="1:3">
      <c r="A2433" s="186">
        <v>11730643</v>
      </c>
      <c r="B2433" s="184">
        <v>42355</v>
      </c>
      <c r="C2433" s="184" t="e">
        <f t="shared" si="37"/>
        <v>#N/A</v>
      </c>
    </row>
    <row r="2434" spans="1:3">
      <c r="A2434" s="186">
        <v>11730645</v>
      </c>
      <c r="B2434" s="184">
        <v>42355</v>
      </c>
      <c r="C2434" s="184" t="e">
        <f t="shared" ref="C2434:C2497" si="38">VLOOKUP(A:A,H:I,2,0)</f>
        <v>#N/A</v>
      </c>
    </row>
    <row r="2435" spans="1:3">
      <c r="A2435" s="186">
        <v>11730647</v>
      </c>
      <c r="B2435" s="184">
        <v>42355</v>
      </c>
      <c r="C2435" s="184" t="e">
        <f t="shared" si="38"/>
        <v>#N/A</v>
      </c>
    </row>
    <row r="2436" spans="1:3" hidden="1">
      <c r="A2436" s="185">
        <v>11730648</v>
      </c>
      <c r="B2436" s="184">
        <v>42355</v>
      </c>
      <c r="C2436" s="184" t="str">
        <f t="shared" si="38"/>
        <v>COGI</v>
      </c>
    </row>
    <row r="2437" spans="1:3" hidden="1">
      <c r="A2437" s="185">
        <v>11730650</v>
      </c>
      <c r="B2437" s="184">
        <v>42355</v>
      </c>
      <c r="C2437" s="184" t="str">
        <f t="shared" si="38"/>
        <v>COGI</v>
      </c>
    </row>
    <row r="2438" spans="1:3">
      <c r="A2438" s="186">
        <v>11730654</v>
      </c>
      <c r="B2438" s="184">
        <v>42355</v>
      </c>
      <c r="C2438" s="184" t="e">
        <f t="shared" si="38"/>
        <v>#N/A</v>
      </c>
    </row>
    <row r="2439" spans="1:3">
      <c r="A2439" s="186">
        <v>11730655</v>
      </c>
      <c r="B2439" s="184">
        <v>42355</v>
      </c>
      <c r="C2439" s="184" t="e">
        <f t="shared" si="38"/>
        <v>#N/A</v>
      </c>
    </row>
    <row r="2440" spans="1:3" hidden="1">
      <c r="A2440" s="185">
        <v>11730659</v>
      </c>
      <c r="B2440" s="184">
        <v>42355</v>
      </c>
      <c r="C2440" s="184" t="str">
        <f t="shared" si="38"/>
        <v>COGI</v>
      </c>
    </row>
    <row r="2441" spans="1:3">
      <c r="A2441" s="186">
        <v>11730662</v>
      </c>
      <c r="B2441" s="184">
        <v>42355</v>
      </c>
      <c r="C2441" s="184" t="e">
        <f t="shared" si="38"/>
        <v>#N/A</v>
      </c>
    </row>
    <row r="2442" spans="1:3">
      <c r="A2442" s="186">
        <v>11730664</v>
      </c>
      <c r="B2442" s="184">
        <v>42355</v>
      </c>
      <c r="C2442" s="184" t="e">
        <f t="shared" si="38"/>
        <v>#N/A</v>
      </c>
    </row>
    <row r="2443" spans="1:3" hidden="1">
      <c r="A2443" s="185">
        <v>11730667</v>
      </c>
      <c r="B2443" s="184">
        <v>42355</v>
      </c>
      <c r="C2443" s="184" t="str">
        <f t="shared" si="38"/>
        <v>COGI</v>
      </c>
    </row>
    <row r="2444" spans="1:3" hidden="1">
      <c r="A2444" s="185">
        <v>11730669</v>
      </c>
      <c r="B2444" s="184">
        <v>42355</v>
      </c>
      <c r="C2444" s="184" t="str">
        <f t="shared" si="38"/>
        <v>COGI</v>
      </c>
    </row>
    <row r="2445" spans="1:3">
      <c r="A2445" s="186">
        <v>11730671</v>
      </c>
      <c r="B2445" s="184">
        <v>42355</v>
      </c>
      <c r="C2445" s="184" t="e">
        <f t="shared" si="38"/>
        <v>#N/A</v>
      </c>
    </row>
    <row r="2446" spans="1:3">
      <c r="A2446" s="186">
        <v>11730673</v>
      </c>
      <c r="B2446" s="184">
        <v>42355</v>
      </c>
      <c r="C2446" s="184" t="e">
        <f t="shared" si="38"/>
        <v>#N/A</v>
      </c>
    </row>
    <row r="2447" spans="1:3" hidden="1">
      <c r="A2447" s="185">
        <v>11730838</v>
      </c>
      <c r="B2447" s="184">
        <v>42355</v>
      </c>
      <c r="C2447" s="184" t="str">
        <f t="shared" si="38"/>
        <v>COGI</v>
      </c>
    </row>
    <row r="2448" spans="1:3" hidden="1">
      <c r="A2448" s="185">
        <v>11731141</v>
      </c>
      <c r="B2448" s="184">
        <v>42355</v>
      </c>
      <c r="C2448" s="184" t="str">
        <f t="shared" si="38"/>
        <v>COGI</v>
      </c>
    </row>
    <row r="2449" spans="1:3" hidden="1">
      <c r="A2449" s="185">
        <v>11731144</v>
      </c>
      <c r="B2449" s="184">
        <v>42355</v>
      </c>
      <c r="C2449" s="184" t="str">
        <f t="shared" si="38"/>
        <v>COGI</v>
      </c>
    </row>
    <row r="2450" spans="1:3" hidden="1">
      <c r="A2450" s="185">
        <v>11731145</v>
      </c>
      <c r="B2450" s="184">
        <v>42355</v>
      </c>
      <c r="C2450" s="184" t="str">
        <f t="shared" si="38"/>
        <v>COGI</v>
      </c>
    </row>
    <row r="2451" spans="1:3" hidden="1">
      <c r="A2451" s="185">
        <v>11731146</v>
      </c>
      <c r="B2451" s="184">
        <v>42355</v>
      </c>
      <c r="C2451" s="184" t="str">
        <f t="shared" si="38"/>
        <v>COGI</v>
      </c>
    </row>
    <row r="2452" spans="1:3" hidden="1">
      <c r="A2452" s="185">
        <v>11731149</v>
      </c>
      <c r="B2452" s="184">
        <v>42355</v>
      </c>
      <c r="C2452" s="184" t="str">
        <f t="shared" si="38"/>
        <v>COGI</v>
      </c>
    </row>
    <row r="2453" spans="1:3" hidden="1">
      <c r="A2453" s="185">
        <v>11731154</v>
      </c>
      <c r="B2453" s="184">
        <v>42355</v>
      </c>
      <c r="C2453" s="184" t="str">
        <f t="shared" si="38"/>
        <v>COGI</v>
      </c>
    </row>
    <row r="2454" spans="1:3" hidden="1">
      <c r="A2454" s="185">
        <v>11731157</v>
      </c>
      <c r="B2454" s="184">
        <v>42355</v>
      </c>
      <c r="C2454" s="184" t="str">
        <f t="shared" si="38"/>
        <v>COGI</v>
      </c>
    </row>
    <row r="2455" spans="1:3" hidden="1">
      <c r="A2455" s="185">
        <v>11731151</v>
      </c>
      <c r="B2455" s="184">
        <v>42355</v>
      </c>
      <c r="C2455" s="184" t="str">
        <f t="shared" si="38"/>
        <v>COGI</v>
      </c>
    </row>
    <row r="2456" spans="1:3" hidden="1">
      <c r="A2456" s="185">
        <v>11730837</v>
      </c>
      <c r="B2456" s="184">
        <v>42355</v>
      </c>
      <c r="C2456" s="184" t="str">
        <f t="shared" si="38"/>
        <v>COGI</v>
      </c>
    </row>
    <row r="2457" spans="1:3">
      <c r="A2457" s="186">
        <v>11730839</v>
      </c>
      <c r="B2457" s="184">
        <v>42355</v>
      </c>
      <c r="C2457" s="184" t="e">
        <f t="shared" si="38"/>
        <v>#N/A</v>
      </c>
    </row>
    <row r="2458" spans="1:3">
      <c r="A2458" s="186">
        <v>11731140</v>
      </c>
      <c r="B2458" s="184">
        <v>42355</v>
      </c>
      <c r="C2458" s="184" t="e">
        <f t="shared" si="38"/>
        <v>#N/A</v>
      </c>
    </row>
    <row r="2459" spans="1:3">
      <c r="A2459" s="186">
        <v>11731142</v>
      </c>
      <c r="B2459" s="184">
        <v>42355</v>
      </c>
      <c r="C2459" s="184" t="e">
        <f t="shared" si="38"/>
        <v>#N/A</v>
      </c>
    </row>
    <row r="2460" spans="1:3" hidden="1">
      <c r="A2460" s="185">
        <v>11731143</v>
      </c>
      <c r="B2460" s="184">
        <v>42355</v>
      </c>
      <c r="C2460" s="184" t="str">
        <f t="shared" si="38"/>
        <v>COGI</v>
      </c>
    </row>
    <row r="2461" spans="1:3" hidden="1">
      <c r="A2461" s="185">
        <v>11731147</v>
      </c>
      <c r="B2461" s="184">
        <v>42355</v>
      </c>
      <c r="C2461" s="184" t="str">
        <f t="shared" si="38"/>
        <v>COGI</v>
      </c>
    </row>
    <row r="2462" spans="1:3" hidden="1">
      <c r="A2462" s="185">
        <v>11731148</v>
      </c>
      <c r="B2462" s="184">
        <v>42355</v>
      </c>
      <c r="C2462" s="184" t="str">
        <f t="shared" si="38"/>
        <v>COGI</v>
      </c>
    </row>
    <row r="2463" spans="1:3">
      <c r="A2463" s="186">
        <v>11731150</v>
      </c>
      <c r="B2463" s="184">
        <v>42355</v>
      </c>
      <c r="C2463" s="184" t="e">
        <f t="shared" si="38"/>
        <v>#N/A</v>
      </c>
    </row>
    <row r="2464" spans="1:3">
      <c r="A2464" s="186">
        <v>11731152</v>
      </c>
      <c r="B2464" s="184">
        <v>42355</v>
      </c>
      <c r="C2464" s="184" t="e">
        <f t="shared" si="38"/>
        <v>#N/A</v>
      </c>
    </row>
    <row r="2465" spans="1:3" hidden="1">
      <c r="A2465" s="185">
        <v>11731153</v>
      </c>
      <c r="B2465" s="184">
        <v>42355</v>
      </c>
      <c r="C2465" s="184" t="str">
        <f t="shared" si="38"/>
        <v>COGI</v>
      </c>
    </row>
    <row r="2466" spans="1:3">
      <c r="A2466" s="186">
        <v>11731155</v>
      </c>
      <c r="B2466" s="184">
        <v>42355</v>
      </c>
      <c r="C2466" s="184" t="e">
        <f t="shared" si="38"/>
        <v>#N/A</v>
      </c>
    </row>
    <row r="2467" spans="1:3">
      <c r="A2467" s="186">
        <v>11731156</v>
      </c>
      <c r="B2467" s="184">
        <v>42355</v>
      </c>
      <c r="C2467" s="184" t="e">
        <f t="shared" si="38"/>
        <v>#N/A</v>
      </c>
    </row>
    <row r="2468" spans="1:3" hidden="1">
      <c r="A2468" s="185">
        <v>11731189</v>
      </c>
      <c r="B2468" s="184">
        <v>42355</v>
      </c>
      <c r="C2468" s="184" t="str">
        <f t="shared" si="38"/>
        <v>COGI</v>
      </c>
    </row>
    <row r="2469" spans="1:3" hidden="1">
      <c r="A2469" s="185">
        <v>11731198</v>
      </c>
      <c r="B2469" s="184">
        <v>42355</v>
      </c>
      <c r="C2469" s="184" t="str">
        <f t="shared" si="38"/>
        <v>COGI</v>
      </c>
    </row>
    <row r="2470" spans="1:3" hidden="1">
      <c r="A2470" s="185">
        <v>11731210</v>
      </c>
      <c r="B2470" s="184">
        <v>42355</v>
      </c>
      <c r="C2470" s="184" t="str">
        <f t="shared" si="38"/>
        <v>COGI</v>
      </c>
    </row>
    <row r="2471" spans="1:3" hidden="1">
      <c r="A2471" s="185">
        <v>11731211</v>
      </c>
      <c r="B2471" s="184">
        <v>42355</v>
      </c>
      <c r="C2471" s="184" t="str">
        <f t="shared" si="38"/>
        <v>COGI</v>
      </c>
    </row>
    <row r="2472" spans="1:3" hidden="1">
      <c r="A2472" s="185">
        <v>11731213</v>
      </c>
      <c r="B2472" s="184">
        <v>42355</v>
      </c>
      <c r="C2472" s="184" t="str">
        <f t="shared" si="38"/>
        <v>COGI</v>
      </c>
    </row>
    <row r="2473" spans="1:3">
      <c r="A2473" s="186">
        <v>11731215</v>
      </c>
      <c r="B2473" s="184">
        <v>42355</v>
      </c>
      <c r="C2473" s="184" t="e">
        <f t="shared" si="38"/>
        <v>#N/A</v>
      </c>
    </row>
    <row r="2474" spans="1:3" hidden="1">
      <c r="A2474" s="185">
        <v>11731216</v>
      </c>
      <c r="B2474" s="184">
        <v>42355</v>
      </c>
      <c r="C2474" s="184" t="str">
        <f t="shared" si="38"/>
        <v>COGI</v>
      </c>
    </row>
    <row r="2475" spans="1:3">
      <c r="A2475" s="186">
        <v>11731219</v>
      </c>
      <c r="B2475" s="184">
        <v>42355</v>
      </c>
      <c r="C2475" s="184" t="e">
        <f t="shared" si="38"/>
        <v>#N/A</v>
      </c>
    </row>
    <row r="2476" spans="1:3" hidden="1">
      <c r="A2476" s="185">
        <v>11731221</v>
      </c>
      <c r="B2476" s="184">
        <v>42355</v>
      </c>
      <c r="C2476" s="184" t="str">
        <f t="shared" si="38"/>
        <v>COGI</v>
      </c>
    </row>
    <row r="2477" spans="1:3" hidden="1">
      <c r="A2477" s="185">
        <v>11731223</v>
      </c>
      <c r="B2477" s="184">
        <v>42355</v>
      </c>
      <c r="C2477" s="184" t="str">
        <f t="shared" si="38"/>
        <v>COGI</v>
      </c>
    </row>
    <row r="2478" spans="1:3" hidden="1">
      <c r="A2478" s="185">
        <v>11731224</v>
      </c>
      <c r="B2478" s="184">
        <v>42355</v>
      </c>
      <c r="C2478" s="184" t="str">
        <f t="shared" si="38"/>
        <v>COGI</v>
      </c>
    </row>
    <row r="2479" spans="1:3" hidden="1">
      <c r="A2479" s="185">
        <v>11731225</v>
      </c>
      <c r="B2479" s="184">
        <v>42355</v>
      </c>
      <c r="C2479" s="184" t="str">
        <f t="shared" si="38"/>
        <v>COGI</v>
      </c>
    </row>
    <row r="2480" spans="1:3">
      <c r="A2480" s="186">
        <v>11731228</v>
      </c>
      <c r="B2480" s="184">
        <v>42355</v>
      </c>
      <c r="C2480" s="184" t="e">
        <f t="shared" si="38"/>
        <v>#N/A</v>
      </c>
    </row>
    <row r="2481" spans="1:3" hidden="1">
      <c r="A2481" s="185">
        <v>11731238</v>
      </c>
      <c r="B2481" s="184">
        <v>42355</v>
      </c>
      <c r="C2481" s="184" t="str">
        <f t="shared" si="38"/>
        <v>COGI</v>
      </c>
    </row>
    <row r="2482" spans="1:3" hidden="1">
      <c r="A2482" s="185">
        <v>11731239</v>
      </c>
      <c r="B2482" s="184">
        <v>42355</v>
      </c>
      <c r="C2482" s="184" t="str">
        <f t="shared" si="38"/>
        <v>COGI</v>
      </c>
    </row>
    <row r="2483" spans="1:3" hidden="1">
      <c r="A2483" s="185">
        <v>11731240</v>
      </c>
      <c r="B2483" s="184">
        <v>42355</v>
      </c>
      <c r="C2483" s="184" t="str">
        <f t="shared" si="38"/>
        <v>COGI</v>
      </c>
    </row>
    <row r="2484" spans="1:3">
      <c r="A2484" s="186">
        <v>11731247</v>
      </c>
      <c r="B2484" s="184">
        <v>42355</v>
      </c>
      <c r="C2484" s="184" t="e">
        <f t="shared" si="38"/>
        <v>#N/A</v>
      </c>
    </row>
    <row r="2485" spans="1:3">
      <c r="A2485" s="186">
        <v>11731248</v>
      </c>
      <c r="B2485" s="184">
        <v>42355</v>
      </c>
      <c r="C2485" s="184" t="e">
        <f t="shared" si="38"/>
        <v>#N/A</v>
      </c>
    </row>
    <row r="2486" spans="1:3">
      <c r="A2486" s="186">
        <v>11731249</v>
      </c>
      <c r="B2486" s="184">
        <v>42355</v>
      </c>
      <c r="C2486" s="184" t="e">
        <f t="shared" si="38"/>
        <v>#N/A</v>
      </c>
    </row>
    <row r="2487" spans="1:3">
      <c r="A2487" s="186">
        <v>11731250</v>
      </c>
      <c r="B2487" s="184">
        <v>42355</v>
      </c>
      <c r="C2487" s="184" t="e">
        <f t="shared" si="38"/>
        <v>#N/A</v>
      </c>
    </row>
    <row r="2488" spans="1:3">
      <c r="A2488" s="186">
        <v>11731255</v>
      </c>
      <c r="B2488" s="184">
        <v>42355</v>
      </c>
      <c r="C2488" s="184" t="e">
        <f t="shared" si="38"/>
        <v>#N/A</v>
      </c>
    </row>
    <row r="2489" spans="1:3">
      <c r="A2489" s="186">
        <v>11731256</v>
      </c>
      <c r="B2489" s="184">
        <v>42355</v>
      </c>
      <c r="C2489" s="184" t="e">
        <f t="shared" si="38"/>
        <v>#N/A</v>
      </c>
    </row>
    <row r="2490" spans="1:3">
      <c r="A2490" s="186">
        <v>11731191</v>
      </c>
      <c r="B2490" s="184">
        <v>42355</v>
      </c>
      <c r="C2490" s="184" t="e">
        <f t="shared" si="38"/>
        <v>#N/A</v>
      </c>
    </row>
    <row r="2491" spans="1:3" hidden="1">
      <c r="A2491" s="185">
        <v>11731194</v>
      </c>
      <c r="B2491" s="184">
        <v>42355</v>
      </c>
      <c r="C2491" s="184" t="str">
        <f t="shared" si="38"/>
        <v>COGI</v>
      </c>
    </row>
    <row r="2492" spans="1:3" hidden="1">
      <c r="A2492" s="185">
        <v>11731195</v>
      </c>
      <c r="B2492" s="184">
        <v>42355</v>
      </c>
      <c r="C2492" s="184" t="str">
        <f t="shared" si="38"/>
        <v>COGI</v>
      </c>
    </row>
    <row r="2493" spans="1:3" hidden="1">
      <c r="A2493" s="185">
        <v>11731196</v>
      </c>
      <c r="B2493" s="184">
        <v>42355</v>
      </c>
      <c r="C2493" s="184" t="str">
        <f t="shared" si="38"/>
        <v>COGI</v>
      </c>
    </row>
    <row r="2494" spans="1:3" hidden="1">
      <c r="A2494" s="185">
        <v>11731197</v>
      </c>
      <c r="B2494" s="184">
        <v>42355</v>
      </c>
      <c r="C2494" s="184" t="str">
        <f t="shared" si="38"/>
        <v>COGI</v>
      </c>
    </row>
    <row r="2495" spans="1:3">
      <c r="A2495" s="186">
        <v>11731200</v>
      </c>
      <c r="B2495" s="184">
        <v>42355</v>
      </c>
      <c r="C2495" s="184" t="e">
        <f t="shared" si="38"/>
        <v>#N/A</v>
      </c>
    </row>
    <row r="2496" spans="1:3">
      <c r="A2496" s="186">
        <v>11731190</v>
      </c>
      <c r="B2496" s="184">
        <v>42355</v>
      </c>
      <c r="C2496" s="184" t="e">
        <f t="shared" si="38"/>
        <v>#N/A</v>
      </c>
    </row>
    <row r="2497" spans="1:3">
      <c r="A2497" s="186">
        <v>11731192</v>
      </c>
      <c r="B2497" s="184">
        <v>42355</v>
      </c>
      <c r="C2497" s="184" t="e">
        <f t="shared" si="38"/>
        <v>#N/A</v>
      </c>
    </row>
    <row r="2498" spans="1:3">
      <c r="A2498" s="186">
        <v>11731193</v>
      </c>
      <c r="B2498" s="184">
        <v>42355</v>
      </c>
      <c r="C2498" s="184" t="e">
        <f t="shared" ref="C2498:C2561" si="39">VLOOKUP(A:A,H:I,2,0)</f>
        <v>#N/A</v>
      </c>
    </row>
    <row r="2499" spans="1:3">
      <c r="A2499" s="186">
        <v>11731199</v>
      </c>
      <c r="B2499" s="184">
        <v>42355</v>
      </c>
      <c r="C2499" s="184" t="e">
        <f t="shared" si="39"/>
        <v>#N/A</v>
      </c>
    </row>
    <row r="2500" spans="1:3">
      <c r="A2500" s="186">
        <v>11731201</v>
      </c>
      <c r="B2500" s="184">
        <v>42355</v>
      </c>
      <c r="C2500" s="184" t="e">
        <f t="shared" si="39"/>
        <v>#N/A</v>
      </c>
    </row>
    <row r="2501" spans="1:3">
      <c r="A2501" s="186">
        <v>11731204</v>
      </c>
      <c r="B2501" s="184">
        <v>42355</v>
      </c>
      <c r="C2501" s="184" t="e">
        <f t="shared" si="39"/>
        <v>#N/A</v>
      </c>
    </row>
    <row r="2502" spans="1:3" hidden="1">
      <c r="A2502" s="185">
        <v>11731205</v>
      </c>
      <c r="B2502" s="184">
        <v>42355</v>
      </c>
      <c r="C2502" s="184" t="str">
        <f t="shared" si="39"/>
        <v>COGI</v>
      </c>
    </row>
    <row r="2503" spans="1:3">
      <c r="A2503" s="186">
        <v>11731207</v>
      </c>
      <c r="B2503" s="184">
        <v>42355</v>
      </c>
      <c r="C2503" s="184" t="e">
        <f t="shared" si="39"/>
        <v>#N/A</v>
      </c>
    </row>
    <row r="2504" spans="1:3" hidden="1">
      <c r="A2504" s="185">
        <v>11731214</v>
      </c>
      <c r="B2504" s="184">
        <v>42355</v>
      </c>
      <c r="C2504" s="184" t="str">
        <f t="shared" si="39"/>
        <v>COGI</v>
      </c>
    </row>
    <row r="2505" spans="1:3" hidden="1">
      <c r="A2505" s="185">
        <v>11731218</v>
      </c>
      <c r="B2505" s="184">
        <v>42355</v>
      </c>
      <c r="C2505" s="184" t="str">
        <f t="shared" si="39"/>
        <v>COGI</v>
      </c>
    </row>
    <row r="2506" spans="1:3" hidden="1">
      <c r="A2506" s="185">
        <v>11731226</v>
      </c>
      <c r="B2506" s="184">
        <v>42355</v>
      </c>
      <c r="C2506" s="184" t="str">
        <f t="shared" si="39"/>
        <v>COGI</v>
      </c>
    </row>
    <row r="2507" spans="1:3">
      <c r="A2507" s="186">
        <v>11731227</v>
      </c>
      <c r="B2507" s="184">
        <v>42355</v>
      </c>
      <c r="C2507" s="184" t="e">
        <f t="shared" si="39"/>
        <v>#N/A</v>
      </c>
    </row>
    <row r="2508" spans="1:3" hidden="1">
      <c r="A2508" s="185">
        <v>11731231</v>
      </c>
      <c r="B2508" s="184">
        <v>42355</v>
      </c>
      <c r="C2508" s="184" t="str">
        <f t="shared" si="39"/>
        <v>COGI</v>
      </c>
    </row>
    <row r="2509" spans="1:3">
      <c r="A2509" s="186">
        <v>11731232</v>
      </c>
      <c r="B2509" s="184">
        <v>42355</v>
      </c>
      <c r="C2509" s="184" t="e">
        <f t="shared" si="39"/>
        <v>#N/A</v>
      </c>
    </row>
    <row r="2510" spans="1:3">
      <c r="A2510" s="186">
        <v>11731234</v>
      </c>
      <c r="B2510" s="184">
        <v>42355</v>
      </c>
      <c r="C2510" s="184" t="e">
        <f t="shared" si="39"/>
        <v>#N/A</v>
      </c>
    </row>
    <row r="2511" spans="1:3" hidden="1">
      <c r="A2511" s="185">
        <v>11731202</v>
      </c>
      <c r="B2511" s="184">
        <v>42355</v>
      </c>
      <c r="C2511" s="184" t="str">
        <f t="shared" si="39"/>
        <v>COGI</v>
      </c>
    </row>
    <row r="2512" spans="1:3">
      <c r="A2512" s="186">
        <v>11731188</v>
      </c>
      <c r="B2512" s="184">
        <v>42355</v>
      </c>
      <c r="C2512" s="184" t="e">
        <f t="shared" si="39"/>
        <v>#N/A</v>
      </c>
    </row>
    <row r="2513" spans="1:3">
      <c r="A2513" s="186">
        <v>11731203</v>
      </c>
      <c r="B2513" s="184">
        <v>42355</v>
      </c>
      <c r="C2513" s="184" t="e">
        <f t="shared" si="39"/>
        <v>#N/A</v>
      </c>
    </row>
    <row r="2514" spans="1:3">
      <c r="A2514" s="186">
        <v>11731206</v>
      </c>
      <c r="B2514" s="184">
        <v>42355</v>
      </c>
      <c r="C2514" s="184" t="e">
        <f t="shared" si="39"/>
        <v>#N/A</v>
      </c>
    </row>
    <row r="2515" spans="1:3" hidden="1">
      <c r="A2515" s="185">
        <v>11731208</v>
      </c>
      <c r="B2515" s="184">
        <v>42355</v>
      </c>
      <c r="C2515" s="184" t="str">
        <f t="shared" si="39"/>
        <v>COGI</v>
      </c>
    </row>
    <row r="2516" spans="1:3">
      <c r="A2516" s="186">
        <v>11731209</v>
      </c>
      <c r="B2516" s="184">
        <v>42355</v>
      </c>
      <c r="C2516" s="184" t="e">
        <f t="shared" si="39"/>
        <v>#N/A</v>
      </c>
    </row>
    <row r="2517" spans="1:3">
      <c r="A2517" s="186">
        <v>11731212</v>
      </c>
      <c r="B2517" s="184">
        <v>42355</v>
      </c>
      <c r="C2517" s="184" t="e">
        <f t="shared" si="39"/>
        <v>#N/A</v>
      </c>
    </row>
    <row r="2518" spans="1:3">
      <c r="A2518" s="186">
        <v>11731217</v>
      </c>
      <c r="B2518" s="184">
        <v>42355</v>
      </c>
      <c r="C2518" s="184" t="e">
        <f t="shared" si="39"/>
        <v>#N/A</v>
      </c>
    </row>
    <row r="2519" spans="1:3">
      <c r="A2519" s="186">
        <v>11731220</v>
      </c>
      <c r="B2519" s="184">
        <v>42355</v>
      </c>
      <c r="C2519" s="184" t="e">
        <f t="shared" si="39"/>
        <v>#N/A</v>
      </c>
    </row>
    <row r="2520" spans="1:3">
      <c r="A2520" s="186">
        <v>11731222</v>
      </c>
      <c r="B2520" s="184">
        <v>42355</v>
      </c>
      <c r="C2520" s="184" t="e">
        <f t="shared" si="39"/>
        <v>#N/A</v>
      </c>
    </row>
    <row r="2521" spans="1:3">
      <c r="A2521" s="186">
        <v>11731229</v>
      </c>
      <c r="B2521" s="184">
        <v>42355</v>
      </c>
      <c r="C2521" s="184" t="e">
        <f t="shared" si="39"/>
        <v>#N/A</v>
      </c>
    </row>
    <row r="2522" spans="1:3">
      <c r="A2522" s="186">
        <v>11731230</v>
      </c>
      <c r="B2522" s="184">
        <v>42355</v>
      </c>
      <c r="C2522" s="184" t="e">
        <f t="shared" si="39"/>
        <v>#N/A</v>
      </c>
    </row>
    <row r="2523" spans="1:3">
      <c r="A2523" s="186">
        <v>11731233</v>
      </c>
      <c r="B2523" s="184">
        <v>42355</v>
      </c>
      <c r="C2523" s="184" t="e">
        <f t="shared" si="39"/>
        <v>#N/A</v>
      </c>
    </row>
    <row r="2524" spans="1:3">
      <c r="A2524" s="186">
        <v>11731235</v>
      </c>
      <c r="B2524" s="184">
        <v>42355</v>
      </c>
      <c r="C2524" s="184" t="e">
        <f t="shared" si="39"/>
        <v>#N/A</v>
      </c>
    </row>
    <row r="2525" spans="1:3" hidden="1">
      <c r="A2525" s="185">
        <v>11731236</v>
      </c>
      <c r="B2525" s="184">
        <v>42355</v>
      </c>
      <c r="C2525" s="184" t="str">
        <f t="shared" si="39"/>
        <v>COGI</v>
      </c>
    </row>
    <row r="2526" spans="1:3" hidden="1">
      <c r="A2526" s="185">
        <v>11731237</v>
      </c>
      <c r="B2526" s="184">
        <v>42355</v>
      </c>
      <c r="C2526" s="184" t="str">
        <f t="shared" si="39"/>
        <v>COGI</v>
      </c>
    </row>
    <row r="2527" spans="1:3">
      <c r="A2527" s="186">
        <v>11731241</v>
      </c>
      <c r="B2527" s="184">
        <v>42355</v>
      </c>
      <c r="C2527" s="184" t="e">
        <f t="shared" si="39"/>
        <v>#N/A</v>
      </c>
    </row>
    <row r="2528" spans="1:3">
      <c r="A2528" s="186">
        <v>11731242</v>
      </c>
      <c r="B2528" s="184">
        <v>42355</v>
      </c>
      <c r="C2528" s="184" t="e">
        <f t="shared" si="39"/>
        <v>#N/A</v>
      </c>
    </row>
    <row r="2529" spans="1:3">
      <c r="A2529" s="186">
        <v>11731243</v>
      </c>
      <c r="B2529" s="184">
        <v>42355</v>
      </c>
      <c r="C2529" s="184" t="e">
        <f t="shared" si="39"/>
        <v>#N/A</v>
      </c>
    </row>
    <row r="2530" spans="1:3">
      <c r="A2530" s="186">
        <v>11731244</v>
      </c>
      <c r="B2530" s="184">
        <v>42355</v>
      </c>
      <c r="C2530" s="184" t="e">
        <f t="shared" si="39"/>
        <v>#N/A</v>
      </c>
    </row>
    <row r="2531" spans="1:3">
      <c r="A2531" s="186">
        <v>11731245</v>
      </c>
      <c r="B2531" s="184">
        <v>42355</v>
      </c>
      <c r="C2531" s="184" t="e">
        <f t="shared" si="39"/>
        <v>#N/A</v>
      </c>
    </row>
    <row r="2532" spans="1:3">
      <c r="A2532" s="186">
        <v>11731246</v>
      </c>
      <c r="B2532" s="184">
        <v>42355</v>
      </c>
      <c r="C2532" s="184" t="e">
        <f t="shared" si="39"/>
        <v>#N/A</v>
      </c>
    </row>
    <row r="2533" spans="1:3">
      <c r="A2533" s="186">
        <v>11731251</v>
      </c>
      <c r="B2533" s="184">
        <v>42355</v>
      </c>
      <c r="C2533" s="184" t="e">
        <f t="shared" si="39"/>
        <v>#N/A</v>
      </c>
    </row>
    <row r="2534" spans="1:3">
      <c r="A2534" s="186">
        <v>11731252</v>
      </c>
      <c r="B2534" s="184">
        <v>42355</v>
      </c>
      <c r="C2534" s="184" t="e">
        <f t="shared" si="39"/>
        <v>#N/A</v>
      </c>
    </row>
    <row r="2535" spans="1:3">
      <c r="A2535" s="186">
        <v>11731253</v>
      </c>
      <c r="B2535" s="184">
        <v>42355</v>
      </c>
      <c r="C2535" s="184" t="e">
        <f t="shared" si="39"/>
        <v>#N/A</v>
      </c>
    </row>
    <row r="2536" spans="1:3">
      <c r="A2536" s="186">
        <v>11731254</v>
      </c>
      <c r="B2536" s="184">
        <v>42355</v>
      </c>
      <c r="C2536" s="184" t="e">
        <f t="shared" si="39"/>
        <v>#N/A</v>
      </c>
    </row>
    <row r="2537" spans="1:3">
      <c r="A2537" s="186">
        <v>11731333</v>
      </c>
      <c r="B2537" s="184">
        <v>42355</v>
      </c>
      <c r="C2537" s="184" t="e">
        <f t="shared" si="39"/>
        <v>#N/A</v>
      </c>
    </row>
    <row r="2538" spans="1:3">
      <c r="A2538" s="186">
        <v>11731334</v>
      </c>
      <c r="B2538" s="184">
        <v>42355</v>
      </c>
      <c r="C2538" s="184" t="e">
        <f t="shared" si="39"/>
        <v>#N/A</v>
      </c>
    </row>
    <row r="2539" spans="1:3">
      <c r="A2539" s="186">
        <v>11731335</v>
      </c>
      <c r="B2539" s="184">
        <v>42355</v>
      </c>
      <c r="C2539" s="184" t="e">
        <f t="shared" si="39"/>
        <v>#N/A</v>
      </c>
    </row>
    <row r="2540" spans="1:3" hidden="1">
      <c r="A2540" s="185">
        <v>11731337</v>
      </c>
      <c r="B2540" s="184">
        <v>42355</v>
      </c>
      <c r="C2540" s="184" t="str">
        <f t="shared" si="39"/>
        <v>COGI</v>
      </c>
    </row>
    <row r="2541" spans="1:3">
      <c r="A2541" s="186">
        <v>11731481</v>
      </c>
      <c r="B2541" s="184">
        <v>42355</v>
      </c>
      <c r="C2541" s="184" t="e">
        <f t="shared" si="39"/>
        <v>#N/A</v>
      </c>
    </row>
    <row r="2542" spans="1:3" hidden="1">
      <c r="A2542" s="185">
        <v>11731331</v>
      </c>
      <c r="B2542" s="184">
        <v>42355</v>
      </c>
      <c r="C2542" s="184" t="str">
        <f t="shared" si="39"/>
        <v>COGI</v>
      </c>
    </row>
    <row r="2543" spans="1:3">
      <c r="A2543" s="186">
        <v>11731338</v>
      </c>
      <c r="B2543" s="184">
        <v>42355</v>
      </c>
      <c r="C2543" s="184" t="e">
        <f t="shared" si="39"/>
        <v>#N/A</v>
      </c>
    </row>
    <row r="2544" spans="1:3">
      <c r="A2544" s="186">
        <v>11731491</v>
      </c>
      <c r="B2544" s="184">
        <v>42355</v>
      </c>
      <c r="C2544" s="184" t="e">
        <f t="shared" si="39"/>
        <v>#N/A</v>
      </c>
    </row>
    <row r="2545" spans="1:3">
      <c r="A2545" s="186">
        <v>11731493</v>
      </c>
      <c r="B2545" s="184">
        <v>42355</v>
      </c>
      <c r="C2545" s="184" t="e">
        <f t="shared" si="39"/>
        <v>#N/A</v>
      </c>
    </row>
    <row r="2546" spans="1:3">
      <c r="A2546" s="186">
        <v>11731497</v>
      </c>
      <c r="B2546" s="184">
        <v>42355</v>
      </c>
      <c r="C2546" s="184" t="e">
        <f t="shared" si="39"/>
        <v>#N/A</v>
      </c>
    </row>
    <row r="2547" spans="1:3" hidden="1">
      <c r="A2547" s="185">
        <v>11731498</v>
      </c>
      <c r="B2547" s="184">
        <v>42355</v>
      </c>
      <c r="C2547" s="184" t="str">
        <f t="shared" si="39"/>
        <v>COGI</v>
      </c>
    </row>
    <row r="2548" spans="1:3">
      <c r="A2548" s="186">
        <v>11731329</v>
      </c>
      <c r="B2548" s="184">
        <v>42355</v>
      </c>
      <c r="C2548" s="184" t="e">
        <f t="shared" si="39"/>
        <v>#N/A</v>
      </c>
    </row>
    <row r="2549" spans="1:3" hidden="1">
      <c r="A2549" s="185">
        <v>11731330</v>
      </c>
      <c r="B2549" s="184">
        <v>42355</v>
      </c>
      <c r="C2549" s="184" t="str">
        <f t="shared" si="39"/>
        <v>COGI</v>
      </c>
    </row>
    <row r="2550" spans="1:3">
      <c r="A2550" s="186">
        <v>11731339</v>
      </c>
      <c r="B2550" s="184">
        <v>42355</v>
      </c>
      <c r="C2550" s="184" t="e">
        <f t="shared" si="39"/>
        <v>#N/A</v>
      </c>
    </row>
    <row r="2551" spans="1:3">
      <c r="A2551" s="186">
        <v>11731483</v>
      </c>
      <c r="B2551" s="184">
        <v>42355</v>
      </c>
      <c r="C2551" s="184" t="e">
        <f t="shared" si="39"/>
        <v>#N/A</v>
      </c>
    </row>
    <row r="2552" spans="1:3">
      <c r="A2552" s="186">
        <v>11731484</v>
      </c>
      <c r="B2552" s="184">
        <v>42355</v>
      </c>
      <c r="C2552" s="184" t="e">
        <f t="shared" si="39"/>
        <v>#N/A</v>
      </c>
    </row>
    <row r="2553" spans="1:3" hidden="1">
      <c r="A2553" s="185">
        <v>11731485</v>
      </c>
      <c r="B2553" s="184">
        <v>42355</v>
      </c>
      <c r="C2553" s="184" t="str">
        <f t="shared" si="39"/>
        <v>COGI</v>
      </c>
    </row>
    <row r="2554" spans="1:3">
      <c r="A2554" s="186">
        <v>11731486</v>
      </c>
      <c r="B2554" s="184">
        <v>42355</v>
      </c>
      <c r="C2554" s="184" t="e">
        <f t="shared" si="39"/>
        <v>#N/A</v>
      </c>
    </row>
    <row r="2555" spans="1:3">
      <c r="A2555" s="186">
        <v>11731487</v>
      </c>
      <c r="B2555" s="184">
        <v>42355</v>
      </c>
      <c r="C2555" s="184" t="e">
        <f t="shared" si="39"/>
        <v>#N/A</v>
      </c>
    </row>
    <row r="2556" spans="1:3">
      <c r="A2556" s="186">
        <v>11731494</v>
      </c>
      <c r="B2556" s="184">
        <v>42355</v>
      </c>
      <c r="C2556" s="184" t="e">
        <f t="shared" si="39"/>
        <v>#N/A</v>
      </c>
    </row>
    <row r="2557" spans="1:3">
      <c r="A2557" s="186">
        <v>11731496</v>
      </c>
      <c r="B2557" s="184">
        <v>42355</v>
      </c>
      <c r="C2557" s="184" t="e">
        <f t="shared" si="39"/>
        <v>#N/A</v>
      </c>
    </row>
    <row r="2558" spans="1:3" hidden="1">
      <c r="A2558" s="185">
        <v>11731332</v>
      </c>
      <c r="B2558" s="184">
        <v>42355</v>
      </c>
      <c r="C2558" s="184" t="str">
        <f t="shared" si="39"/>
        <v>COGI</v>
      </c>
    </row>
    <row r="2559" spans="1:3">
      <c r="A2559" s="186">
        <v>11731336</v>
      </c>
      <c r="B2559" s="184">
        <v>42355</v>
      </c>
      <c r="C2559" s="184" t="e">
        <f t="shared" si="39"/>
        <v>#N/A</v>
      </c>
    </row>
    <row r="2560" spans="1:3">
      <c r="A2560" s="186">
        <v>11731480</v>
      </c>
      <c r="B2560" s="184">
        <v>42355</v>
      </c>
      <c r="C2560" s="184" t="e">
        <f t="shared" si="39"/>
        <v>#N/A</v>
      </c>
    </row>
    <row r="2561" spans="1:3">
      <c r="A2561" s="186">
        <v>11731482</v>
      </c>
      <c r="B2561" s="184">
        <v>42355</v>
      </c>
      <c r="C2561" s="184" t="e">
        <f t="shared" si="39"/>
        <v>#N/A</v>
      </c>
    </row>
    <row r="2562" spans="1:3">
      <c r="A2562" s="186">
        <v>11731488</v>
      </c>
      <c r="B2562" s="184">
        <v>42355</v>
      </c>
      <c r="C2562" s="184" t="e">
        <f t="shared" ref="C2562:C2600" si="40">VLOOKUP(A:A,H:I,2,0)</f>
        <v>#N/A</v>
      </c>
    </row>
    <row r="2563" spans="1:3">
      <c r="A2563" s="186">
        <v>11731489</v>
      </c>
      <c r="B2563" s="184">
        <v>42355</v>
      </c>
      <c r="C2563" s="184" t="e">
        <f t="shared" si="40"/>
        <v>#N/A</v>
      </c>
    </row>
    <row r="2564" spans="1:3">
      <c r="A2564" s="186">
        <v>11731490</v>
      </c>
      <c r="B2564" s="184">
        <v>42355</v>
      </c>
      <c r="C2564" s="184" t="e">
        <f t="shared" si="40"/>
        <v>#N/A</v>
      </c>
    </row>
    <row r="2565" spans="1:3">
      <c r="A2565" s="186">
        <v>11731492</v>
      </c>
      <c r="B2565" s="184">
        <v>42355</v>
      </c>
      <c r="C2565" s="184" t="e">
        <f t="shared" si="40"/>
        <v>#N/A</v>
      </c>
    </row>
    <row r="2566" spans="1:3">
      <c r="A2566" s="186">
        <v>11731495</v>
      </c>
      <c r="B2566" s="184">
        <v>42355</v>
      </c>
      <c r="C2566" s="184" t="e">
        <f t="shared" si="40"/>
        <v>#N/A</v>
      </c>
    </row>
    <row r="2567" spans="1:3" hidden="1">
      <c r="A2567" s="185">
        <v>11731499</v>
      </c>
      <c r="B2567" s="184">
        <v>42355</v>
      </c>
      <c r="C2567" s="184" t="str">
        <f t="shared" si="40"/>
        <v>COGI</v>
      </c>
    </row>
    <row r="2568" spans="1:3" hidden="1">
      <c r="A2568" s="185">
        <v>11731500</v>
      </c>
      <c r="B2568" s="184">
        <v>42355</v>
      </c>
      <c r="C2568" s="184" t="str">
        <f t="shared" si="40"/>
        <v>COGI</v>
      </c>
    </row>
    <row r="2569" spans="1:3">
      <c r="A2569" s="186">
        <v>11731586</v>
      </c>
      <c r="B2569" s="184">
        <v>42355</v>
      </c>
      <c r="C2569" s="184" t="e">
        <f t="shared" si="40"/>
        <v>#N/A</v>
      </c>
    </row>
    <row r="2570" spans="1:3">
      <c r="A2570" s="186">
        <v>11731593</v>
      </c>
      <c r="B2570" s="184">
        <v>42355</v>
      </c>
      <c r="C2570" s="184" t="e">
        <f t="shared" si="40"/>
        <v>#N/A</v>
      </c>
    </row>
    <row r="2571" spans="1:3">
      <c r="A2571" s="186">
        <v>11731595</v>
      </c>
      <c r="B2571" s="184">
        <v>42355</v>
      </c>
      <c r="C2571" s="184" t="e">
        <f t="shared" si="40"/>
        <v>#N/A</v>
      </c>
    </row>
    <row r="2572" spans="1:3">
      <c r="A2572" s="186">
        <v>11731603</v>
      </c>
      <c r="B2572" s="184">
        <v>42355</v>
      </c>
      <c r="C2572" s="184" t="e">
        <f t="shared" si="40"/>
        <v>#N/A</v>
      </c>
    </row>
    <row r="2573" spans="1:3">
      <c r="A2573" s="186">
        <v>11731605</v>
      </c>
      <c r="B2573" s="184">
        <v>42355</v>
      </c>
      <c r="C2573" s="184" t="e">
        <f t="shared" si="40"/>
        <v>#N/A</v>
      </c>
    </row>
    <row r="2574" spans="1:3" hidden="1">
      <c r="A2574" s="185">
        <v>11731610</v>
      </c>
      <c r="B2574" s="184">
        <v>42355</v>
      </c>
      <c r="C2574" s="184" t="str">
        <f t="shared" si="40"/>
        <v>COGI</v>
      </c>
    </row>
    <row r="2575" spans="1:3" hidden="1">
      <c r="A2575" s="185">
        <v>11731611</v>
      </c>
      <c r="B2575" s="184">
        <v>42355</v>
      </c>
      <c r="C2575" s="184" t="str">
        <f t="shared" si="40"/>
        <v>COGI</v>
      </c>
    </row>
    <row r="2576" spans="1:3">
      <c r="A2576" s="186">
        <v>11731581</v>
      </c>
      <c r="B2576" s="184">
        <v>42355</v>
      </c>
      <c r="C2576" s="184" t="e">
        <f t="shared" si="40"/>
        <v>#N/A</v>
      </c>
    </row>
    <row r="2577" spans="1:3" hidden="1">
      <c r="A2577" s="185">
        <v>11731582</v>
      </c>
      <c r="B2577" s="184">
        <v>42355</v>
      </c>
      <c r="C2577" s="184" t="str">
        <f t="shared" si="40"/>
        <v>COGI</v>
      </c>
    </row>
    <row r="2578" spans="1:3" hidden="1">
      <c r="A2578" s="185">
        <v>11731584</v>
      </c>
      <c r="B2578" s="184">
        <v>42355</v>
      </c>
      <c r="C2578" s="184" t="str">
        <f t="shared" si="40"/>
        <v>COGI</v>
      </c>
    </row>
    <row r="2579" spans="1:3">
      <c r="A2579" s="186">
        <v>11731585</v>
      </c>
      <c r="B2579" s="184">
        <v>42355</v>
      </c>
      <c r="C2579" s="184" t="e">
        <f t="shared" si="40"/>
        <v>#N/A</v>
      </c>
    </row>
    <row r="2580" spans="1:3" hidden="1">
      <c r="A2580" s="185">
        <v>11731589</v>
      </c>
      <c r="B2580" s="184">
        <v>42355</v>
      </c>
      <c r="C2580" s="184" t="str">
        <f t="shared" si="40"/>
        <v>COGI</v>
      </c>
    </row>
    <row r="2581" spans="1:3">
      <c r="A2581" s="186">
        <v>11731591</v>
      </c>
      <c r="B2581" s="184">
        <v>42355</v>
      </c>
      <c r="C2581" s="184" t="e">
        <f t="shared" si="40"/>
        <v>#N/A</v>
      </c>
    </row>
    <row r="2582" spans="1:3" hidden="1">
      <c r="A2582" s="185">
        <v>11731592</v>
      </c>
      <c r="B2582" s="184">
        <v>42355</v>
      </c>
      <c r="C2582" s="184" t="str">
        <f t="shared" si="40"/>
        <v>COGI</v>
      </c>
    </row>
    <row r="2583" spans="1:3">
      <c r="A2583" s="186">
        <v>11731594</v>
      </c>
      <c r="B2583" s="184">
        <v>42355</v>
      </c>
      <c r="C2583" s="184" t="e">
        <f t="shared" si="40"/>
        <v>#N/A</v>
      </c>
    </row>
    <row r="2584" spans="1:3">
      <c r="A2584" s="186">
        <v>11731596</v>
      </c>
      <c r="B2584" s="184">
        <v>42355</v>
      </c>
      <c r="C2584" s="184" t="e">
        <f t="shared" si="40"/>
        <v>#N/A</v>
      </c>
    </row>
    <row r="2585" spans="1:3">
      <c r="A2585" s="186">
        <v>11731600</v>
      </c>
      <c r="B2585" s="184">
        <v>42355</v>
      </c>
      <c r="C2585" s="184" t="e">
        <f t="shared" si="40"/>
        <v>#N/A</v>
      </c>
    </row>
    <row r="2586" spans="1:3">
      <c r="A2586" s="186">
        <v>11731601</v>
      </c>
      <c r="B2586" s="184">
        <v>42355</v>
      </c>
      <c r="C2586" s="184" t="e">
        <f t="shared" si="40"/>
        <v>#N/A</v>
      </c>
    </row>
    <row r="2587" spans="1:3">
      <c r="A2587" s="186">
        <v>11731606</v>
      </c>
      <c r="B2587" s="184">
        <v>42355</v>
      </c>
      <c r="C2587" s="184" t="e">
        <f t="shared" si="40"/>
        <v>#N/A</v>
      </c>
    </row>
    <row r="2588" spans="1:3">
      <c r="A2588" s="186">
        <v>11731608</v>
      </c>
      <c r="B2588" s="184">
        <v>42355</v>
      </c>
      <c r="C2588" s="184" t="e">
        <f t="shared" si="40"/>
        <v>#N/A</v>
      </c>
    </row>
    <row r="2589" spans="1:3" hidden="1">
      <c r="A2589" s="185">
        <v>11731612</v>
      </c>
      <c r="B2589" s="184">
        <v>42355</v>
      </c>
      <c r="C2589" s="184" t="str">
        <f t="shared" si="40"/>
        <v>COGI</v>
      </c>
    </row>
    <row r="2590" spans="1:3" hidden="1">
      <c r="A2590" s="185">
        <v>11731583</v>
      </c>
      <c r="B2590" s="184">
        <v>42355</v>
      </c>
      <c r="C2590" s="184" t="str">
        <f t="shared" si="40"/>
        <v>COGI</v>
      </c>
    </row>
    <row r="2591" spans="1:3">
      <c r="A2591" s="186">
        <v>11731587</v>
      </c>
      <c r="B2591" s="184">
        <v>42355</v>
      </c>
      <c r="C2591" s="184" t="e">
        <f t="shared" si="40"/>
        <v>#N/A</v>
      </c>
    </row>
    <row r="2592" spans="1:3">
      <c r="A2592" s="186">
        <v>11731588</v>
      </c>
      <c r="B2592" s="184">
        <v>42355</v>
      </c>
      <c r="C2592" s="184" t="e">
        <f t="shared" si="40"/>
        <v>#N/A</v>
      </c>
    </row>
    <row r="2593" spans="1:3">
      <c r="A2593" s="186">
        <v>11731590</v>
      </c>
      <c r="B2593" s="184">
        <v>42355</v>
      </c>
      <c r="C2593" s="184" t="e">
        <f t="shared" si="40"/>
        <v>#N/A</v>
      </c>
    </row>
    <row r="2594" spans="1:3" hidden="1">
      <c r="A2594" s="185">
        <v>11731597</v>
      </c>
      <c r="B2594" s="184">
        <v>42355</v>
      </c>
      <c r="C2594" s="184" t="str">
        <f t="shared" si="40"/>
        <v>COGI</v>
      </c>
    </row>
    <row r="2595" spans="1:3">
      <c r="A2595" s="186">
        <v>11731598</v>
      </c>
      <c r="B2595" s="184">
        <v>42355</v>
      </c>
      <c r="C2595" s="184" t="e">
        <f t="shared" si="40"/>
        <v>#N/A</v>
      </c>
    </row>
    <row r="2596" spans="1:3">
      <c r="A2596" s="186">
        <v>11731599</v>
      </c>
      <c r="B2596" s="184">
        <v>42355</v>
      </c>
      <c r="C2596" s="184" t="e">
        <f t="shared" si="40"/>
        <v>#N/A</v>
      </c>
    </row>
    <row r="2597" spans="1:3">
      <c r="A2597" s="186">
        <v>11731602</v>
      </c>
      <c r="B2597" s="184">
        <v>42355</v>
      </c>
      <c r="C2597" s="184" t="e">
        <f t="shared" si="40"/>
        <v>#N/A</v>
      </c>
    </row>
    <row r="2598" spans="1:3">
      <c r="A2598" s="186">
        <v>11731604</v>
      </c>
      <c r="B2598" s="184">
        <v>42355</v>
      </c>
      <c r="C2598" s="184" t="e">
        <f t="shared" si="40"/>
        <v>#N/A</v>
      </c>
    </row>
    <row r="2599" spans="1:3">
      <c r="A2599" s="186">
        <v>11731607</v>
      </c>
      <c r="B2599" s="184">
        <v>42355</v>
      </c>
      <c r="C2599" s="184" t="e">
        <f t="shared" si="40"/>
        <v>#N/A</v>
      </c>
    </row>
    <row r="2600" spans="1:3" hidden="1">
      <c r="A2600" s="185">
        <v>11731609</v>
      </c>
      <c r="B2600" s="184">
        <v>42355</v>
      </c>
      <c r="C2600" s="184" t="str">
        <f t="shared" si="40"/>
        <v>COGI</v>
      </c>
    </row>
  </sheetData>
  <autoFilter ref="A1:Q2600">
    <filterColumn colId="0">
      <colorFilter dxfId="0"/>
    </filterColumn>
    <filterColumn colId="2">
      <filters>
        <filter val="#N/A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P135"/>
  <sheetViews>
    <sheetView workbookViewId="0">
      <selection activeCell="R11" sqref="R11:R12"/>
    </sheetView>
  </sheetViews>
  <sheetFormatPr defaultRowHeight="13"/>
  <cols>
    <col min="1" max="1" width="10.375" customWidth="1"/>
    <col min="2" max="2" width="10.5" bestFit="1" customWidth="1"/>
    <col min="9" max="9" width="10.25" bestFit="1" customWidth="1"/>
    <col min="11" max="11" width="5.375" customWidth="1"/>
    <col min="12" max="12" width="9.5" style="1" bestFit="1" customWidth="1"/>
    <col min="13" max="13" width="9" style="1"/>
    <col min="14" max="14" width="10.5" style="1" bestFit="1" customWidth="1"/>
    <col min="15" max="15" width="9" style="1"/>
    <col min="16" max="16" width="6.375" style="1" customWidth="1"/>
  </cols>
  <sheetData>
    <row r="1" spans="1:16" ht="14.4">
      <c r="A1" s="87" t="s">
        <v>2430</v>
      </c>
      <c r="B1" s="87" t="s">
        <v>2431</v>
      </c>
      <c r="C1" s="87" t="s">
        <v>981</v>
      </c>
      <c r="D1" s="87" t="s">
        <v>982</v>
      </c>
      <c r="E1" s="87" t="s">
        <v>983</v>
      </c>
      <c r="F1" s="87" t="s">
        <v>2432</v>
      </c>
      <c r="G1" s="87" t="s">
        <v>984</v>
      </c>
      <c r="H1" s="87" t="s">
        <v>985</v>
      </c>
      <c r="I1" s="87" t="s">
        <v>986</v>
      </c>
      <c r="J1" s="88" t="s">
        <v>987</v>
      </c>
      <c r="L1" s="90" t="s">
        <v>990</v>
      </c>
      <c r="M1" s="90" t="s">
        <v>991</v>
      </c>
      <c r="N1" s="90" t="s">
        <v>992</v>
      </c>
      <c r="O1" s="90" t="s">
        <v>993</v>
      </c>
      <c r="P1" s="90" t="s">
        <v>994</v>
      </c>
    </row>
    <row r="2" spans="1:16" ht="15.15">
      <c r="A2" s="89">
        <v>11736685</v>
      </c>
      <c r="B2" s="170">
        <v>330092781</v>
      </c>
      <c r="C2" s="90">
        <v>2102</v>
      </c>
      <c r="D2" s="91"/>
      <c r="E2" s="170">
        <v>1</v>
      </c>
      <c r="F2" s="90">
        <v>20151218</v>
      </c>
      <c r="G2" s="90">
        <v>20151219</v>
      </c>
      <c r="H2" s="90" t="s">
        <v>2376</v>
      </c>
      <c r="I2" s="90" t="s">
        <v>2488</v>
      </c>
      <c r="J2" s="92" t="s">
        <v>2056</v>
      </c>
      <c r="L2" s="1">
        <f>A2</f>
        <v>11736685</v>
      </c>
      <c r="M2" s="1" t="s">
        <v>991</v>
      </c>
      <c r="N2" s="1">
        <f>B2</f>
        <v>330092781</v>
      </c>
      <c r="O2" s="1" t="str">
        <f>J2</f>
        <v>面板</v>
      </c>
      <c r="P2" s="1">
        <f>E2</f>
        <v>1</v>
      </c>
    </row>
    <row r="3" spans="1:16" ht="15.15">
      <c r="A3" s="89">
        <v>11736686</v>
      </c>
      <c r="B3" s="170">
        <v>330033216</v>
      </c>
      <c r="C3" s="90">
        <v>2102</v>
      </c>
      <c r="D3" s="91"/>
      <c r="E3" s="170">
        <v>1</v>
      </c>
      <c r="F3" s="90">
        <v>20151218</v>
      </c>
      <c r="G3" s="90">
        <v>20151219</v>
      </c>
      <c r="H3" s="90" t="s">
        <v>2376</v>
      </c>
      <c r="I3" s="90" t="s">
        <v>2488</v>
      </c>
      <c r="J3" s="93" t="s">
        <v>989</v>
      </c>
      <c r="L3" s="1">
        <f t="shared" ref="L3:L41" si="0">A3</f>
        <v>11736686</v>
      </c>
      <c r="M3" s="1" t="s">
        <v>991</v>
      </c>
      <c r="N3" s="1">
        <f t="shared" ref="N3:N41" si="1">B3</f>
        <v>330033216</v>
      </c>
      <c r="O3" s="1" t="str">
        <f t="shared" ref="O3:O41" si="2">J3</f>
        <v>衬板1</v>
      </c>
      <c r="P3" s="1">
        <f t="shared" ref="P3:P41" si="3">E3</f>
        <v>1</v>
      </c>
    </row>
    <row r="4" spans="1:16" ht="15.15">
      <c r="A4" s="91">
        <v>11738963</v>
      </c>
      <c r="B4" s="170">
        <v>330109876</v>
      </c>
      <c r="C4" s="90">
        <v>2102</v>
      </c>
      <c r="D4" s="91"/>
      <c r="E4" s="170">
        <v>6</v>
      </c>
      <c r="F4" s="90">
        <v>20151218</v>
      </c>
      <c r="G4" s="90">
        <v>20151219</v>
      </c>
      <c r="H4" s="90" t="s">
        <v>988</v>
      </c>
      <c r="I4" s="90" t="s">
        <v>2489</v>
      </c>
      <c r="J4" s="92" t="s">
        <v>2212</v>
      </c>
      <c r="L4" s="1">
        <f t="shared" si="0"/>
        <v>11738963</v>
      </c>
      <c r="M4" s="1" t="s">
        <v>991</v>
      </c>
      <c r="N4" s="1">
        <f t="shared" si="1"/>
        <v>330109876</v>
      </c>
      <c r="O4" s="1" t="str">
        <f t="shared" si="2"/>
        <v>面板</v>
      </c>
      <c r="P4" s="1">
        <f t="shared" si="3"/>
        <v>6</v>
      </c>
    </row>
    <row r="5" spans="1:16" ht="15.15">
      <c r="A5" s="91">
        <v>11738964</v>
      </c>
      <c r="B5" s="170">
        <v>330109859</v>
      </c>
      <c r="C5" s="90">
        <v>2102</v>
      </c>
      <c r="D5" s="91"/>
      <c r="E5" s="170">
        <v>1</v>
      </c>
      <c r="F5" s="90">
        <v>20151218</v>
      </c>
      <c r="G5" s="90">
        <v>20151219</v>
      </c>
      <c r="H5" s="90" t="s">
        <v>988</v>
      </c>
      <c r="I5" s="90" t="s">
        <v>2489</v>
      </c>
      <c r="J5" s="92" t="s">
        <v>2212</v>
      </c>
      <c r="L5" s="1">
        <f t="shared" si="0"/>
        <v>11738964</v>
      </c>
      <c r="M5" s="1" t="s">
        <v>991</v>
      </c>
      <c r="N5" s="1">
        <f t="shared" si="1"/>
        <v>330109859</v>
      </c>
      <c r="O5" s="1" t="str">
        <f t="shared" si="2"/>
        <v>面板</v>
      </c>
      <c r="P5" s="1">
        <f t="shared" si="3"/>
        <v>1</v>
      </c>
    </row>
    <row r="6" spans="1:16" ht="15.15">
      <c r="A6" s="91">
        <v>11738965</v>
      </c>
      <c r="B6" s="170">
        <v>330109881</v>
      </c>
      <c r="C6" s="90">
        <v>2102</v>
      </c>
      <c r="D6" s="91"/>
      <c r="E6" s="170">
        <v>1</v>
      </c>
      <c r="F6" s="90">
        <v>20151218</v>
      </c>
      <c r="G6" s="90">
        <v>20151219</v>
      </c>
      <c r="H6" s="90" t="s">
        <v>988</v>
      </c>
      <c r="I6" s="90" t="s">
        <v>2489</v>
      </c>
      <c r="J6" s="92" t="s">
        <v>2212</v>
      </c>
      <c r="L6" s="1">
        <f t="shared" si="0"/>
        <v>11738965</v>
      </c>
      <c r="M6" s="1" t="s">
        <v>991</v>
      </c>
      <c r="N6" s="1">
        <f t="shared" si="1"/>
        <v>330109881</v>
      </c>
      <c r="O6" s="1" t="str">
        <f t="shared" si="2"/>
        <v>面板</v>
      </c>
      <c r="P6" s="1">
        <f t="shared" si="3"/>
        <v>1</v>
      </c>
    </row>
    <row r="7" spans="1:16" ht="15.15">
      <c r="A7" s="89">
        <v>11738966</v>
      </c>
      <c r="B7" s="170">
        <v>330109886</v>
      </c>
      <c r="C7" s="90">
        <v>2102</v>
      </c>
      <c r="D7" s="91"/>
      <c r="E7" s="170">
        <v>4</v>
      </c>
      <c r="F7" s="90">
        <v>20151218</v>
      </c>
      <c r="G7" s="90">
        <v>20151219</v>
      </c>
      <c r="H7" s="90" t="s">
        <v>988</v>
      </c>
      <c r="I7" s="90" t="s">
        <v>2489</v>
      </c>
      <c r="J7" s="92" t="s">
        <v>2212</v>
      </c>
      <c r="L7" s="1">
        <f t="shared" si="0"/>
        <v>11738966</v>
      </c>
      <c r="M7" s="1" t="s">
        <v>991</v>
      </c>
      <c r="N7" s="1">
        <f t="shared" si="1"/>
        <v>330109886</v>
      </c>
      <c r="O7" s="1" t="str">
        <f t="shared" si="2"/>
        <v>面板</v>
      </c>
      <c r="P7" s="1">
        <f t="shared" si="3"/>
        <v>4</v>
      </c>
    </row>
    <row r="8" spans="1:16" ht="15.15">
      <c r="A8" s="91">
        <v>11738967</v>
      </c>
      <c r="B8" s="170">
        <v>330094280</v>
      </c>
      <c r="C8" s="90">
        <v>2102</v>
      </c>
      <c r="D8" s="91"/>
      <c r="E8" s="170">
        <v>12</v>
      </c>
      <c r="F8" s="90">
        <v>20151218</v>
      </c>
      <c r="G8" s="90">
        <v>20151219</v>
      </c>
      <c r="H8" s="90" t="s">
        <v>988</v>
      </c>
      <c r="I8" s="90" t="s">
        <v>2489</v>
      </c>
      <c r="J8" s="92" t="s">
        <v>989</v>
      </c>
      <c r="L8" s="1">
        <f t="shared" si="0"/>
        <v>11738967</v>
      </c>
      <c r="M8" s="1" t="s">
        <v>991</v>
      </c>
      <c r="N8" s="1">
        <f t="shared" si="1"/>
        <v>330094280</v>
      </c>
      <c r="O8" s="1" t="str">
        <f t="shared" si="2"/>
        <v>衬板1</v>
      </c>
      <c r="P8" s="1">
        <f t="shared" si="3"/>
        <v>12</v>
      </c>
    </row>
    <row r="9" spans="1:16" ht="15.15">
      <c r="A9" s="89">
        <v>11738968</v>
      </c>
      <c r="B9" s="170">
        <v>330094303</v>
      </c>
      <c r="C9" s="90">
        <v>2102</v>
      </c>
      <c r="D9" s="91"/>
      <c r="E9" s="170">
        <v>12</v>
      </c>
      <c r="F9" s="90">
        <v>20151218</v>
      </c>
      <c r="G9" s="90">
        <v>20151219</v>
      </c>
      <c r="H9" s="90" t="s">
        <v>988</v>
      </c>
      <c r="I9" s="90" t="s">
        <v>2489</v>
      </c>
      <c r="J9" s="93" t="s">
        <v>2490</v>
      </c>
      <c r="L9" s="1">
        <f t="shared" si="0"/>
        <v>11738968</v>
      </c>
      <c r="M9" s="1" t="s">
        <v>991</v>
      </c>
      <c r="N9" s="1">
        <f t="shared" si="1"/>
        <v>330094303</v>
      </c>
      <c r="O9" s="1" t="str">
        <f t="shared" si="2"/>
        <v>衬板2</v>
      </c>
      <c r="P9" s="1">
        <f t="shared" si="3"/>
        <v>12</v>
      </c>
    </row>
    <row r="10" spans="1:16" ht="15.15">
      <c r="A10" s="89">
        <v>11738969</v>
      </c>
      <c r="B10" s="170">
        <v>330099707</v>
      </c>
      <c r="C10" s="90">
        <v>2102</v>
      </c>
      <c r="D10" s="91"/>
      <c r="E10" s="170">
        <v>12</v>
      </c>
      <c r="F10" s="90">
        <v>20151218</v>
      </c>
      <c r="G10" s="90">
        <v>20151219</v>
      </c>
      <c r="H10" s="90" t="s">
        <v>988</v>
      </c>
      <c r="I10" s="90" t="s">
        <v>2489</v>
      </c>
      <c r="J10" s="93" t="s">
        <v>2491</v>
      </c>
      <c r="L10" s="1">
        <f t="shared" si="0"/>
        <v>11738969</v>
      </c>
      <c r="M10" s="1" t="s">
        <v>991</v>
      </c>
      <c r="N10" s="1">
        <f t="shared" si="1"/>
        <v>330099707</v>
      </c>
      <c r="O10" s="1" t="str">
        <f t="shared" si="2"/>
        <v>后盖板</v>
      </c>
      <c r="P10" s="1">
        <f t="shared" si="3"/>
        <v>12</v>
      </c>
    </row>
    <row r="11" spans="1:16" ht="15.15">
      <c r="A11" s="89">
        <v>11738970</v>
      </c>
      <c r="B11" s="170">
        <v>330099708</v>
      </c>
      <c r="C11" s="90">
        <v>2102</v>
      </c>
      <c r="D11" s="91"/>
      <c r="E11" s="170">
        <v>12</v>
      </c>
      <c r="F11" s="90">
        <v>20151218</v>
      </c>
      <c r="G11" s="90">
        <v>20151219</v>
      </c>
      <c r="H11" s="90" t="s">
        <v>988</v>
      </c>
      <c r="I11" s="90" t="s">
        <v>2489</v>
      </c>
      <c r="J11" s="93" t="s">
        <v>2491</v>
      </c>
      <c r="L11" s="1">
        <f t="shared" si="0"/>
        <v>11738970</v>
      </c>
      <c r="M11" s="1" t="s">
        <v>991</v>
      </c>
      <c r="N11" s="1">
        <f t="shared" si="1"/>
        <v>330099708</v>
      </c>
      <c r="O11" s="1" t="str">
        <f t="shared" si="2"/>
        <v>后盖板</v>
      </c>
      <c r="P11" s="1">
        <f t="shared" si="3"/>
        <v>12</v>
      </c>
    </row>
    <row r="12" spans="1:16" ht="15.15">
      <c r="A12" s="89">
        <v>11738971</v>
      </c>
      <c r="B12" s="170">
        <v>330109869</v>
      </c>
      <c r="C12" s="90">
        <v>2102</v>
      </c>
      <c r="D12" s="91"/>
      <c r="E12" s="170">
        <v>3</v>
      </c>
      <c r="F12" s="90">
        <v>20151219</v>
      </c>
      <c r="G12" s="90">
        <v>20151221</v>
      </c>
      <c r="H12" s="90" t="s">
        <v>988</v>
      </c>
      <c r="I12" s="90" t="s">
        <v>2492</v>
      </c>
      <c r="J12" s="93" t="s">
        <v>2212</v>
      </c>
      <c r="L12" s="1">
        <f t="shared" si="0"/>
        <v>11738971</v>
      </c>
      <c r="M12" s="1" t="s">
        <v>991</v>
      </c>
      <c r="N12" s="1">
        <f t="shared" si="1"/>
        <v>330109869</v>
      </c>
      <c r="O12" s="1" t="str">
        <f t="shared" si="2"/>
        <v>面板</v>
      </c>
      <c r="P12" s="1">
        <f t="shared" si="3"/>
        <v>3</v>
      </c>
    </row>
    <row r="13" spans="1:16" ht="15.15">
      <c r="A13" s="89">
        <v>11738972</v>
      </c>
      <c r="B13" s="170">
        <v>330109830</v>
      </c>
      <c r="C13" s="90">
        <v>2102</v>
      </c>
      <c r="D13" s="91"/>
      <c r="E13" s="170">
        <v>3</v>
      </c>
      <c r="F13" s="90">
        <v>20151219</v>
      </c>
      <c r="G13" s="90">
        <v>20151221</v>
      </c>
      <c r="H13" s="90" t="s">
        <v>988</v>
      </c>
      <c r="I13" s="90" t="s">
        <v>2492</v>
      </c>
      <c r="J13" s="94" t="s">
        <v>2212</v>
      </c>
      <c r="L13" s="1">
        <f t="shared" si="0"/>
        <v>11738972</v>
      </c>
      <c r="M13" s="1" t="s">
        <v>991</v>
      </c>
      <c r="N13" s="1">
        <f t="shared" si="1"/>
        <v>330109830</v>
      </c>
      <c r="O13" s="1" t="str">
        <f t="shared" si="2"/>
        <v>面板</v>
      </c>
      <c r="P13" s="1">
        <f t="shared" si="3"/>
        <v>3</v>
      </c>
    </row>
    <row r="14" spans="1:16" ht="15.15">
      <c r="A14" s="91">
        <v>11738973</v>
      </c>
      <c r="B14" s="170">
        <v>330109843</v>
      </c>
      <c r="C14" s="90">
        <v>2102</v>
      </c>
      <c r="D14" s="91"/>
      <c r="E14" s="170">
        <v>1</v>
      </c>
      <c r="F14" s="90">
        <v>20151219</v>
      </c>
      <c r="G14" s="90">
        <v>20151221</v>
      </c>
      <c r="H14" s="90" t="s">
        <v>988</v>
      </c>
      <c r="I14" s="90" t="s">
        <v>2492</v>
      </c>
      <c r="J14" s="94" t="s">
        <v>2212</v>
      </c>
      <c r="L14" s="1">
        <f t="shared" si="0"/>
        <v>11738973</v>
      </c>
      <c r="M14" s="1" t="s">
        <v>991</v>
      </c>
      <c r="N14" s="1">
        <f t="shared" si="1"/>
        <v>330109843</v>
      </c>
      <c r="O14" s="1" t="str">
        <f t="shared" si="2"/>
        <v>面板</v>
      </c>
      <c r="P14" s="1">
        <f t="shared" si="3"/>
        <v>1</v>
      </c>
    </row>
    <row r="15" spans="1:16" ht="15.15">
      <c r="A15" s="91">
        <v>11738974</v>
      </c>
      <c r="B15" s="170">
        <v>330109877</v>
      </c>
      <c r="C15" s="90">
        <v>2102</v>
      </c>
      <c r="D15" s="91"/>
      <c r="E15" s="170">
        <v>4</v>
      </c>
      <c r="F15" s="90">
        <v>20151219</v>
      </c>
      <c r="G15" s="90">
        <v>20151221</v>
      </c>
      <c r="H15" s="90" t="s">
        <v>988</v>
      </c>
      <c r="I15" s="90" t="s">
        <v>2492</v>
      </c>
      <c r="J15" s="94" t="s">
        <v>2212</v>
      </c>
      <c r="L15" s="1">
        <f t="shared" si="0"/>
        <v>11738974</v>
      </c>
      <c r="M15" s="1" t="s">
        <v>991</v>
      </c>
      <c r="N15" s="1">
        <f t="shared" si="1"/>
        <v>330109877</v>
      </c>
      <c r="O15" s="1" t="str">
        <f t="shared" si="2"/>
        <v>面板</v>
      </c>
      <c r="P15" s="1">
        <f t="shared" si="3"/>
        <v>4</v>
      </c>
    </row>
    <row r="16" spans="1:16" ht="15.15">
      <c r="A16" s="91">
        <v>11738975</v>
      </c>
      <c r="B16" s="170">
        <v>330092782</v>
      </c>
      <c r="C16" s="90">
        <v>2102</v>
      </c>
      <c r="D16" s="91"/>
      <c r="E16" s="170">
        <v>1</v>
      </c>
      <c r="F16" s="90">
        <v>20151219</v>
      </c>
      <c r="G16" s="90">
        <v>20151221</v>
      </c>
      <c r="H16" s="90" t="s">
        <v>988</v>
      </c>
      <c r="I16" s="90" t="s">
        <v>2492</v>
      </c>
      <c r="J16" s="94" t="s">
        <v>2212</v>
      </c>
      <c r="L16" s="1">
        <f t="shared" si="0"/>
        <v>11738975</v>
      </c>
      <c r="M16" s="1" t="s">
        <v>991</v>
      </c>
      <c r="N16" s="1">
        <f t="shared" si="1"/>
        <v>330092782</v>
      </c>
      <c r="O16" s="1" t="str">
        <f t="shared" si="2"/>
        <v>面板</v>
      </c>
      <c r="P16" s="1">
        <f t="shared" si="3"/>
        <v>1</v>
      </c>
    </row>
    <row r="17" spans="1:16" ht="15.15">
      <c r="A17" s="89">
        <v>11738976</v>
      </c>
      <c r="B17" s="170">
        <v>330094280</v>
      </c>
      <c r="C17" s="90">
        <v>2102</v>
      </c>
      <c r="D17" s="91"/>
      <c r="E17" s="170">
        <v>3</v>
      </c>
      <c r="F17" s="90">
        <v>20151219</v>
      </c>
      <c r="G17" s="90">
        <v>20151221</v>
      </c>
      <c r="H17" s="90" t="s">
        <v>988</v>
      </c>
      <c r="I17" s="90" t="s">
        <v>2492</v>
      </c>
      <c r="J17" s="95" t="s">
        <v>989</v>
      </c>
      <c r="L17" s="1">
        <f t="shared" si="0"/>
        <v>11738976</v>
      </c>
      <c r="M17" s="1" t="s">
        <v>991</v>
      </c>
      <c r="N17" s="1">
        <f t="shared" si="1"/>
        <v>330094280</v>
      </c>
      <c r="O17" s="1" t="str">
        <f t="shared" si="2"/>
        <v>衬板1</v>
      </c>
      <c r="P17" s="1">
        <f t="shared" si="3"/>
        <v>3</v>
      </c>
    </row>
    <row r="18" spans="1:16" ht="15.15">
      <c r="A18" s="91">
        <v>11738977</v>
      </c>
      <c r="B18" s="170">
        <v>330094280</v>
      </c>
      <c r="C18" s="90">
        <v>2102</v>
      </c>
      <c r="D18" s="91"/>
      <c r="E18" s="170">
        <v>3</v>
      </c>
      <c r="F18" s="90">
        <v>20151219</v>
      </c>
      <c r="G18" s="90">
        <v>20151221</v>
      </c>
      <c r="H18" s="90" t="s">
        <v>988</v>
      </c>
      <c r="I18" s="90" t="s">
        <v>2492</v>
      </c>
      <c r="J18" s="95" t="s">
        <v>989</v>
      </c>
      <c r="L18" s="1">
        <f t="shared" si="0"/>
        <v>11738977</v>
      </c>
      <c r="M18" s="1" t="s">
        <v>991</v>
      </c>
      <c r="N18" s="1">
        <f t="shared" si="1"/>
        <v>330094280</v>
      </c>
      <c r="O18" s="1" t="str">
        <f t="shared" si="2"/>
        <v>衬板1</v>
      </c>
      <c r="P18" s="1">
        <f t="shared" si="3"/>
        <v>3</v>
      </c>
    </row>
    <row r="19" spans="1:16" ht="15.15">
      <c r="A19" s="89">
        <v>11738978</v>
      </c>
      <c r="B19" s="170">
        <v>330094280</v>
      </c>
      <c r="C19" s="90">
        <v>2102</v>
      </c>
      <c r="D19" s="91"/>
      <c r="E19" s="170">
        <v>1</v>
      </c>
      <c r="F19" s="90">
        <v>20151219</v>
      </c>
      <c r="G19" s="90">
        <v>20151221</v>
      </c>
      <c r="H19" s="90" t="s">
        <v>988</v>
      </c>
      <c r="I19" s="90" t="s">
        <v>2492</v>
      </c>
      <c r="J19" s="92" t="s">
        <v>989</v>
      </c>
      <c r="L19" s="1">
        <f t="shared" si="0"/>
        <v>11738978</v>
      </c>
      <c r="M19" s="1" t="s">
        <v>991</v>
      </c>
      <c r="N19" s="1">
        <f t="shared" si="1"/>
        <v>330094280</v>
      </c>
      <c r="O19" s="1" t="str">
        <f t="shared" si="2"/>
        <v>衬板1</v>
      </c>
      <c r="P19" s="1">
        <f t="shared" si="3"/>
        <v>1</v>
      </c>
    </row>
    <row r="20" spans="1:16" ht="15.15">
      <c r="A20" s="89">
        <v>11738979</v>
      </c>
      <c r="B20" s="170">
        <v>330094280</v>
      </c>
      <c r="C20" s="90">
        <v>2102</v>
      </c>
      <c r="D20" s="91"/>
      <c r="E20" s="170">
        <v>4</v>
      </c>
      <c r="F20" s="90">
        <v>20151219</v>
      </c>
      <c r="G20" s="90">
        <v>20151221</v>
      </c>
      <c r="H20" s="90" t="s">
        <v>988</v>
      </c>
      <c r="I20" s="90" t="s">
        <v>2492</v>
      </c>
      <c r="J20" s="92" t="s">
        <v>989</v>
      </c>
      <c r="L20" s="1">
        <f t="shared" si="0"/>
        <v>11738979</v>
      </c>
      <c r="M20" s="1" t="s">
        <v>991</v>
      </c>
      <c r="N20" s="1">
        <f t="shared" si="1"/>
        <v>330094280</v>
      </c>
      <c r="O20" s="1" t="str">
        <f t="shared" si="2"/>
        <v>衬板1</v>
      </c>
      <c r="P20" s="1">
        <f t="shared" si="3"/>
        <v>4</v>
      </c>
    </row>
    <row r="21" spans="1:16" ht="15.15">
      <c r="A21" s="89">
        <v>11739100</v>
      </c>
      <c r="B21" s="170">
        <v>330033216</v>
      </c>
      <c r="C21" s="90">
        <v>2102</v>
      </c>
      <c r="D21" s="91"/>
      <c r="E21" s="170">
        <v>1</v>
      </c>
      <c r="F21" s="90">
        <v>20151219</v>
      </c>
      <c r="G21" s="90">
        <v>20151221</v>
      </c>
      <c r="H21" s="90" t="s">
        <v>988</v>
      </c>
      <c r="I21" s="90" t="s">
        <v>2492</v>
      </c>
      <c r="J21" s="92" t="s">
        <v>989</v>
      </c>
      <c r="L21" s="1">
        <f t="shared" si="0"/>
        <v>11739100</v>
      </c>
      <c r="M21" s="1" t="s">
        <v>991</v>
      </c>
      <c r="N21" s="1">
        <f t="shared" si="1"/>
        <v>330033216</v>
      </c>
      <c r="O21" s="1" t="str">
        <f t="shared" si="2"/>
        <v>衬板1</v>
      </c>
      <c r="P21" s="1">
        <f t="shared" si="3"/>
        <v>1</v>
      </c>
    </row>
    <row r="22" spans="1:16" ht="15.15">
      <c r="A22" s="89">
        <v>11739101</v>
      </c>
      <c r="B22" s="170">
        <v>330094303</v>
      </c>
      <c r="C22" s="90">
        <v>2102</v>
      </c>
      <c r="D22" s="91"/>
      <c r="E22" s="170">
        <v>3</v>
      </c>
      <c r="F22" s="90">
        <v>20151219</v>
      </c>
      <c r="G22" s="90">
        <v>20151221</v>
      </c>
      <c r="H22" s="90" t="s">
        <v>988</v>
      </c>
      <c r="I22" s="90" t="s">
        <v>2492</v>
      </c>
      <c r="J22" s="92" t="s">
        <v>2490</v>
      </c>
      <c r="L22" s="1">
        <f t="shared" si="0"/>
        <v>11739101</v>
      </c>
      <c r="M22" s="1" t="s">
        <v>991</v>
      </c>
      <c r="N22" s="1">
        <f t="shared" si="1"/>
        <v>330094303</v>
      </c>
      <c r="O22" s="1" t="str">
        <f t="shared" si="2"/>
        <v>衬板2</v>
      </c>
      <c r="P22" s="1">
        <f t="shared" si="3"/>
        <v>3</v>
      </c>
    </row>
    <row r="23" spans="1:16" ht="15.15">
      <c r="A23" s="89">
        <v>11739102</v>
      </c>
      <c r="B23" s="170">
        <v>330094303</v>
      </c>
      <c r="C23" s="90">
        <v>2102</v>
      </c>
      <c r="D23" s="91"/>
      <c r="E23" s="170">
        <v>3</v>
      </c>
      <c r="F23" s="90">
        <v>20151219</v>
      </c>
      <c r="G23" s="90">
        <v>20151221</v>
      </c>
      <c r="H23" s="90" t="s">
        <v>988</v>
      </c>
      <c r="I23" s="90" t="s">
        <v>2492</v>
      </c>
      <c r="J23" s="92" t="s">
        <v>2490</v>
      </c>
      <c r="L23" s="1">
        <f t="shared" si="0"/>
        <v>11739102</v>
      </c>
      <c r="M23" s="1" t="s">
        <v>991</v>
      </c>
      <c r="N23" s="1">
        <f t="shared" si="1"/>
        <v>330094303</v>
      </c>
      <c r="O23" s="1" t="str">
        <f t="shared" si="2"/>
        <v>衬板2</v>
      </c>
      <c r="P23" s="1">
        <f t="shared" si="3"/>
        <v>3</v>
      </c>
    </row>
    <row r="24" spans="1:16" ht="15.15">
      <c r="A24" s="91">
        <v>11739103</v>
      </c>
      <c r="B24" s="170">
        <v>330094303</v>
      </c>
      <c r="C24" s="90">
        <v>2102</v>
      </c>
      <c r="D24" s="91"/>
      <c r="E24" s="170">
        <v>1</v>
      </c>
      <c r="F24" s="90">
        <v>20151219</v>
      </c>
      <c r="G24" s="90">
        <v>20151221</v>
      </c>
      <c r="H24" s="90" t="s">
        <v>988</v>
      </c>
      <c r="I24" s="90" t="s">
        <v>2492</v>
      </c>
      <c r="J24" s="92" t="s">
        <v>2490</v>
      </c>
      <c r="L24" s="1">
        <f t="shared" si="0"/>
        <v>11739103</v>
      </c>
      <c r="M24" s="1" t="s">
        <v>991</v>
      </c>
      <c r="N24" s="1">
        <f t="shared" si="1"/>
        <v>330094303</v>
      </c>
      <c r="O24" s="1" t="str">
        <f t="shared" si="2"/>
        <v>衬板2</v>
      </c>
      <c r="P24" s="1">
        <f t="shared" si="3"/>
        <v>1</v>
      </c>
    </row>
    <row r="25" spans="1:16" ht="15.15">
      <c r="A25" s="89">
        <v>11739104</v>
      </c>
      <c r="B25" s="170">
        <v>330094303</v>
      </c>
      <c r="C25" s="90">
        <v>2102</v>
      </c>
      <c r="D25" s="91"/>
      <c r="E25" s="170">
        <v>4</v>
      </c>
      <c r="F25" s="90">
        <v>20151219</v>
      </c>
      <c r="G25" s="90">
        <v>20151221</v>
      </c>
      <c r="H25" s="90" t="s">
        <v>988</v>
      </c>
      <c r="I25" s="90" t="s">
        <v>2492</v>
      </c>
      <c r="J25" s="92" t="s">
        <v>2490</v>
      </c>
      <c r="L25" s="1">
        <f t="shared" si="0"/>
        <v>11739104</v>
      </c>
      <c r="M25" s="1" t="s">
        <v>991</v>
      </c>
      <c r="N25" s="1">
        <f t="shared" si="1"/>
        <v>330094303</v>
      </c>
      <c r="O25" s="1" t="str">
        <f t="shared" si="2"/>
        <v>衬板2</v>
      </c>
      <c r="P25" s="1">
        <f t="shared" si="3"/>
        <v>4</v>
      </c>
    </row>
    <row r="26" spans="1:16" ht="15.15">
      <c r="A26" s="91">
        <v>11739105</v>
      </c>
      <c r="B26" s="170">
        <v>330099707</v>
      </c>
      <c r="C26" s="90">
        <v>2102</v>
      </c>
      <c r="D26" s="91"/>
      <c r="E26" s="170">
        <v>11</v>
      </c>
      <c r="F26" s="90">
        <v>20151219</v>
      </c>
      <c r="G26" s="90">
        <v>20151221</v>
      </c>
      <c r="H26" s="90" t="s">
        <v>988</v>
      </c>
      <c r="I26" s="90" t="s">
        <v>2492</v>
      </c>
      <c r="J26" s="92" t="s">
        <v>2491</v>
      </c>
      <c r="L26" s="1">
        <f t="shared" si="0"/>
        <v>11739105</v>
      </c>
      <c r="M26" s="1" t="s">
        <v>991</v>
      </c>
      <c r="N26" s="1">
        <f t="shared" si="1"/>
        <v>330099707</v>
      </c>
      <c r="O26" s="1" t="str">
        <f t="shared" si="2"/>
        <v>后盖板</v>
      </c>
      <c r="P26" s="1">
        <f t="shared" si="3"/>
        <v>11</v>
      </c>
    </row>
    <row r="27" spans="1:16" ht="15.15">
      <c r="A27" s="91">
        <v>11739106</v>
      </c>
      <c r="B27" s="170">
        <v>330099708</v>
      </c>
      <c r="C27" s="90">
        <v>2102</v>
      </c>
      <c r="D27" s="91"/>
      <c r="E27" s="170">
        <v>11</v>
      </c>
      <c r="F27" s="90">
        <v>20151219</v>
      </c>
      <c r="G27" s="90">
        <v>20151221</v>
      </c>
      <c r="H27" s="90" t="s">
        <v>988</v>
      </c>
      <c r="I27" s="90" t="s">
        <v>2492</v>
      </c>
      <c r="J27" s="93" t="s">
        <v>2491</v>
      </c>
      <c r="L27" s="1">
        <f t="shared" si="0"/>
        <v>11739106</v>
      </c>
      <c r="M27" s="1" t="s">
        <v>991</v>
      </c>
      <c r="N27" s="1">
        <f t="shared" si="1"/>
        <v>330099708</v>
      </c>
      <c r="O27" s="1" t="str">
        <f t="shared" si="2"/>
        <v>后盖板</v>
      </c>
      <c r="P27" s="1">
        <f t="shared" si="3"/>
        <v>11</v>
      </c>
    </row>
    <row r="28" spans="1:16" ht="15.15">
      <c r="A28" s="91">
        <v>11739107</v>
      </c>
      <c r="B28" s="170">
        <v>330109862</v>
      </c>
      <c r="C28" s="90">
        <v>2102</v>
      </c>
      <c r="D28" s="91"/>
      <c r="E28" s="170">
        <v>1</v>
      </c>
      <c r="F28" s="90">
        <v>20151219</v>
      </c>
      <c r="G28" s="90">
        <v>20151221</v>
      </c>
      <c r="H28" s="90" t="s">
        <v>988</v>
      </c>
      <c r="I28" s="90" t="s">
        <v>2493</v>
      </c>
      <c r="J28" s="93" t="s">
        <v>2212</v>
      </c>
      <c r="L28" s="1">
        <f t="shared" si="0"/>
        <v>11739107</v>
      </c>
      <c r="M28" s="1" t="s">
        <v>991</v>
      </c>
      <c r="N28" s="1">
        <f t="shared" si="1"/>
        <v>330109862</v>
      </c>
      <c r="O28" s="1" t="str">
        <f t="shared" si="2"/>
        <v>面板</v>
      </c>
      <c r="P28" s="1">
        <f t="shared" si="3"/>
        <v>1</v>
      </c>
    </row>
    <row r="29" spans="1:16" ht="15.15">
      <c r="A29" s="91">
        <v>11739108</v>
      </c>
      <c r="B29" s="170">
        <v>330033216</v>
      </c>
      <c r="C29" s="90">
        <v>2102</v>
      </c>
      <c r="D29" s="91"/>
      <c r="E29" s="170">
        <v>3</v>
      </c>
      <c r="F29" s="90">
        <v>20151219</v>
      </c>
      <c r="G29" s="90">
        <v>20151221</v>
      </c>
      <c r="H29" s="90" t="s">
        <v>988</v>
      </c>
      <c r="I29" s="90" t="s">
        <v>2493</v>
      </c>
      <c r="J29" s="93" t="s">
        <v>989</v>
      </c>
      <c r="L29" s="1">
        <f t="shared" si="0"/>
        <v>11739108</v>
      </c>
      <c r="M29" s="1" t="s">
        <v>991</v>
      </c>
      <c r="N29" s="1">
        <f t="shared" si="1"/>
        <v>330033216</v>
      </c>
      <c r="O29" s="1" t="str">
        <f t="shared" si="2"/>
        <v>衬板1</v>
      </c>
      <c r="P29" s="1">
        <f t="shared" si="3"/>
        <v>3</v>
      </c>
    </row>
    <row r="30" spans="1:16" ht="15.15">
      <c r="A30" s="91">
        <v>11739109</v>
      </c>
      <c r="B30" s="170">
        <v>330094280</v>
      </c>
      <c r="C30" s="90">
        <v>2102</v>
      </c>
      <c r="D30" s="91"/>
      <c r="E30" s="170">
        <v>1</v>
      </c>
      <c r="F30" s="90">
        <v>20151219</v>
      </c>
      <c r="G30" s="90">
        <v>20151221</v>
      </c>
      <c r="H30" s="90" t="s">
        <v>988</v>
      </c>
      <c r="I30" s="90" t="s">
        <v>2493</v>
      </c>
      <c r="J30" s="93" t="s">
        <v>989</v>
      </c>
      <c r="L30" s="1">
        <f t="shared" si="0"/>
        <v>11739109</v>
      </c>
      <c r="M30" s="1" t="s">
        <v>991</v>
      </c>
      <c r="N30" s="1">
        <f t="shared" si="1"/>
        <v>330094280</v>
      </c>
      <c r="O30" s="1" t="str">
        <f t="shared" si="2"/>
        <v>衬板1</v>
      </c>
      <c r="P30" s="1">
        <f t="shared" si="3"/>
        <v>1</v>
      </c>
    </row>
    <row r="31" spans="1:16" ht="15.15">
      <c r="A31" s="91">
        <v>11739110</v>
      </c>
      <c r="B31" s="170">
        <v>330094303</v>
      </c>
      <c r="C31" s="90">
        <v>2102</v>
      </c>
      <c r="D31" s="91"/>
      <c r="E31" s="170">
        <v>1</v>
      </c>
      <c r="F31" s="90">
        <v>20151219</v>
      </c>
      <c r="G31" s="90">
        <v>20151221</v>
      </c>
      <c r="H31" s="90" t="s">
        <v>988</v>
      </c>
      <c r="I31" s="90" t="s">
        <v>2493</v>
      </c>
      <c r="J31" s="93" t="s">
        <v>2490</v>
      </c>
      <c r="L31" s="1">
        <f t="shared" si="0"/>
        <v>11739110</v>
      </c>
      <c r="M31" s="1" t="s">
        <v>991</v>
      </c>
      <c r="N31" s="1">
        <f t="shared" si="1"/>
        <v>330094303</v>
      </c>
      <c r="O31" s="1" t="str">
        <f t="shared" si="2"/>
        <v>衬板2</v>
      </c>
      <c r="P31" s="1">
        <f t="shared" si="3"/>
        <v>1</v>
      </c>
    </row>
    <row r="32" spans="1:16" ht="15.15">
      <c r="A32" s="91">
        <v>11739111</v>
      </c>
      <c r="B32" s="170">
        <v>330099707</v>
      </c>
      <c r="C32" s="90">
        <v>2102</v>
      </c>
      <c r="D32" s="91"/>
      <c r="E32" s="170">
        <v>14</v>
      </c>
      <c r="F32" s="90">
        <v>20151219</v>
      </c>
      <c r="G32" s="90">
        <v>20151221</v>
      </c>
      <c r="H32" s="90" t="s">
        <v>988</v>
      </c>
      <c r="I32" s="90" t="s">
        <v>2493</v>
      </c>
      <c r="J32" s="93" t="s">
        <v>2491</v>
      </c>
      <c r="L32" s="1">
        <f t="shared" si="0"/>
        <v>11739111</v>
      </c>
      <c r="M32" s="1" t="s">
        <v>991</v>
      </c>
      <c r="N32" s="1">
        <f t="shared" si="1"/>
        <v>330099707</v>
      </c>
      <c r="O32" s="1" t="str">
        <f t="shared" si="2"/>
        <v>后盖板</v>
      </c>
      <c r="P32" s="1">
        <f t="shared" si="3"/>
        <v>14</v>
      </c>
    </row>
    <row r="33" spans="1:16" ht="15.15">
      <c r="A33" s="91">
        <v>11739112</v>
      </c>
      <c r="B33" s="170">
        <v>330099708</v>
      </c>
      <c r="C33" s="90">
        <v>2102</v>
      </c>
      <c r="D33" s="91"/>
      <c r="E33" s="170">
        <v>23</v>
      </c>
      <c r="F33" s="90">
        <v>20151219</v>
      </c>
      <c r="G33" s="90">
        <v>20151221</v>
      </c>
      <c r="H33" s="90" t="s">
        <v>988</v>
      </c>
      <c r="I33" s="90" t="s">
        <v>2493</v>
      </c>
      <c r="J33" s="93" t="s">
        <v>2491</v>
      </c>
      <c r="L33" s="1">
        <f t="shared" si="0"/>
        <v>11739112</v>
      </c>
      <c r="M33" s="1" t="s">
        <v>991</v>
      </c>
      <c r="N33" s="1">
        <f t="shared" si="1"/>
        <v>330099708</v>
      </c>
      <c r="O33" s="1" t="str">
        <f t="shared" si="2"/>
        <v>后盖板</v>
      </c>
      <c r="P33" s="1">
        <f t="shared" si="3"/>
        <v>23</v>
      </c>
    </row>
    <row r="34" spans="1:16" ht="15.15">
      <c r="A34" s="91">
        <v>11739113</v>
      </c>
      <c r="B34" s="170">
        <v>330122499</v>
      </c>
      <c r="C34" s="90">
        <v>2102</v>
      </c>
      <c r="D34" s="91"/>
      <c r="E34" s="170">
        <v>9</v>
      </c>
      <c r="F34" s="90">
        <v>20151219</v>
      </c>
      <c r="G34" s="90">
        <v>20151221</v>
      </c>
      <c r="H34" s="90" t="s">
        <v>988</v>
      </c>
      <c r="I34" s="90" t="s">
        <v>2493</v>
      </c>
      <c r="J34" s="94" t="s">
        <v>2491</v>
      </c>
      <c r="L34" s="1">
        <f t="shared" si="0"/>
        <v>11739113</v>
      </c>
      <c r="M34" s="1" t="s">
        <v>991</v>
      </c>
      <c r="N34" s="1">
        <f t="shared" si="1"/>
        <v>330122499</v>
      </c>
      <c r="O34" s="1" t="str">
        <f t="shared" si="2"/>
        <v>后盖板</v>
      </c>
      <c r="P34" s="1">
        <f t="shared" si="3"/>
        <v>9</v>
      </c>
    </row>
    <row r="35" spans="1:16" ht="15.15">
      <c r="A35" s="91"/>
      <c r="B35" s="170"/>
      <c r="C35" s="90"/>
      <c r="D35" s="91"/>
      <c r="E35" s="170"/>
      <c r="F35" s="90"/>
      <c r="G35" s="90"/>
      <c r="H35" s="90"/>
      <c r="I35" s="90"/>
      <c r="J35" s="94"/>
      <c r="L35" s="1">
        <f t="shared" si="0"/>
        <v>0</v>
      </c>
      <c r="M35" s="1" t="s">
        <v>991</v>
      </c>
      <c r="N35" s="1">
        <f t="shared" si="1"/>
        <v>0</v>
      </c>
      <c r="O35" s="1">
        <f t="shared" si="2"/>
        <v>0</v>
      </c>
      <c r="P35" s="1">
        <f t="shared" si="3"/>
        <v>0</v>
      </c>
    </row>
    <row r="36" spans="1:16" ht="15.15">
      <c r="A36" s="91"/>
      <c r="B36" s="170"/>
      <c r="C36" s="90"/>
      <c r="D36" s="91"/>
      <c r="E36" s="170"/>
      <c r="F36" s="90"/>
      <c r="G36" s="90"/>
      <c r="H36" s="90"/>
      <c r="I36" s="90"/>
      <c r="J36" s="94"/>
      <c r="L36" s="1">
        <f t="shared" si="0"/>
        <v>0</v>
      </c>
      <c r="M36" s="1" t="s">
        <v>991</v>
      </c>
      <c r="N36" s="1">
        <f t="shared" si="1"/>
        <v>0</v>
      </c>
      <c r="O36" s="1">
        <f t="shared" si="2"/>
        <v>0</v>
      </c>
      <c r="P36" s="1">
        <f t="shared" si="3"/>
        <v>0</v>
      </c>
    </row>
    <row r="37" spans="1:16" ht="15.15">
      <c r="A37" s="91"/>
      <c r="B37" s="170"/>
      <c r="C37" s="90"/>
      <c r="D37" s="91"/>
      <c r="E37" s="170"/>
      <c r="F37" s="90"/>
      <c r="G37" s="90"/>
      <c r="H37" s="90"/>
      <c r="I37" s="90"/>
      <c r="J37" s="95"/>
      <c r="L37" s="1">
        <f t="shared" si="0"/>
        <v>0</v>
      </c>
      <c r="M37" s="1" t="s">
        <v>991</v>
      </c>
      <c r="N37" s="1">
        <f t="shared" si="1"/>
        <v>0</v>
      </c>
      <c r="O37" s="1">
        <f t="shared" si="2"/>
        <v>0</v>
      </c>
      <c r="P37" s="1">
        <f t="shared" si="3"/>
        <v>0</v>
      </c>
    </row>
    <row r="38" spans="1:16" ht="15.15">
      <c r="A38" s="91"/>
      <c r="B38" s="170"/>
      <c r="C38" s="90"/>
      <c r="D38" s="91"/>
      <c r="E38" s="170"/>
      <c r="F38" s="90"/>
      <c r="G38" s="90"/>
      <c r="H38" s="90"/>
      <c r="I38" s="90"/>
      <c r="J38" s="95"/>
      <c r="L38" s="1">
        <f t="shared" si="0"/>
        <v>0</v>
      </c>
      <c r="M38" s="1" t="s">
        <v>991</v>
      </c>
      <c r="N38" s="1">
        <f t="shared" si="1"/>
        <v>0</v>
      </c>
      <c r="O38" s="1">
        <f t="shared" si="2"/>
        <v>0</v>
      </c>
      <c r="P38" s="1">
        <f t="shared" si="3"/>
        <v>0</v>
      </c>
    </row>
    <row r="39" spans="1:16" ht="15.15">
      <c r="A39" s="91"/>
      <c r="B39" s="170"/>
      <c r="C39" s="90"/>
      <c r="D39" s="91"/>
      <c r="E39" s="170"/>
      <c r="F39" s="90"/>
      <c r="G39" s="90"/>
      <c r="H39" s="90"/>
      <c r="I39" s="90"/>
      <c r="J39" s="95"/>
      <c r="L39" s="1">
        <f t="shared" si="0"/>
        <v>0</v>
      </c>
      <c r="M39" s="1" t="s">
        <v>991</v>
      </c>
      <c r="N39" s="1">
        <f t="shared" si="1"/>
        <v>0</v>
      </c>
      <c r="O39" s="1">
        <f t="shared" si="2"/>
        <v>0</v>
      </c>
      <c r="P39" s="1">
        <f t="shared" si="3"/>
        <v>0</v>
      </c>
    </row>
    <row r="40" spans="1:16" ht="15.15">
      <c r="A40" s="91"/>
      <c r="B40" s="170"/>
      <c r="C40" s="90"/>
      <c r="D40" s="91"/>
      <c r="E40" s="170"/>
      <c r="F40" s="90"/>
      <c r="G40" s="90"/>
      <c r="H40" s="90"/>
      <c r="I40" s="90"/>
      <c r="J40" s="95"/>
      <c r="L40" s="1">
        <f t="shared" si="0"/>
        <v>0</v>
      </c>
      <c r="M40" s="1" t="s">
        <v>991</v>
      </c>
      <c r="N40" s="1">
        <f t="shared" si="1"/>
        <v>0</v>
      </c>
      <c r="O40" s="1">
        <f t="shared" si="2"/>
        <v>0</v>
      </c>
      <c r="P40" s="1">
        <f t="shared" si="3"/>
        <v>0</v>
      </c>
    </row>
    <row r="41" spans="1:16" ht="15.15">
      <c r="A41" s="91"/>
      <c r="B41" s="170"/>
      <c r="C41" s="90"/>
      <c r="D41" s="91"/>
      <c r="E41" s="170"/>
      <c r="F41" s="90"/>
      <c r="G41" s="90"/>
      <c r="H41" s="90"/>
      <c r="I41" s="90"/>
      <c r="J41" s="92"/>
      <c r="L41" s="1">
        <f t="shared" si="0"/>
        <v>0</v>
      </c>
      <c r="M41" s="1" t="s">
        <v>991</v>
      </c>
      <c r="N41" s="1">
        <f t="shared" si="1"/>
        <v>0</v>
      </c>
      <c r="O41" s="1">
        <f t="shared" si="2"/>
        <v>0</v>
      </c>
      <c r="P41" s="1">
        <f t="shared" si="3"/>
        <v>0</v>
      </c>
    </row>
    <row r="42" spans="1:16" ht="15.15">
      <c r="A42" s="91"/>
      <c r="B42" s="170"/>
      <c r="C42" s="90"/>
      <c r="D42" s="91"/>
      <c r="E42" s="170"/>
      <c r="F42" s="90"/>
      <c r="G42" s="90"/>
      <c r="H42" s="90"/>
      <c r="I42" s="90"/>
      <c r="J42" s="92"/>
      <c r="L42" s="1">
        <f t="shared" ref="L42:L52" si="4">A42</f>
        <v>0</v>
      </c>
      <c r="M42" s="1" t="s">
        <v>991</v>
      </c>
      <c r="N42" s="1">
        <f t="shared" ref="N42:N52" si="5">B42</f>
        <v>0</v>
      </c>
      <c r="O42" s="1">
        <f t="shared" ref="O42:O52" si="6">J42</f>
        <v>0</v>
      </c>
      <c r="P42" s="1">
        <f t="shared" ref="P42:P52" si="7">E42</f>
        <v>0</v>
      </c>
    </row>
    <row r="43" spans="1:16" ht="15.15">
      <c r="A43" s="91"/>
      <c r="B43" s="170"/>
      <c r="C43" s="90"/>
      <c r="D43" s="91"/>
      <c r="E43" s="170"/>
      <c r="F43" s="90"/>
      <c r="G43" s="90"/>
      <c r="H43" s="90"/>
      <c r="I43" s="90"/>
      <c r="J43" s="93"/>
      <c r="L43" s="1">
        <f t="shared" si="4"/>
        <v>0</v>
      </c>
      <c r="M43" s="1" t="s">
        <v>991</v>
      </c>
      <c r="N43" s="1">
        <f t="shared" si="5"/>
        <v>0</v>
      </c>
      <c r="O43" s="1">
        <f t="shared" si="6"/>
        <v>0</v>
      </c>
      <c r="P43" s="1">
        <f t="shared" si="7"/>
        <v>0</v>
      </c>
    </row>
    <row r="44" spans="1:16" s="86" customFormat="1" ht="15.15">
      <c r="A44" s="91"/>
      <c r="B44" s="170"/>
      <c r="C44" s="90"/>
      <c r="D44" s="91"/>
      <c r="E44" s="170"/>
      <c r="F44" s="90"/>
      <c r="G44" s="90"/>
      <c r="H44" s="90"/>
      <c r="I44" s="90"/>
      <c r="J44" s="95"/>
      <c r="L44" s="1">
        <f t="shared" si="4"/>
        <v>0</v>
      </c>
      <c r="M44" s="1" t="s">
        <v>991</v>
      </c>
      <c r="N44" s="1">
        <f t="shared" si="5"/>
        <v>0</v>
      </c>
      <c r="O44" s="1">
        <f t="shared" si="6"/>
        <v>0</v>
      </c>
      <c r="P44" s="1">
        <f t="shared" si="7"/>
        <v>0</v>
      </c>
    </row>
    <row r="45" spans="1:16" s="86" customFormat="1" ht="15.15">
      <c r="A45" s="91"/>
      <c r="B45" s="170"/>
      <c r="C45" s="90"/>
      <c r="D45" s="91"/>
      <c r="E45" s="170"/>
      <c r="F45" s="90"/>
      <c r="G45" s="90"/>
      <c r="H45" s="90"/>
      <c r="I45" s="90"/>
      <c r="J45" s="95"/>
      <c r="L45" s="1">
        <f t="shared" si="4"/>
        <v>0</v>
      </c>
      <c r="M45" s="1" t="s">
        <v>991</v>
      </c>
      <c r="N45" s="1">
        <f t="shared" si="5"/>
        <v>0</v>
      </c>
      <c r="O45" s="1">
        <f t="shared" si="6"/>
        <v>0</v>
      </c>
      <c r="P45" s="1">
        <f t="shared" si="7"/>
        <v>0</v>
      </c>
    </row>
    <row r="46" spans="1:16" s="86" customFormat="1" ht="15.15">
      <c r="A46" s="91"/>
      <c r="B46" s="170"/>
      <c r="C46" s="90"/>
      <c r="D46" s="91"/>
      <c r="E46" s="170"/>
      <c r="F46" s="90"/>
      <c r="G46" s="90"/>
      <c r="H46" s="90"/>
      <c r="I46" s="90"/>
      <c r="J46" s="95"/>
      <c r="L46" s="1">
        <f t="shared" si="4"/>
        <v>0</v>
      </c>
      <c r="M46" s="1" t="s">
        <v>991</v>
      </c>
      <c r="N46" s="1">
        <f t="shared" si="5"/>
        <v>0</v>
      </c>
      <c r="O46" s="1">
        <f t="shared" si="6"/>
        <v>0</v>
      </c>
      <c r="P46" s="1">
        <f t="shared" si="7"/>
        <v>0</v>
      </c>
    </row>
    <row r="47" spans="1:16" s="86" customFormat="1" ht="15.15">
      <c r="A47" s="91"/>
      <c r="B47" s="170"/>
      <c r="C47" s="90"/>
      <c r="D47" s="91"/>
      <c r="E47" s="170"/>
      <c r="F47" s="90"/>
      <c r="G47" s="90"/>
      <c r="H47" s="90"/>
      <c r="I47" s="90"/>
      <c r="J47" s="90"/>
      <c r="L47" s="1">
        <f t="shared" si="4"/>
        <v>0</v>
      </c>
      <c r="M47" s="1" t="s">
        <v>991</v>
      </c>
      <c r="N47" s="1">
        <f t="shared" si="5"/>
        <v>0</v>
      </c>
      <c r="O47" s="1">
        <f t="shared" si="6"/>
        <v>0</v>
      </c>
      <c r="P47" s="1">
        <f t="shared" si="7"/>
        <v>0</v>
      </c>
    </row>
    <row r="48" spans="1:16" s="86" customFormat="1" ht="15.15">
      <c r="A48" s="91"/>
      <c r="B48" s="170"/>
      <c r="C48" s="90"/>
      <c r="D48" s="91"/>
      <c r="E48" s="170"/>
      <c r="F48" s="90"/>
      <c r="G48" s="90"/>
      <c r="H48" s="90"/>
      <c r="I48" s="90"/>
      <c r="J48" s="90"/>
      <c r="L48" s="1">
        <f t="shared" si="4"/>
        <v>0</v>
      </c>
      <c r="M48" s="1" t="s">
        <v>991</v>
      </c>
      <c r="N48" s="1">
        <f t="shared" si="5"/>
        <v>0</v>
      </c>
      <c r="O48" s="1">
        <f t="shared" si="6"/>
        <v>0</v>
      </c>
      <c r="P48" s="1">
        <f t="shared" si="7"/>
        <v>0</v>
      </c>
    </row>
    <row r="49" spans="1:16" s="86" customFormat="1" ht="15.15">
      <c r="A49" s="91"/>
      <c r="B49" s="170"/>
      <c r="C49" s="90"/>
      <c r="D49" s="91"/>
      <c r="E49" s="170"/>
      <c r="F49" s="90"/>
      <c r="G49" s="90"/>
      <c r="H49" s="90"/>
      <c r="I49" s="90"/>
      <c r="J49" s="90"/>
      <c r="L49" s="1">
        <f t="shared" si="4"/>
        <v>0</v>
      </c>
      <c r="M49" s="1" t="s">
        <v>991</v>
      </c>
      <c r="N49" s="1">
        <f t="shared" si="5"/>
        <v>0</v>
      </c>
      <c r="O49" s="1">
        <f t="shared" si="6"/>
        <v>0</v>
      </c>
      <c r="P49" s="1">
        <f t="shared" si="7"/>
        <v>0</v>
      </c>
    </row>
    <row r="50" spans="1:16" s="86" customFormat="1" ht="15.15">
      <c r="A50" s="91"/>
      <c r="B50" s="170"/>
      <c r="C50" s="90"/>
      <c r="D50" s="91"/>
      <c r="E50" s="170"/>
      <c r="F50" s="90"/>
      <c r="G50" s="90"/>
      <c r="H50" s="90"/>
      <c r="I50" s="90"/>
      <c r="J50" s="90"/>
      <c r="L50" s="1">
        <f t="shared" si="4"/>
        <v>0</v>
      </c>
      <c r="M50" s="1" t="s">
        <v>991</v>
      </c>
      <c r="N50" s="1">
        <f t="shared" si="5"/>
        <v>0</v>
      </c>
      <c r="O50" s="1">
        <f t="shared" si="6"/>
        <v>0</v>
      </c>
      <c r="P50" s="1">
        <f t="shared" si="7"/>
        <v>0</v>
      </c>
    </row>
    <row r="51" spans="1:16" s="86" customFormat="1" ht="15.15">
      <c r="A51" s="91"/>
      <c r="B51" s="89"/>
      <c r="C51" s="90"/>
      <c r="D51" s="91"/>
      <c r="E51" s="91"/>
      <c r="F51" s="90"/>
      <c r="G51" s="90"/>
      <c r="H51" s="90"/>
      <c r="I51" s="90"/>
      <c r="J51" s="90"/>
      <c r="L51" s="1">
        <f t="shared" si="4"/>
        <v>0</v>
      </c>
      <c r="M51" s="1" t="s">
        <v>991</v>
      </c>
      <c r="N51" s="1">
        <f t="shared" si="5"/>
        <v>0</v>
      </c>
      <c r="O51" s="1">
        <f t="shared" si="6"/>
        <v>0</v>
      </c>
      <c r="P51" s="1">
        <f t="shared" si="7"/>
        <v>0</v>
      </c>
    </row>
    <row r="52" spans="1:16" s="86" customFormat="1" ht="15.15">
      <c r="A52" s="91"/>
      <c r="B52" s="89"/>
      <c r="C52" s="90"/>
      <c r="D52" s="91"/>
      <c r="E52" s="91"/>
      <c r="F52" s="90"/>
      <c r="G52" s="90"/>
      <c r="H52" s="90"/>
      <c r="I52" s="90"/>
      <c r="J52" s="90"/>
      <c r="L52" s="1">
        <f t="shared" si="4"/>
        <v>0</v>
      </c>
      <c r="M52" s="1" t="s">
        <v>991</v>
      </c>
      <c r="N52" s="1">
        <f t="shared" si="5"/>
        <v>0</v>
      </c>
      <c r="O52" s="1">
        <f t="shared" si="6"/>
        <v>0</v>
      </c>
      <c r="P52" s="1">
        <f t="shared" si="7"/>
        <v>0</v>
      </c>
    </row>
    <row r="53" spans="1:16" s="86" customFormat="1" ht="15.15">
      <c r="A53" s="91"/>
      <c r="B53" s="89"/>
      <c r="C53" s="90"/>
      <c r="D53" s="91"/>
      <c r="E53" s="91"/>
      <c r="F53" s="90"/>
      <c r="G53" s="90"/>
      <c r="H53" s="90"/>
      <c r="I53" s="90"/>
      <c r="J53" s="90"/>
      <c r="L53" s="1">
        <f t="shared" ref="L53:L116" si="8">A53</f>
        <v>0</v>
      </c>
      <c r="M53" s="1" t="s">
        <v>991</v>
      </c>
      <c r="N53" s="1">
        <f t="shared" ref="N53:N116" si="9">B53</f>
        <v>0</v>
      </c>
      <c r="O53" s="1">
        <f t="shared" ref="O53:O116" si="10">J53</f>
        <v>0</v>
      </c>
      <c r="P53" s="1">
        <f t="shared" ref="P53:P116" si="11">E53</f>
        <v>0</v>
      </c>
    </row>
    <row r="54" spans="1:16" s="86" customFormat="1" ht="15.15">
      <c r="A54" s="91"/>
      <c r="B54" s="89"/>
      <c r="C54" s="90"/>
      <c r="D54" s="91"/>
      <c r="E54" s="91"/>
      <c r="F54" s="90"/>
      <c r="G54" s="90"/>
      <c r="H54" s="90"/>
      <c r="I54" s="90"/>
      <c r="J54" s="90"/>
      <c r="L54" s="1">
        <f t="shared" si="8"/>
        <v>0</v>
      </c>
      <c r="M54" s="1" t="s">
        <v>991</v>
      </c>
      <c r="N54" s="1">
        <f t="shared" si="9"/>
        <v>0</v>
      </c>
      <c r="O54" s="1">
        <f t="shared" si="10"/>
        <v>0</v>
      </c>
      <c r="P54" s="1">
        <f t="shared" si="11"/>
        <v>0</v>
      </c>
    </row>
    <row r="55" spans="1:16" s="86" customFormat="1" ht="15.15">
      <c r="A55" s="91"/>
      <c r="B55" s="89"/>
      <c r="C55" s="90"/>
      <c r="D55" s="91"/>
      <c r="E55" s="91"/>
      <c r="F55" s="90"/>
      <c r="G55" s="90"/>
      <c r="H55" s="90"/>
      <c r="I55" s="90"/>
      <c r="J55" s="90"/>
      <c r="L55" s="1">
        <f t="shared" si="8"/>
        <v>0</v>
      </c>
      <c r="M55" s="1" t="s">
        <v>991</v>
      </c>
      <c r="N55" s="1">
        <f t="shared" si="9"/>
        <v>0</v>
      </c>
      <c r="O55" s="1">
        <f t="shared" si="10"/>
        <v>0</v>
      </c>
      <c r="P55" s="1">
        <f t="shared" si="11"/>
        <v>0</v>
      </c>
    </row>
    <row r="56" spans="1:16" s="86" customFormat="1" ht="15.15">
      <c r="A56" s="91"/>
      <c r="B56" s="89"/>
      <c r="C56" s="90"/>
      <c r="D56" s="91"/>
      <c r="E56" s="91"/>
      <c r="F56" s="90"/>
      <c r="G56" s="90"/>
      <c r="H56" s="90"/>
      <c r="I56" s="90"/>
      <c r="J56" s="90"/>
      <c r="L56" s="1">
        <f t="shared" si="8"/>
        <v>0</v>
      </c>
      <c r="M56" s="1" t="s">
        <v>991</v>
      </c>
      <c r="N56" s="1">
        <f t="shared" si="9"/>
        <v>0</v>
      </c>
      <c r="O56" s="1">
        <f t="shared" si="10"/>
        <v>0</v>
      </c>
      <c r="P56" s="1">
        <f t="shared" si="11"/>
        <v>0</v>
      </c>
    </row>
    <row r="57" spans="1:16" ht="15.15">
      <c r="A57" s="91"/>
      <c r="B57" s="89"/>
      <c r="C57" s="90"/>
      <c r="D57" s="91"/>
      <c r="E57" s="91"/>
      <c r="F57" s="90"/>
      <c r="G57" s="90"/>
      <c r="H57" s="90"/>
      <c r="I57" s="90"/>
      <c r="J57" s="90"/>
      <c r="L57" s="1">
        <f t="shared" si="8"/>
        <v>0</v>
      </c>
      <c r="M57" s="1" t="s">
        <v>991</v>
      </c>
      <c r="N57" s="1">
        <f t="shared" si="9"/>
        <v>0</v>
      </c>
      <c r="O57" s="1">
        <f t="shared" si="10"/>
        <v>0</v>
      </c>
      <c r="P57" s="1">
        <f t="shared" si="11"/>
        <v>0</v>
      </c>
    </row>
    <row r="58" spans="1:16" ht="15.15">
      <c r="A58" s="91"/>
      <c r="B58" s="89"/>
      <c r="C58" s="90"/>
      <c r="D58" s="91"/>
      <c r="E58" s="91"/>
      <c r="F58" s="90"/>
      <c r="G58" s="90"/>
      <c r="H58" s="90"/>
      <c r="I58" s="90"/>
      <c r="J58" s="90"/>
      <c r="L58" s="1">
        <f t="shared" si="8"/>
        <v>0</v>
      </c>
      <c r="M58" s="1" t="s">
        <v>991</v>
      </c>
      <c r="N58" s="1">
        <f t="shared" si="9"/>
        <v>0</v>
      </c>
      <c r="O58" s="1">
        <f t="shared" si="10"/>
        <v>0</v>
      </c>
      <c r="P58" s="1">
        <f t="shared" si="11"/>
        <v>0</v>
      </c>
    </row>
    <row r="59" spans="1:16" ht="15.15">
      <c r="A59" s="91"/>
      <c r="B59" s="89"/>
      <c r="C59" s="90"/>
      <c r="D59" s="91"/>
      <c r="E59" s="91"/>
      <c r="F59" s="90"/>
      <c r="G59" s="90"/>
      <c r="H59" s="90"/>
      <c r="I59" s="90"/>
      <c r="J59" s="90"/>
      <c r="L59" s="1">
        <f t="shared" si="8"/>
        <v>0</v>
      </c>
      <c r="M59" s="1" t="s">
        <v>991</v>
      </c>
      <c r="N59" s="1">
        <f t="shared" si="9"/>
        <v>0</v>
      </c>
      <c r="O59" s="1">
        <f t="shared" si="10"/>
        <v>0</v>
      </c>
      <c r="P59" s="1">
        <f t="shared" si="11"/>
        <v>0</v>
      </c>
    </row>
    <row r="60" spans="1:16" ht="15.15">
      <c r="A60" s="91"/>
      <c r="B60" s="89"/>
      <c r="C60" s="90"/>
      <c r="D60" s="91"/>
      <c r="E60" s="91"/>
      <c r="F60" s="90"/>
      <c r="G60" s="90"/>
      <c r="H60" s="90"/>
      <c r="I60" s="90"/>
      <c r="J60" s="90"/>
      <c r="L60" s="1">
        <f t="shared" si="8"/>
        <v>0</v>
      </c>
      <c r="M60" s="1" t="s">
        <v>991</v>
      </c>
      <c r="N60" s="1">
        <f t="shared" si="9"/>
        <v>0</v>
      </c>
      <c r="O60" s="1">
        <f t="shared" si="10"/>
        <v>0</v>
      </c>
      <c r="P60" s="1">
        <f t="shared" si="11"/>
        <v>0</v>
      </c>
    </row>
    <row r="61" spans="1:16" ht="15.15">
      <c r="A61" s="89"/>
      <c r="B61" s="91"/>
      <c r="C61" s="90"/>
      <c r="D61" s="91"/>
      <c r="E61" s="91"/>
      <c r="F61" s="90"/>
      <c r="G61" s="90"/>
      <c r="H61" s="90"/>
      <c r="I61" s="90"/>
      <c r="J61" s="90"/>
      <c r="L61" s="1">
        <f t="shared" si="8"/>
        <v>0</v>
      </c>
      <c r="M61" s="1" t="s">
        <v>991</v>
      </c>
      <c r="N61" s="1">
        <f t="shared" si="9"/>
        <v>0</v>
      </c>
      <c r="O61" s="1">
        <f t="shared" si="10"/>
        <v>0</v>
      </c>
      <c r="P61" s="1">
        <f t="shared" si="11"/>
        <v>0</v>
      </c>
    </row>
    <row r="62" spans="1:16" ht="15.15">
      <c r="A62" s="91"/>
      <c r="B62" s="91"/>
      <c r="C62" s="90"/>
      <c r="D62" s="91"/>
      <c r="E62" s="91"/>
      <c r="F62" s="90"/>
      <c r="G62" s="90"/>
      <c r="H62" s="90"/>
      <c r="I62" s="90"/>
      <c r="J62" s="90"/>
      <c r="L62" s="1">
        <f t="shared" si="8"/>
        <v>0</v>
      </c>
      <c r="M62" s="1" t="s">
        <v>991</v>
      </c>
      <c r="N62" s="1">
        <f t="shared" si="9"/>
        <v>0</v>
      </c>
      <c r="O62" s="1">
        <f t="shared" si="10"/>
        <v>0</v>
      </c>
      <c r="P62" s="1">
        <f t="shared" si="11"/>
        <v>0</v>
      </c>
    </row>
    <row r="63" spans="1:16" ht="15.15">
      <c r="A63" s="91"/>
      <c r="B63" s="91"/>
      <c r="C63" s="90"/>
      <c r="D63" s="91"/>
      <c r="E63" s="91"/>
      <c r="F63" s="90"/>
      <c r="G63" s="90"/>
      <c r="H63" s="90"/>
      <c r="I63" s="90"/>
      <c r="J63" s="90"/>
      <c r="L63" s="1">
        <f t="shared" si="8"/>
        <v>0</v>
      </c>
      <c r="M63" s="1" t="s">
        <v>991</v>
      </c>
      <c r="N63" s="1">
        <f t="shared" si="9"/>
        <v>0</v>
      </c>
      <c r="O63" s="1">
        <f t="shared" si="10"/>
        <v>0</v>
      </c>
      <c r="P63" s="1">
        <f t="shared" si="11"/>
        <v>0</v>
      </c>
    </row>
    <row r="64" spans="1:16" ht="15.15">
      <c r="A64" s="91"/>
      <c r="B64" s="91"/>
      <c r="C64" s="90"/>
      <c r="D64" s="91"/>
      <c r="E64" s="91"/>
      <c r="F64" s="90"/>
      <c r="G64" s="90"/>
      <c r="H64" s="90"/>
      <c r="I64" s="90"/>
      <c r="J64" s="90"/>
      <c r="L64" s="1">
        <f t="shared" si="8"/>
        <v>0</v>
      </c>
      <c r="M64" s="1" t="s">
        <v>991</v>
      </c>
      <c r="N64" s="1">
        <f t="shared" si="9"/>
        <v>0</v>
      </c>
      <c r="O64" s="1">
        <f t="shared" si="10"/>
        <v>0</v>
      </c>
      <c r="P64" s="1">
        <f t="shared" si="11"/>
        <v>0</v>
      </c>
    </row>
    <row r="65" spans="1:16" ht="15.15">
      <c r="A65" s="91"/>
      <c r="B65" s="91"/>
      <c r="C65" s="90"/>
      <c r="D65" s="91"/>
      <c r="E65" s="96"/>
      <c r="F65" s="90"/>
      <c r="G65" s="90"/>
      <c r="H65" s="90"/>
      <c r="I65" s="90"/>
      <c r="J65" s="90"/>
      <c r="L65" s="1">
        <f t="shared" si="8"/>
        <v>0</v>
      </c>
      <c r="M65" s="1" t="s">
        <v>991</v>
      </c>
      <c r="N65" s="1">
        <f t="shared" si="9"/>
        <v>0</v>
      </c>
      <c r="O65" s="1">
        <f t="shared" si="10"/>
        <v>0</v>
      </c>
      <c r="P65" s="1">
        <f t="shared" si="11"/>
        <v>0</v>
      </c>
    </row>
    <row r="66" spans="1:16" ht="15.15">
      <c r="A66" s="91"/>
      <c r="B66" s="91"/>
      <c r="C66" s="90"/>
      <c r="D66" s="91"/>
      <c r="E66" s="96"/>
      <c r="F66" s="90"/>
      <c r="G66" s="90"/>
      <c r="H66" s="90"/>
      <c r="I66" s="90"/>
      <c r="J66" s="90"/>
      <c r="L66" s="1">
        <f t="shared" si="8"/>
        <v>0</v>
      </c>
      <c r="M66" s="1" t="s">
        <v>991</v>
      </c>
      <c r="N66" s="1">
        <f t="shared" si="9"/>
        <v>0</v>
      </c>
      <c r="O66" s="1">
        <f t="shared" si="10"/>
        <v>0</v>
      </c>
      <c r="P66" s="1">
        <f t="shared" si="11"/>
        <v>0</v>
      </c>
    </row>
    <row r="67" spans="1:16" ht="15.15">
      <c r="A67" s="91"/>
      <c r="B67" s="91"/>
      <c r="C67" s="90"/>
      <c r="D67" s="91"/>
      <c r="E67" s="96"/>
      <c r="F67" s="90"/>
      <c r="G67" s="90"/>
      <c r="H67" s="90"/>
      <c r="I67" s="90"/>
      <c r="J67" s="90"/>
      <c r="L67" s="1">
        <f t="shared" si="8"/>
        <v>0</v>
      </c>
      <c r="M67" s="1" t="s">
        <v>991</v>
      </c>
      <c r="N67" s="1">
        <f t="shared" si="9"/>
        <v>0</v>
      </c>
      <c r="O67" s="1">
        <f t="shared" si="10"/>
        <v>0</v>
      </c>
      <c r="P67" s="1">
        <f t="shared" si="11"/>
        <v>0</v>
      </c>
    </row>
    <row r="68" spans="1:16" ht="15.15">
      <c r="A68" s="91"/>
      <c r="B68" s="91"/>
      <c r="C68" s="90"/>
      <c r="D68" s="91"/>
      <c r="E68" s="96"/>
      <c r="F68" s="90"/>
      <c r="G68" s="90"/>
      <c r="H68" s="90"/>
      <c r="I68" s="90"/>
      <c r="J68" s="90"/>
      <c r="L68" s="1">
        <f t="shared" si="8"/>
        <v>0</v>
      </c>
      <c r="M68" s="1" t="s">
        <v>991</v>
      </c>
      <c r="N68" s="1">
        <f t="shared" si="9"/>
        <v>0</v>
      </c>
      <c r="O68" s="1">
        <f t="shared" si="10"/>
        <v>0</v>
      </c>
      <c r="P68" s="1">
        <f t="shared" si="11"/>
        <v>0</v>
      </c>
    </row>
    <row r="69" spans="1:16" ht="15.15">
      <c r="A69" s="91"/>
      <c r="B69" s="91"/>
      <c r="C69" s="90"/>
      <c r="D69" s="91"/>
      <c r="E69" s="96"/>
      <c r="F69" s="90"/>
      <c r="G69" s="90"/>
      <c r="H69" s="90"/>
      <c r="I69" s="90"/>
      <c r="J69" s="90"/>
      <c r="L69" s="1">
        <f t="shared" si="8"/>
        <v>0</v>
      </c>
      <c r="M69" s="1" t="s">
        <v>991</v>
      </c>
      <c r="N69" s="1">
        <f t="shared" si="9"/>
        <v>0</v>
      </c>
      <c r="O69" s="1">
        <f t="shared" si="10"/>
        <v>0</v>
      </c>
      <c r="P69" s="1">
        <f t="shared" si="11"/>
        <v>0</v>
      </c>
    </row>
    <row r="70" spans="1:16" ht="15.15">
      <c r="A70" s="91"/>
      <c r="B70" s="91"/>
      <c r="C70" s="90"/>
      <c r="D70" s="91"/>
      <c r="E70" s="96"/>
      <c r="F70" s="90"/>
      <c r="G70" s="90"/>
      <c r="H70" s="90"/>
      <c r="I70" s="90"/>
      <c r="J70" s="90"/>
      <c r="L70" s="1">
        <f t="shared" si="8"/>
        <v>0</v>
      </c>
      <c r="M70" s="1" t="s">
        <v>991</v>
      </c>
      <c r="N70" s="1">
        <f t="shared" si="9"/>
        <v>0</v>
      </c>
      <c r="O70" s="1">
        <f t="shared" si="10"/>
        <v>0</v>
      </c>
      <c r="P70" s="1">
        <f t="shared" si="11"/>
        <v>0</v>
      </c>
    </row>
    <row r="71" spans="1:16" ht="15.15">
      <c r="A71" s="91"/>
      <c r="B71" s="89"/>
      <c r="C71" s="90"/>
      <c r="D71" s="91"/>
      <c r="E71" s="91"/>
      <c r="F71" s="90"/>
      <c r="G71" s="90"/>
      <c r="H71" s="90"/>
      <c r="I71" s="90"/>
      <c r="J71" s="90"/>
      <c r="L71" s="1">
        <f t="shared" si="8"/>
        <v>0</v>
      </c>
      <c r="M71" s="1" t="s">
        <v>991</v>
      </c>
      <c r="N71" s="1">
        <f t="shared" si="9"/>
        <v>0</v>
      </c>
      <c r="O71" s="1">
        <f t="shared" si="10"/>
        <v>0</v>
      </c>
      <c r="P71" s="1">
        <f t="shared" si="11"/>
        <v>0</v>
      </c>
    </row>
    <row r="72" spans="1:16" ht="15.15">
      <c r="A72" s="91"/>
      <c r="B72" s="89"/>
      <c r="C72" s="90"/>
      <c r="D72" s="91"/>
      <c r="E72" s="91"/>
      <c r="F72" s="90"/>
      <c r="G72" s="90"/>
      <c r="H72" s="90"/>
      <c r="I72" s="90"/>
      <c r="J72" s="90"/>
      <c r="L72" s="1">
        <f t="shared" si="8"/>
        <v>0</v>
      </c>
      <c r="M72" s="1" t="s">
        <v>991</v>
      </c>
      <c r="N72" s="1">
        <f t="shared" si="9"/>
        <v>0</v>
      </c>
      <c r="O72" s="1">
        <f t="shared" si="10"/>
        <v>0</v>
      </c>
      <c r="P72" s="1">
        <f t="shared" si="11"/>
        <v>0</v>
      </c>
    </row>
    <row r="73" spans="1:16" ht="15.15">
      <c r="A73" s="91"/>
      <c r="B73" s="89"/>
      <c r="C73" s="90"/>
      <c r="D73" s="91"/>
      <c r="E73" s="91"/>
      <c r="F73" s="90"/>
      <c r="G73" s="90"/>
      <c r="H73" s="90"/>
      <c r="I73" s="90"/>
      <c r="J73" s="90"/>
      <c r="L73" s="1">
        <f t="shared" si="8"/>
        <v>0</v>
      </c>
      <c r="M73" s="1" t="s">
        <v>991</v>
      </c>
      <c r="N73" s="1">
        <f t="shared" si="9"/>
        <v>0</v>
      </c>
      <c r="O73" s="1">
        <f t="shared" si="10"/>
        <v>0</v>
      </c>
      <c r="P73" s="1">
        <f t="shared" si="11"/>
        <v>0</v>
      </c>
    </row>
    <row r="74" spans="1:16" ht="15.15">
      <c r="A74" s="91"/>
      <c r="B74" s="89"/>
      <c r="C74" s="90"/>
      <c r="D74" s="91"/>
      <c r="E74" s="91"/>
      <c r="F74" s="90"/>
      <c r="G74" s="90"/>
      <c r="H74" s="90"/>
      <c r="I74" s="90"/>
      <c r="J74" s="90"/>
      <c r="L74" s="1">
        <f t="shared" si="8"/>
        <v>0</v>
      </c>
      <c r="M74" s="1" t="s">
        <v>991</v>
      </c>
      <c r="N74" s="1">
        <f t="shared" si="9"/>
        <v>0</v>
      </c>
      <c r="O74" s="1">
        <f t="shared" si="10"/>
        <v>0</v>
      </c>
      <c r="P74" s="1">
        <f t="shared" si="11"/>
        <v>0</v>
      </c>
    </row>
    <row r="75" spans="1:16" ht="15.15">
      <c r="A75" s="91"/>
      <c r="B75" s="91"/>
      <c r="C75" s="90"/>
      <c r="D75" s="91"/>
      <c r="E75" s="91"/>
      <c r="F75" s="90"/>
      <c r="G75" s="90"/>
      <c r="H75" s="90"/>
      <c r="I75" s="90"/>
      <c r="J75" s="90"/>
      <c r="L75" s="1">
        <f t="shared" si="8"/>
        <v>0</v>
      </c>
      <c r="M75" s="1" t="s">
        <v>991</v>
      </c>
      <c r="N75" s="1">
        <f t="shared" si="9"/>
        <v>0</v>
      </c>
      <c r="O75" s="1">
        <f t="shared" si="10"/>
        <v>0</v>
      </c>
      <c r="P75" s="1">
        <f t="shared" si="11"/>
        <v>0</v>
      </c>
    </row>
    <row r="76" spans="1:16" ht="15.15">
      <c r="A76" s="91"/>
      <c r="B76" s="91"/>
      <c r="C76" s="90"/>
      <c r="D76" s="91"/>
      <c r="E76" s="91"/>
      <c r="F76" s="90"/>
      <c r="G76" s="90"/>
      <c r="H76" s="90"/>
      <c r="I76" s="90"/>
      <c r="J76" s="90"/>
      <c r="L76" s="1">
        <f t="shared" si="8"/>
        <v>0</v>
      </c>
      <c r="M76" s="1" t="s">
        <v>991</v>
      </c>
      <c r="N76" s="1">
        <f t="shared" si="9"/>
        <v>0</v>
      </c>
      <c r="O76" s="1">
        <f t="shared" si="10"/>
        <v>0</v>
      </c>
      <c r="P76" s="1">
        <f t="shared" si="11"/>
        <v>0</v>
      </c>
    </row>
    <row r="77" spans="1:16" ht="15.15">
      <c r="A77" s="91"/>
      <c r="B77" s="91"/>
      <c r="C77" s="90"/>
      <c r="D77" s="91"/>
      <c r="E77" s="91"/>
      <c r="F77" s="90"/>
      <c r="G77" s="90"/>
      <c r="H77" s="90"/>
      <c r="I77" s="90"/>
      <c r="J77" s="90"/>
      <c r="L77" s="1">
        <f t="shared" si="8"/>
        <v>0</v>
      </c>
      <c r="M77" s="1" t="s">
        <v>991</v>
      </c>
      <c r="N77" s="1">
        <f t="shared" si="9"/>
        <v>0</v>
      </c>
      <c r="O77" s="1">
        <f t="shared" si="10"/>
        <v>0</v>
      </c>
      <c r="P77" s="1">
        <f t="shared" si="11"/>
        <v>0</v>
      </c>
    </row>
    <row r="78" spans="1:16" ht="15.15">
      <c r="A78" s="91"/>
      <c r="B78" s="91"/>
      <c r="C78" s="90"/>
      <c r="D78" s="91"/>
      <c r="E78" s="91"/>
      <c r="F78" s="90"/>
      <c r="G78" s="90"/>
      <c r="H78" s="90"/>
      <c r="I78" s="90"/>
      <c r="J78" s="90"/>
      <c r="L78" s="1">
        <f t="shared" si="8"/>
        <v>0</v>
      </c>
      <c r="M78" s="1" t="s">
        <v>991</v>
      </c>
      <c r="N78" s="1">
        <f t="shared" si="9"/>
        <v>0</v>
      </c>
      <c r="O78" s="1">
        <f t="shared" si="10"/>
        <v>0</v>
      </c>
      <c r="P78" s="1">
        <f t="shared" si="11"/>
        <v>0</v>
      </c>
    </row>
    <row r="79" spans="1:16" ht="15.15">
      <c r="A79" s="91"/>
      <c r="B79" s="91"/>
      <c r="C79" s="90"/>
      <c r="D79" s="91"/>
      <c r="E79" s="91"/>
      <c r="F79" s="90"/>
      <c r="G79" s="90"/>
      <c r="H79" s="90"/>
      <c r="I79" s="90"/>
      <c r="J79" s="90"/>
      <c r="L79" s="1">
        <f t="shared" si="8"/>
        <v>0</v>
      </c>
      <c r="M79" s="1" t="s">
        <v>991</v>
      </c>
      <c r="N79" s="1">
        <f t="shared" si="9"/>
        <v>0</v>
      </c>
      <c r="O79" s="1">
        <f t="shared" si="10"/>
        <v>0</v>
      </c>
      <c r="P79" s="1">
        <f t="shared" si="11"/>
        <v>0</v>
      </c>
    </row>
    <row r="80" spans="1:16" ht="15.15">
      <c r="A80" s="91"/>
      <c r="B80" s="91"/>
      <c r="C80" s="90"/>
      <c r="D80" s="91"/>
      <c r="E80" s="91"/>
      <c r="F80" s="90"/>
      <c r="G80" s="90"/>
      <c r="H80" s="90"/>
      <c r="I80" s="90"/>
      <c r="J80" s="90"/>
      <c r="L80" s="1">
        <f t="shared" si="8"/>
        <v>0</v>
      </c>
      <c r="M80" s="1" t="s">
        <v>991</v>
      </c>
      <c r="N80" s="1">
        <f t="shared" si="9"/>
        <v>0</v>
      </c>
      <c r="O80" s="1">
        <f t="shared" si="10"/>
        <v>0</v>
      </c>
      <c r="P80" s="1">
        <f t="shared" si="11"/>
        <v>0</v>
      </c>
    </row>
    <row r="81" spans="1:16" ht="15.15">
      <c r="A81" s="91"/>
      <c r="B81" s="91"/>
      <c r="C81" s="90"/>
      <c r="D81" s="91"/>
      <c r="E81" s="91"/>
      <c r="F81" s="90"/>
      <c r="G81" s="90"/>
      <c r="H81" s="90"/>
      <c r="I81" s="90"/>
      <c r="J81" s="90"/>
      <c r="L81" s="1">
        <f t="shared" si="8"/>
        <v>0</v>
      </c>
      <c r="M81" s="1" t="s">
        <v>991</v>
      </c>
      <c r="N81" s="1">
        <f t="shared" si="9"/>
        <v>0</v>
      </c>
      <c r="O81" s="1">
        <f t="shared" si="10"/>
        <v>0</v>
      </c>
      <c r="P81" s="1">
        <f t="shared" si="11"/>
        <v>0</v>
      </c>
    </row>
    <row r="82" spans="1:16" ht="15.15">
      <c r="A82" s="91"/>
      <c r="B82" s="91"/>
      <c r="C82" s="90"/>
      <c r="D82" s="91"/>
      <c r="E82" s="91"/>
      <c r="F82" s="90"/>
      <c r="G82" s="90"/>
      <c r="H82" s="90"/>
      <c r="I82" s="90"/>
      <c r="J82" s="90"/>
      <c r="L82" s="1">
        <f t="shared" si="8"/>
        <v>0</v>
      </c>
      <c r="M82" s="1" t="s">
        <v>991</v>
      </c>
      <c r="N82" s="1">
        <f t="shared" si="9"/>
        <v>0</v>
      </c>
      <c r="O82" s="1">
        <f t="shared" si="10"/>
        <v>0</v>
      </c>
      <c r="P82" s="1">
        <f t="shared" si="11"/>
        <v>0</v>
      </c>
    </row>
    <row r="83" spans="1:16" ht="15.15">
      <c r="A83" s="91"/>
      <c r="B83" s="91"/>
      <c r="C83" s="90"/>
      <c r="D83" s="91"/>
      <c r="E83" s="91"/>
      <c r="F83" s="90"/>
      <c r="G83" s="90"/>
      <c r="H83" s="90"/>
      <c r="I83" s="90"/>
      <c r="J83" s="90"/>
      <c r="L83" s="1">
        <f t="shared" si="8"/>
        <v>0</v>
      </c>
      <c r="M83" s="1" t="s">
        <v>991</v>
      </c>
      <c r="N83" s="1">
        <f t="shared" si="9"/>
        <v>0</v>
      </c>
      <c r="O83" s="1">
        <f t="shared" si="10"/>
        <v>0</v>
      </c>
      <c r="P83" s="1">
        <f t="shared" si="11"/>
        <v>0</v>
      </c>
    </row>
    <row r="84" spans="1:16" ht="15.15">
      <c r="A84" s="91"/>
      <c r="B84" s="91"/>
      <c r="C84" s="90"/>
      <c r="D84" s="91"/>
      <c r="E84" s="91"/>
      <c r="F84" s="90"/>
      <c r="G84" s="90"/>
      <c r="H84" s="90"/>
      <c r="I84" s="90"/>
      <c r="J84" s="90"/>
      <c r="L84" s="1">
        <f t="shared" si="8"/>
        <v>0</v>
      </c>
      <c r="M84" s="1" t="s">
        <v>991</v>
      </c>
      <c r="N84" s="1">
        <f t="shared" si="9"/>
        <v>0</v>
      </c>
      <c r="O84" s="1">
        <f t="shared" si="10"/>
        <v>0</v>
      </c>
      <c r="P84" s="1">
        <f t="shared" si="11"/>
        <v>0</v>
      </c>
    </row>
    <row r="85" spans="1:16" ht="15.15">
      <c r="A85" s="91"/>
      <c r="B85" s="91"/>
      <c r="C85" s="90"/>
      <c r="D85" s="91"/>
      <c r="E85" s="91"/>
      <c r="F85" s="90"/>
      <c r="G85" s="90"/>
      <c r="H85" s="90"/>
      <c r="I85" s="90"/>
      <c r="J85" s="90"/>
      <c r="L85" s="1">
        <f t="shared" si="8"/>
        <v>0</v>
      </c>
      <c r="M85" s="1" t="s">
        <v>991</v>
      </c>
      <c r="N85" s="1">
        <f t="shared" si="9"/>
        <v>0</v>
      </c>
      <c r="O85" s="1">
        <f t="shared" si="10"/>
        <v>0</v>
      </c>
      <c r="P85" s="1">
        <f t="shared" si="11"/>
        <v>0</v>
      </c>
    </row>
    <row r="86" spans="1:16" ht="15.15">
      <c r="A86" s="91"/>
      <c r="B86" s="91"/>
      <c r="C86" s="90"/>
      <c r="D86" s="91"/>
      <c r="E86" s="91"/>
      <c r="F86" s="90"/>
      <c r="G86" s="90"/>
      <c r="H86" s="90"/>
      <c r="I86" s="90"/>
      <c r="J86" s="90"/>
      <c r="L86" s="1">
        <f t="shared" si="8"/>
        <v>0</v>
      </c>
      <c r="M86" s="1" t="s">
        <v>991</v>
      </c>
      <c r="N86" s="1">
        <f t="shared" si="9"/>
        <v>0</v>
      </c>
      <c r="O86" s="1">
        <f t="shared" si="10"/>
        <v>0</v>
      </c>
      <c r="P86" s="1">
        <f t="shared" si="11"/>
        <v>0</v>
      </c>
    </row>
    <row r="87" spans="1:16" ht="15.15">
      <c r="A87" s="91"/>
      <c r="B87" s="91"/>
      <c r="C87" s="90"/>
      <c r="D87" s="91"/>
      <c r="E87" s="91"/>
      <c r="F87" s="90"/>
      <c r="G87" s="90"/>
      <c r="H87" s="90"/>
      <c r="I87" s="90"/>
      <c r="J87" s="90"/>
      <c r="L87" s="1">
        <f t="shared" si="8"/>
        <v>0</v>
      </c>
      <c r="M87" s="1" t="s">
        <v>991</v>
      </c>
      <c r="N87" s="1">
        <f t="shared" si="9"/>
        <v>0</v>
      </c>
      <c r="O87" s="1">
        <f t="shared" si="10"/>
        <v>0</v>
      </c>
      <c r="P87" s="1">
        <f t="shared" si="11"/>
        <v>0</v>
      </c>
    </row>
    <row r="88" spans="1:16" ht="15.15">
      <c r="A88" s="91"/>
      <c r="B88" s="91"/>
      <c r="C88" s="90"/>
      <c r="D88" s="91"/>
      <c r="E88" s="91"/>
      <c r="F88" s="90"/>
      <c r="G88" s="90"/>
      <c r="H88" s="90"/>
      <c r="I88" s="90"/>
      <c r="J88" s="90"/>
      <c r="L88" s="1">
        <f t="shared" si="8"/>
        <v>0</v>
      </c>
      <c r="M88" s="1" t="s">
        <v>991</v>
      </c>
      <c r="N88" s="1">
        <f t="shared" si="9"/>
        <v>0</v>
      </c>
      <c r="O88" s="1">
        <f t="shared" si="10"/>
        <v>0</v>
      </c>
      <c r="P88" s="1">
        <f t="shared" si="11"/>
        <v>0</v>
      </c>
    </row>
    <row r="89" spans="1:16">
      <c r="L89" s="1">
        <f t="shared" si="8"/>
        <v>0</v>
      </c>
      <c r="M89" s="1" t="s">
        <v>991</v>
      </c>
      <c r="N89" s="1">
        <f t="shared" si="9"/>
        <v>0</v>
      </c>
      <c r="O89" s="1">
        <f t="shared" si="10"/>
        <v>0</v>
      </c>
      <c r="P89" s="1">
        <f t="shared" si="11"/>
        <v>0</v>
      </c>
    </row>
    <row r="90" spans="1:16">
      <c r="L90" s="1">
        <f t="shared" si="8"/>
        <v>0</v>
      </c>
      <c r="M90" s="1" t="s">
        <v>991</v>
      </c>
      <c r="N90" s="1">
        <f t="shared" si="9"/>
        <v>0</v>
      </c>
      <c r="O90" s="1">
        <f t="shared" si="10"/>
        <v>0</v>
      </c>
      <c r="P90" s="1">
        <f t="shared" si="11"/>
        <v>0</v>
      </c>
    </row>
    <row r="91" spans="1:16">
      <c r="L91" s="1">
        <f t="shared" si="8"/>
        <v>0</v>
      </c>
      <c r="M91" s="1" t="s">
        <v>991</v>
      </c>
      <c r="N91" s="1">
        <f t="shared" si="9"/>
        <v>0</v>
      </c>
      <c r="O91" s="1">
        <f t="shared" si="10"/>
        <v>0</v>
      </c>
      <c r="P91" s="1">
        <f t="shared" si="11"/>
        <v>0</v>
      </c>
    </row>
    <row r="92" spans="1:16">
      <c r="L92" s="1">
        <f t="shared" si="8"/>
        <v>0</v>
      </c>
      <c r="M92" s="1" t="s">
        <v>991</v>
      </c>
      <c r="N92" s="1">
        <f t="shared" si="9"/>
        <v>0</v>
      </c>
      <c r="O92" s="1">
        <f t="shared" si="10"/>
        <v>0</v>
      </c>
      <c r="P92" s="1">
        <f t="shared" si="11"/>
        <v>0</v>
      </c>
    </row>
    <row r="93" spans="1:16">
      <c r="L93" s="1">
        <f t="shared" si="8"/>
        <v>0</v>
      </c>
      <c r="M93" s="1" t="s">
        <v>991</v>
      </c>
      <c r="N93" s="1">
        <f t="shared" si="9"/>
        <v>0</v>
      </c>
      <c r="O93" s="1">
        <f t="shared" si="10"/>
        <v>0</v>
      </c>
      <c r="P93" s="1">
        <f t="shared" si="11"/>
        <v>0</v>
      </c>
    </row>
    <row r="94" spans="1:16">
      <c r="L94" s="1">
        <f t="shared" si="8"/>
        <v>0</v>
      </c>
      <c r="M94" s="1" t="s">
        <v>991</v>
      </c>
      <c r="N94" s="1">
        <f t="shared" si="9"/>
        <v>0</v>
      </c>
      <c r="O94" s="1">
        <f t="shared" si="10"/>
        <v>0</v>
      </c>
      <c r="P94" s="1">
        <f t="shared" si="11"/>
        <v>0</v>
      </c>
    </row>
    <row r="95" spans="1:16">
      <c r="L95" s="1">
        <f t="shared" si="8"/>
        <v>0</v>
      </c>
      <c r="M95" s="1" t="s">
        <v>991</v>
      </c>
      <c r="N95" s="1">
        <f t="shared" si="9"/>
        <v>0</v>
      </c>
      <c r="O95" s="1">
        <f t="shared" si="10"/>
        <v>0</v>
      </c>
      <c r="P95" s="1">
        <f t="shared" si="11"/>
        <v>0</v>
      </c>
    </row>
    <row r="96" spans="1:16">
      <c r="L96" s="1">
        <f t="shared" si="8"/>
        <v>0</v>
      </c>
      <c r="M96" s="1" t="s">
        <v>991</v>
      </c>
      <c r="N96" s="1">
        <f t="shared" si="9"/>
        <v>0</v>
      </c>
      <c r="O96" s="1">
        <f t="shared" si="10"/>
        <v>0</v>
      </c>
      <c r="P96" s="1">
        <f t="shared" si="11"/>
        <v>0</v>
      </c>
    </row>
    <row r="97" spans="12:16">
      <c r="L97" s="1">
        <f t="shared" si="8"/>
        <v>0</v>
      </c>
      <c r="M97" s="1" t="s">
        <v>991</v>
      </c>
      <c r="N97" s="1">
        <f t="shared" si="9"/>
        <v>0</v>
      </c>
      <c r="O97" s="1">
        <f t="shared" si="10"/>
        <v>0</v>
      </c>
      <c r="P97" s="1">
        <f t="shared" si="11"/>
        <v>0</v>
      </c>
    </row>
    <row r="98" spans="12:16">
      <c r="L98" s="1">
        <f t="shared" si="8"/>
        <v>0</v>
      </c>
      <c r="M98" s="1" t="s">
        <v>991</v>
      </c>
      <c r="N98" s="1">
        <f t="shared" si="9"/>
        <v>0</v>
      </c>
      <c r="O98" s="1">
        <f t="shared" si="10"/>
        <v>0</v>
      </c>
      <c r="P98" s="1">
        <f t="shared" si="11"/>
        <v>0</v>
      </c>
    </row>
    <row r="99" spans="12:16">
      <c r="L99" s="1">
        <f t="shared" si="8"/>
        <v>0</v>
      </c>
      <c r="M99" s="1" t="s">
        <v>991</v>
      </c>
      <c r="N99" s="1">
        <f t="shared" si="9"/>
        <v>0</v>
      </c>
      <c r="O99" s="1">
        <f t="shared" si="10"/>
        <v>0</v>
      </c>
      <c r="P99" s="1">
        <f t="shared" si="11"/>
        <v>0</v>
      </c>
    </row>
    <row r="100" spans="12:16">
      <c r="L100" s="1">
        <f t="shared" si="8"/>
        <v>0</v>
      </c>
      <c r="M100" s="1" t="s">
        <v>991</v>
      </c>
      <c r="N100" s="1">
        <f t="shared" si="9"/>
        <v>0</v>
      </c>
      <c r="O100" s="1">
        <f t="shared" si="10"/>
        <v>0</v>
      </c>
      <c r="P100" s="1">
        <f t="shared" si="11"/>
        <v>0</v>
      </c>
    </row>
    <row r="101" spans="12:16">
      <c r="L101" s="1">
        <f t="shared" si="8"/>
        <v>0</v>
      </c>
      <c r="M101" s="1" t="s">
        <v>991</v>
      </c>
      <c r="N101" s="1">
        <f t="shared" si="9"/>
        <v>0</v>
      </c>
      <c r="O101" s="1">
        <f t="shared" si="10"/>
        <v>0</v>
      </c>
      <c r="P101" s="1">
        <f t="shared" si="11"/>
        <v>0</v>
      </c>
    </row>
    <row r="102" spans="12:16">
      <c r="L102" s="1">
        <f t="shared" si="8"/>
        <v>0</v>
      </c>
      <c r="M102" s="1" t="s">
        <v>991</v>
      </c>
      <c r="N102" s="1">
        <f t="shared" si="9"/>
        <v>0</v>
      </c>
      <c r="O102" s="1">
        <f t="shared" si="10"/>
        <v>0</v>
      </c>
      <c r="P102" s="1">
        <f t="shared" si="11"/>
        <v>0</v>
      </c>
    </row>
    <row r="103" spans="12:16">
      <c r="L103" s="1">
        <f t="shared" si="8"/>
        <v>0</v>
      </c>
      <c r="M103" s="1" t="s">
        <v>991</v>
      </c>
      <c r="N103" s="1">
        <f t="shared" si="9"/>
        <v>0</v>
      </c>
      <c r="O103" s="1">
        <f t="shared" si="10"/>
        <v>0</v>
      </c>
      <c r="P103" s="1">
        <f t="shared" si="11"/>
        <v>0</v>
      </c>
    </row>
    <row r="104" spans="12:16">
      <c r="L104" s="1">
        <f t="shared" si="8"/>
        <v>0</v>
      </c>
      <c r="M104" s="1" t="s">
        <v>991</v>
      </c>
      <c r="N104" s="1">
        <f t="shared" si="9"/>
        <v>0</v>
      </c>
      <c r="O104" s="1">
        <f t="shared" si="10"/>
        <v>0</v>
      </c>
      <c r="P104" s="1">
        <f t="shared" si="11"/>
        <v>0</v>
      </c>
    </row>
    <row r="105" spans="12:16">
      <c r="L105" s="1">
        <f t="shared" si="8"/>
        <v>0</v>
      </c>
      <c r="M105" s="1" t="s">
        <v>991</v>
      </c>
      <c r="N105" s="1">
        <f t="shared" si="9"/>
        <v>0</v>
      </c>
      <c r="O105" s="1">
        <f t="shared" si="10"/>
        <v>0</v>
      </c>
      <c r="P105" s="1">
        <f t="shared" si="11"/>
        <v>0</v>
      </c>
    </row>
    <row r="106" spans="12:16">
      <c r="L106" s="1">
        <f t="shared" si="8"/>
        <v>0</v>
      </c>
      <c r="M106" s="1" t="s">
        <v>991</v>
      </c>
      <c r="N106" s="1">
        <f t="shared" si="9"/>
        <v>0</v>
      </c>
      <c r="O106" s="1">
        <f t="shared" si="10"/>
        <v>0</v>
      </c>
      <c r="P106" s="1">
        <f t="shared" si="11"/>
        <v>0</v>
      </c>
    </row>
    <row r="107" spans="12:16">
      <c r="L107" s="1">
        <f t="shared" si="8"/>
        <v>0</v>
      </c>
      <c r="M107" s="1" t="s">
        <v>991</v>
      </c>
      <c r="N107" s="1">
        <f t="shared" si="9"/>
        <v>0</v>
      </c>
      <c r="O107" s="1">
        <f t="shared" si="10"/>
        <v>0</v>
      </c>
      <c r="P107" s="1">
        <f t="shared" si="11"/>
        <v>0</v>
      </c>
    </row>
    <row r="108" spans="12:16">
      <c r="L108" s="1">
        <f t="shared" si="8"/>
        <v>0</v>
      </c>
      <c r="M108" s="1" t="s">
        <v>991</v>
      </c>
      <c r="N108" s="1">
        <f t="shared" si="9"/>
        <v>0</v>
      </c>
      <c r="O108" s="1">
        <f t="shared" si="10"/>
        <v>0</v>
      </c>
      <c r="P108" s="1">
        <f t="shared" si="11"/>
        <v>0</v>
      </c>
    </row>
    <row r="109" spans="12:16">
      <c r="L109" s="1">
        <f t="shared" si="8"/>
        <v>0</v>
      </c>
      <c r="M109" s="1" t="s">
        <v>991</v>
      </c>
      <c r="N109" s="1">
        <f t="shared" si="9"/>
        <v>0</v>
      </c>
      <c r="O109" s="1">
        <f t="shared" si="10"/>
        <v>0</v>
      </c>
      <c r="P109" s="1">
        <f t="shared" si="11"/>
        <v>0</v>
      </c>
    </row>
    <row r="110" spans="12:16">
      <c r="L110" s="1">
        <f t="shared" si="8"/>
        <v>0</v>
      </c>
      <c r="M110" s="1" t="s">
        <v>991</v>
      </c>
      <c r="N110" s="1">
        <f t="shared" si="9"/>
        <v>0</v>
      </c>
      <c r="O110" s="1">
        <f t="shared" si="10"/>
        <v>0</v>
      </c>
      <c r="P110" s="1">
        <f t="shared" si="11"/>
        <v>0</v>
      </c>
    </row>
    <row r="111" spans="12:16">
      <c r="L111" s="1">
        <f t="shared" si="8"/>
        <v>0</v>
      </c>
      <c r="M111" s="1" t="s">
        <v>991</v>
      </c>
      <c r="N111" s="1">
        <f t="shared" si="9"/>
        <v>0</v>
      </c>
      <c r="O111" s="1">
        <f t="shared" si="10"/>
        <v>0</v>
      </c>
      <c r="P111" s="1">
        <f t="shared" si="11"/>
        <v>0</v>
      </c>
    </row>
    <row r="112" spans="12:16">
      <c r="L112" s="1">
        <f t="shared" si="8"/>
        <v>0</v>
      </c>
      <c r="M112" s="1" t="s">
        <v>991</v>
      </c>
      <c r="N112" s="1">
        <f t="shared" si="9"/>
        <v>0</v>
      </c>
      <c r="O112" s="1">
        <f t="shared" si="10"/>
        <v>0</v>
      </c>
      <c r="P112" s="1">
        <f t="shared" si="11"/>
        <v>0</v>
      </c>
    </row>
    <row r="113" spans="12:16">
      <c r="L113" s="1">
        <f t="shared" si="8"/>
        <v>0</v>
      </c>
      <c r="M113" s="1" t="s">
        <v>991</v>
      </c>
      <c r="N113" s="1">
        <f t="shared" si="9"/>
        <v>0</v>
      </c>
      <c r="O113" s="1">
        <f t="shared" si="10"/>
        <v>0</v>
      </c>
      <c r="P113" s="1">
        <f t="shared" si="11"/>
        <v>0</v>
      </c>
    </row>
    <row r="114" spans="12:16">
      <c r="L114" s="1">
        <f t="shared" si="8"/>
        <v>0</v>
      </c>
      <c r="M114" s="1" t="s">
        <v>991</v>
      </c>
      <c r="N114" s="1">
        <f t="shared" si="9"/>
        <v>0</v>
      </c>
      <c r="O114" s="1">
        <f t="shared" si="10"/>
        <v>0</v>
      </c>
      <c r="P114" s="1">
        <f t="shared" si="11"/>
        <v>0</v>
      </c>
    </row>
    <row r="115" spans="12:16">
      <c r="L115" s="1">
        <f t="shared" si="8"/>
        <v>0</v>
      </c>
      <c r="M115" s="1" t="s">
        <v>991</v>
      </c>
      <c r="N115" s="1">
        <f t="shared" si="9"/>
        <v>0</v>
      </c>
      <c r="O115" s="1">
        <f t="shared" si="10"/>
        <v>0</v>
      </c>
      <c r="P115" s="1">
        <f t="shared" si="11"/>
        <v>0</v>
      </c>
    </row>
    <row r="116" spans="12:16">
      <c r="L116" s="1">
        <f t="shared" si="8"/>
        <v>0</v>
      </c>
      <c r="M116" s="1" t="s">
        <v>991</v>
      </c>
      <c r="N116" s="1">
        <f t="shared" si="9"/>
        <v>0</v>
      </c>
      <c r="O116" s="1">
        <f t="shared" si="10"/>
        <v>0</v>
      </c>
      <c r="P116" s="1">
        <f t="shared" si="11"/>
        <v>0</v>
      </c>
    </row>
    <row r="117" spans="12:16">
      <c r="L117" s="1">
        <f t="shared" ref="L117:L135" si="12">A117</f>
        <v>0</v>
      </c>
      <c r="M117" s="1" t="s">
        <v>991</v>
      </c>
      <c r="N117" s="1">
        <f t="shared" ref="N117:N135" si="13">B117</f>
        <v>0</v>
      </c>
      <c r="O117" s="1">
        <f t="shared" ref="O117:O135" si="14">J117</f>
        <v>0</v>
      </c>
      <c r="P117" s="1">
        <f t="shared" ref="P117:P135" si="15">E117</f>
        <v>0</v>
      </c>
    </row>
    <row r="118" spans="12:16">
      <c r="L118" s="1">
        <f t="shared" si="12"/>
        <v>0</v>
      </c>
      <c r="M118" s="1" t="s">
        <v>991</v>
      </c>
      <c r="N118" s="1">
        <f t="shared" si="13"/>
        <v>0</v>
      </c>
      <c r="O118" s="1">
        <f t="shared" si="14"/>
        <v>0</v>
      </c>
      <c r="P118" s="1">
        <f t="shared" si="15"/>
        <v>0</v>
      </c>
    </row>
    <row r="119" spans="12:16">
      <c r="L119" s="1">
        <f t="shared" si="12"/>
        <v>0</v>
      </c>
      <c r="M119" s="1" t="s">
        <v>991</v>
      </c>
      <c r="N119" s="1">
        <f t="shared" si="13"/>
        <v>0</v>
      </c>
      <c r="O119" s="1">
        <f t="shared" si="14"/>
        <v>0</v>
      </c>
      <c r="P119" s="1">
        <f t="shared" si="15"/>
        <v>0</v>
      </c>
    </row>
    <row r="120" spans="12:16">
      <c r="L120" s="1">
        <f t="shared" si="12"/>
        <v>0</v>
      </c>
      <c r="M120" s="1" t="s">
        <v>991</v>
      </c>
      <c r="N120" s="1">
        <f t="shared" si="13"/>
        <v>0</v>
      </c>
      <c r="O120" s="1">
        <f t="shared" si="14"/>
        <v>0</v>
      </c>
      <c r="P120" s="1">
        <f t="shared" si="15"/>
        <v>0</v>
      </c>
    </row>
    <row r="121" spans="12:16">
      <c r="L121" s="1">
        <f t="shared" si="12"/>
        <v>0</v>
      </c>
      <c r="M121" s="1" t="s">
        <v>991</v>
      </c>
      <c r="N121" s="1">
        <f t="shared" si="13"/>
        <v>0</v>
      </c>
      <c r="O121" s="1">
        <f t="shared" si="14"/>
        <v>0</v>
      </c>
      <c r="P121" s="1">
        <f t="shared" si="15"/>
        <v>0</v>
      </c>
    </row>
    <row r="122" spans="12:16">
      <c r="L122" s="1">
        <f t="shared" si="12"/>
        <v>0</v>
      </c>
      <c r="M122" s="1" t="s">
        <v>991</v>
      </c>
      <c r="N122" s="1">
        <f t="shared" si="13"/>
        <v>0</v>
      </c>
      <c r="O122" s="1">
        <f t="shared" si="14"/>
        <v>0</v>
      </c>
      <c r="P122" s="1">
        <f t="shared" si="15"/>
        <v>0</v>
      </c>
    </row>
    <row r="123" spans="12:16">
      <c r="L123" s="1">
        <f t="shared" si="12"/>
        <v>0</v>
      </c>
      <c r="M123" s="1" t="s">
        <v>991</v>
      </c>
      <c r="N123" s="1">
        <f t="shared" si="13"/>
        <v>0</v>
      </c>
      <c r="O123" s="1">
        <f t="shared" si="14"/>
        <v>0</v>
      </c>
      <c r="P123" s="1">
        <f t="shared" si="15"/>
        <v>0</v>
      </c>
    </row>
    <row r="124" spans="12:16">
      <c r="L124" s="1">
        <f t="shared" si="12"/>
        <v>0</v>
      </c>
      <c r="M124" s="1" t="s">
        <v>991</v>
      </c>
      <c r="N124" s="1">
        <f t="shared" si="13"/>
        <v>0</v>
      </c>
      <c r="O124" s="1">
        <f t="shared" si="14"/>
        <v>0</v>
      </c>
      <c r="P124" s="1">
        <f t="shared" si="15"/>
        <v>0</v>
      </c>
    </row>
    <row r="125" spans="12:16">
      <c r="L125" s="1">
        <f t="shared" si="12"/>
        <v>0</v>
      </c>
      <c r="M125" s="1" t="s">
        <v>991</v>
      </c>
      <c r="N125" s="1">
        <f t="shared" si="13"/>
        <v>0</v>
      </c>
      <c r="O125" s="1">
        <f t="shared" si="14"/>
        <v>0</v>
      </c>
      <c r="P125" s="1">
        <f t="shared" si="15"/>
        <v>0</v>
      </c>
    </row>
    <row r="126" spans="12:16">
      <c r="L126" s="1">
        <f t="shared" si="12"/>
        <v>0</v>
      </c>
      <c r="M126" s="1" t="s">
        <v>991</v>
      </c>
      <c r="N126" s="1">
        <f t="shared" si="13"/>
        <v>0</v>
      </c>
      <c r="O126" s="1">
        <f t="shared" si="14"/>
        <v>0</v>
      </c>
      <c r="P126" s="1">
        <f t="shared" si="15"/>
        <v>0</v>
      </c>
    </row>
    <row r="127" spans="12:16">
      <c r="L127" s="1">
        <f t="shared" si="12"/>
        <v>0</v>
      </c>
      <c r="M127" s="1" t="s">
        <v>991</v>
      </c>
      <c r="N127" s="1">
        <f t="shared" si="13"/>
        <v>0</v>
      </c>
      <c r="O127" s="1">
        <f t="shared" si="14"/>
        <v>0</v>
      </c>
      <c r="P127" s="1">
        <f t="shared" si="15"/>
        <v>0</v>
      </c>
    </row>
    <row r="128" spans="12:16">
      <c r="L128" s="1">
        <f t="shared" si="12"/>
        <v>0</v>
      </c>
      <c r="M128" s="1" t="s">
        <v>991</v>
      </c>
      <c r="N128" s="1">
        <f t="shared" si="13"/>
        <v>0</v>
      </c>
      <c r="O128" s="1">
        <f t="shared" si="14"/>
        <v>0</v>
      </c>
      <c r="P128" s="1">
        <f t="shared" si="15"/>
        <v>0</v>
      </c>
    </row>
    <row r="129" spans="12:16">
      <c r="L129" s="1">
        <f t="shared" si="12"/>
        <v>0</v>
      </c>
      <c r="M129" s="1" t="s">
        <v>991</v>
      </c>
      <c r="N129" s="1">
        <f t="shared" si="13"/>
        <v>0</v>
      </c>
      <c r="O129" s="1">
        <f t="shared" si="14"/>
        <v>0</v>
      </c>
      <c r="P129" s="1">
        <f t="shared" si="15"/>
        <v>0</v>
      </c>
    </row>
    <row r="130" spans="12:16">
      <c r="L130" s="1">
        <f t="shared" si="12"/>
        <v>0</v>
      </c>
      <c r="M130" s="1" t="s">
        <v>991</v>
      </c>
      <c r="N130" s="1">
        <f t="shared" si="13"/>
        <v>0</v>
      </c>
      <c r="O130" s="1">
        <f t="shared" si="14"/>
        <v>0</v>
      </c>
      <c r="P130" s="1">
        <f t="shared" si="15"/>
        <v>0</v>
      </c>
    </row>
    <row r="131" spans="12:16">
      <c r="L131" s="1">
        <f t="shared" si="12"/>
        <v>0</v>
      </c>
      <c r="M131" s="1" t="s">
        <v>991</v>
      </c>
      <c r="N131" s="1">
        <f t="shared" si="13"/>
        <v>0</v>
      </c>
      <c r="O131" s="1">
        <f t="shared" si="14"/>
        <v>0</v>
      </c>
      <c r="P131" s="1">
        <f t="shared" si="15"/>
        <v>0</v>
      </c>
    </row>
    <row r="132" spans="12:16">
      <c r="L132" s="1">
        <f t="shared" si="12"/>
        <v>0</v>
      </c>
      <c r="M132" s="1" t="s">
        <v>991</v>
      </c>
      <c r="N132" s="1">
        <f t="shared" si="13"/>
        <v>0</v>
      </c>
      <c r="O132" s="1">
        <f t="shared" si="14"/>
        <v>0</v>
      </c>
      <c r="P132" s="1">
        <f t="shared" si="15"/>
        <v>0</v>
      </c>
    </row>
    <row r="133" spans="12:16">
      <c r="L133" s="1">
        <f t="shared" si="12"/>
        <v>0</v>
      </c>
      <c r="M133" s="1" t="s">
        <v>991</v>
      </c>
      <c r="N133" s="1">
        <f t="shared" si="13"/>
        <v>0</v>
      </c>
      <c r="O133" s="1">
        <f t="shared" si="14"/>
        <v>0</v>
      </c>
      <c r="P133" s="1">
        <f t="shared" si="15"/>
        <v>0</v>
      </c>
    </row>
    <row r="134" spans="12:16">
      <c r="L134" s="1">
        <f t="shared" si="12"/>
        <v>0</v>
      </c>
      <c r="M134" s="1" t="s">
        <v>991</v>
      </c>
      <c r="N134" s="1">
        <f t="shared" si="13"/>
        <v>0</v>
      </c>
      <c r="O134" s="1">
        <f t="shared" si="14"/>
        <v>0</v>
      </c>
      <c r="P134" s="1">
        <f t="shared" si="15"/>
        <v>0</v>
      </c>
    </row>
    <row r="135" spans="12:16">
      <c r="L135" s="1">
        <f t="shared" si="12"/>
        <v>0</v>
      </c>
      <c r="M135" s="1" t="s">
        <v>991</v>
      </c>
      <c r="N135" s="1">
        <f t="shared" si="13"/>
        <v>0</v>
      </c>
      <c r="O135" s="1">
        <f t="shared" si="14"/>
        <v>0</v>
      </c>
      <c r="P135" s="1">
        <f t="shared" si="15"/>
        <v>0</v>
      </c>
    </row>
  </sheetData>
  <autoFilter ref="A1:P34"/>
  <phoneticPr fontId="2" type="noConversion"/>
  <pageMargins left="0.7" right="0.7" top="0.75" bottom="0.75" header="0.3" footer="0.3"/>
  <pageSetup paperSize="9" orientation="portrait" verticalDpi="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selection activeCell="A2" sqref="A2:A17"/>
    </sheetView>
  </sheetViews>
  <sheetFormatPr defaultRowHeight="13"/>
  <cols>
    <col min="1" max="1" width="10.375" style="86" customWidth="1"/>
    <col min="2" max="2" width="10.5" style="86" bestFit="1" customWidth="1"/>
    <col min="3" max="8" width="9" style="86"/>
    <col min="9" max="9" width="10.25" style="86" bestFit="1" customWidth="1"/>
    <col min="10" max="10" width="9" style="86"/>
    <col min="11" max="11" width="5.375" style="86" customWidth="1"/>
    <col min="12" max="12" width="9.5" style="1" bestFit="1" customWidth="1"/>
    <col min="13" max="13" width="9" style="1"/>
    <col min="14" max="14" width="10.5" style="1" bestFit="1" customWidth="1"/>
    <col min="15" max="15" width="9" style="1"/>
    <col min="16" max="16" width="6.625" style="1" customWidth="1"/>
    <col min="17" max="16384" width="9" style="86"/>
  </cols>
  <sheetData>
    <row r="1" spans="1:16" ht="14.4">
      <c r="A1" s="87" t="s">
        <v>2430</v>
      </c>
      <c r="B1" s="87" t="s">
        <v>2431</v>
      </c>
      <c r="C1" s="87" t="s">
        <v>981</v>
      </c>
      <c r="D1" s="87" t="s">
        <v>982</v>
      </c>
      <c r="E1" s="87" t="s">
        <v>983</v>
      </c>
      <c r="F1" s="87" t="s">
        <v>2432</v>
      </c>
      <c r="G1" s="87" t="s">
        <v>984</v>
      </c>
      <c r="H1" s="87" t="s">
        <v>985</v>
      </c>
      <c r="I1" s="87" t="s">
        <v>986</v>
      </c>
      <c r="J1" s="88" t="s">
        <v>987</v>
      </c>
      <c r="L1" s="90" t="s">
        <v>990</v>
      </c>
      <c r="M1" s="90" t="s">
        <v>991</v>
      </c>
      <c r="N1" s="90" t="s">
        <v>992</v>
      </c>
      <c r="O1" s="90" t="s">
        <v>993</v>
      </c>
      <c r="P1" s="90" t="s">
        <v>971</v>
      </c>
    </row>
    <row r="2" spans="1:16" ht="15.15">
      <c r="A2" s="89">
        <v>11732285</v>
      </c>
      <c r="B2" s="170">
        <v>330109889</v>
      </c>
      <c r="C2" s="90">
        <v>2102</v>
      </c>
      <c r="D2" s="91"/>
      <c r="E2" s="170">
        <v>2</v>
      </c>
      <c r="F2" s="90">
        <v>20151216</v>
      </c>
      <c r="G2" s="90">
        <v>20151217</v>
      </c>
      <c r="H2" s="90" t="s">
        <v>2433</v>
      </c>
      <c r="I2" s="90" t="s">
        <v>2456</v>
      </c>
      <c r="J2" s="92" t="s">
        <v>2056</v>
      </c>
      <c r="L2" s="1">
        <f>A2</f>
        <v>11732285</v>
      </c>
      <c r="M2" s="1" t="s">
        <v>991</v>
      </c>
      <c r="N2" s="1">
        <f>B2</f>
        <v>330109889</v>
      </c>
      <c r="O2" s="1" t="str">
        <f>J2</f>
        <v>面板</v>
      </c>
      <c r="P2" s="1">
        <f>E2</f>
        <v>2</v>
      </c>
    </row>
    <row r="3" spans="1:16" ht="15.15">
      <c r="A3" s="89">
        <v>11732286</v>
      </c>
      <c r="B3" s="170">
        <v>330109890</v>
      </c>
      <c r="C3" s="90">
        <v>2102</v>
      </c>
      <c r="D3" s="91"/>
      <c r="E3" s="170">
        <v>2</v>
      </c>
      <c r="F3" s="90">
        <v>20151216</v>
      </c>
      <c r="G3" s="90">
        <v>20151217</v>
      </c>
      <c r="H3" s="90" t="s">
        <v>2433</v>
      </c>
      <c r="I3" s="90" t="s">
        <v>2456</v>
      </c>
      <c r="J3" s="92" t="s">
        <v>2056</v>
      </c>
      <c r="L3" s="1">
        <f t="shared" ref="L3:L65" si="0">A3</f>
        <v>11732286</v>
      </c>
      <c r="M3" s="1" t="s">
        <v>991</v>
      </c>
      <c r="N3" s="1">
        <f t="shared" ref="N3:N65" si="1">B3</f>
        <v>330109890</v>
      </c>
      <c r="O3" s="1" t="str">
        <f t="shared" ref="O3:O65" si="2">J3</f>
        <v>面板</v>
      </c>
      <c r="P3" s="1">
        <f t="shared" ref="P3:P65" si="3">E3</f>
        <v>2</v>
      </c>
    </row>
    <row r="4" spans="1:16" ht="15.15">
      <c r="A4" s="89">
        <v>11732287</v>
      </c>
      <c r="B4" s="170">
        <v>330109876</v>
      </c>
      <c r="C4" s="90">
        <v>2102</v>
      </c>
      <c r="D4" s="91"/>
      <c r="E4" s="170">
        <v>8</v>
      </c>
      <c r="F4" s="90">
        <v>20151216</v>
      </c>
      <c r="G4" s="90">
        <v>20151217</v>
      </c>
      <c r="H4" s="90" t="s">
        <v>2433</v>
      </c>
      <c r="I4" s="90" t="s">
        <v>2456</v>
      </c>
      <c r="J4" s="92" t="s">
        <v>2056</v>
      </c>
      <c r="L4" s="1">
        <f t="shared" si="0"/>
        <v>11732287</v>
      </c>
      <c r="M4" s="1" t="s">
        <v>991</v>
      </c>
      <c r="N4" s="1">
        <f t="shared" si="1"/>
        <v>330109876</v>
      </c>
      <c r="O4" s="1" t="str">
        <f t="shared" si="2"/>
        <v>面板</v>
      </c>
      <c r="P4" s="1">
        <f t="shared" si="3"/>
        <v>8</v>
      </c>
    </row>
    <row r="5" spans="1:16" ht="15.15">
      <c r="A5" s="91">
        <v>11732288</v>
      </c>
      <c r="B5" s="170">
        <v>330094280</v>
      </c>
      <c r="C5" s="90">
        <v>2102</v>
      </c>
      <c r="D5" s="91"/>
      <c r="E5" s="170">
        <v>4</v>
      </c>
      <c r="F5" s="90">
        <v>20151216</v>
      </c>
      <c r="G5" s="90">
        <v>20151217</v>
      </c>
      <c r="H5" s="90" t="s">
        <v>2433</v>
      </c>
      <c r="I5" s="90" t="s">
        <v>2456</v>
      </c>
      <c r="J5" s="93" t="s">
        <v>989</v>
      </c>
      <c r="L5" s="1">
        <f t="shared" si="0"/>
        <v>11732288</v>
      </c>
      <c r="M5" s="1" t="s">
        <v>991</v>
      </c>
      <c r="N5" s="1">
        <f t="shared" si="1"/>
        <v>330094280</v>
      </c>
      <c r="O5" s="1" t="str">
        <f t="shared" si="2"/>
        <v>衬板1</v>
      </c>
      <c r="P5" s="1">
        <f t="shared" si="3"/>
        <v>4</v>
      </c>
    </row>
    <row r="6" spans="1:16" ht="15.15">
      <c r="A6" s="91">
        <v>11732289</v>
      </c>
      <c r="B6" s="170">
        <v>330094280</v>
      </c>
      <c r="C6" s="90">
        <v>2102</v>
      </c>
      <c r="D6" s="91"/>
      <c r="E6" s="170">
        <v>8</v>
      </c>
      <c r="F6" s="90">
        <v>20151216</v>
      </c>
      <c r="G6" s="90">
        <v>20151217</v>
      </c>
      <c r="H6" s="90" t="s">
        <v>2433</v>
      </c>
      <c r="I6" s="90" t="s">
        <v>2456</v>
      </c>
      <c r="J6" s="93" t="s">
        <v>989</v>
      </c>
      <c r="L6" s="1">
        <f t="shared" si="0"/>
        <v>11732289</v>
      </c>
      <c r="M6" s="1" t="s">
        <v>991</v>
      </c>
      <c r="N6" s="1">
        <f t="shared" si="1"/>
        <v>330094280</v>
      </c>
      <c r="O6" s="1" t="str">
        <f t="shared" si="2"/>
        <v>衬板1</v>
      </c>
      <c r="P6" s="1">
        <f t="shared" si="3"/>
        <v>8</v>
      </c>
    </row>
    <row r="7" spans="1:16" ht="15.15">
      <c r="A7" s="91">
        <v>11732290</v>
      </c>
      <c r="B7" s="170">
        <v>330094303</v>
      </c>
      <c r="C7" s="90">
        <v>2102</v>
      </c>
      <c r="D7" s="91"/>
      <c r="E7" s="170">
        <v>4</v>
      </c>
      <c r="F7" s="90">
        <v>20151216</v>
      </c>
      <c r="G7" s="90">
        <v>20151217</v>
      </c>
      <c r="H7" s="90" t="s">
        <v>2433</v>
      </c>
      <c r="I7" s="90" t="s">
        <v>2456</v>
      </c>
      <c r="J7" s="94" t="s">
        <v>2434</v>
      </c>
      <c r="L7" s="1">
        <f t="shared" si="0"/>
        <v>11732290</v>
      </c>
      <c r="M7" s="1" t="s">
        <v>991</v>
      </c>
      <c r="N7" s="1">
        <f t="shared" si="1"/>
        <v>330094303</v>
      </c>
      <c r="O7" s="1" t="str">
        <f t="shared" si="2"/>
        <v>衬板2</v>
      </c>
      <c r="P7" s="1">
        <f t="shared" si="3"/>
        <v>4</v>
      </c>
    </row>
    <row r="8" spans="1:16" ht="15.15">
      <c r="A8" s="89">
        <v>11732291</v>
      </c>
      <c r="B8" s="170">
        <v>330094303</v>
      </c>
      <c r="C8" s="90">
        <v>2102</v>
      </c>
      <c r="D8" s="91"/>
      <c r="E8" s="170">
        <v>8</v>
      </c>
      <c r="F8" s="90">
        <v>20151216</v>
      </c>
      <c r="G8" s="90">
        <v>20151217</v>
      </c>
      <c r="H8" s="90" t="s">
        <v>2433</v>
      </c>
      <c r="I8" s="90" t="s">
        <v>2456</v>
      </c>
      <c r="J8" s="94" t="s">
        <v>2434</v>
      </c>
      <c r="L8" s="1">
        <f t="shared" si="0"/>
        <v>11732291</v>
      </c>
      <c r="M8" s="1" t="s">
        <v>991</v>
      </c>
      <c r="N8" s="1">
        <f t="shared" si="1"/>
        <v>330094303</v>
      </c>
      <c r="O8" s="1" t="str">
        <f t="shared" si="2"/>
        <v>衬板2</v>
      </c>
      <c r="P8" s="1">
        <f t="shared" si="3"/>
        <v>8</v>
      </c>
    </row>
    <row r="9" spans="1:16" ht="15.15">
      <c r="A9" s="91">
        <v>11732292</v>
      </c>
      <c r="B9" s="170">
        <v>330099707</v>
      </c>
      <c r="C9" s="90">
        <v>2102</v>
      </c>
      <c r="D9" s="91"/>
      <c r="E9" s="170">
        <v>13</v>
      </c>
      <c r="F9" s="90">
        <v>20151216</v>
      </c>
      <c r="G9" s="90">
        <v>20151217</v>
      </c>
      <c r="H9" s="90" t="s">
        <v>2433</v>
      </c>
      <c r="I9" s="90" t="s">
        <v>2456</v>
      </c>
      <c r="J9" s="95" t="s">
        <v>2457</v>
      </c>
      <c r="L9" s="1">
        <f t="shared" si="0"/>
        <v>11732292</v>
      </c>
      <c r="M9" s="1" t="s">
        <v>991</v>
      </c>
      <c r="N9" s="1">
        <f t="shared" si="1"/>
        <v>330099707</v>
      </c>
      <c r="O9" s="1" t="str">
        <f t="shared" si="2"/>
        <v>后盖板</v>
      </c>
      <c r="P9" s="1">
        <f t="shared" si="3"/>
        <v>13</v>
      </c>
    </row>
    <row r="10" spans="1:16" ht="15.15">
      <c r="A10" s="89">
        <v>11732293</v>
      </c>
      <c r="B10" s="170">
        <v>330099708</v>
      </c>
      <c r="C10" s="90">
        <v>2102</v>
      </c>
      <c r="D10" s="91"/>
      <c r="E10" s="170">
        <v>14</v>
      </c>
      <c r="F10" s="90">
        <v>20151216</v>
      </c>
      <c r="G10" s="90">
        <v>20151217</v>
      </c>
      <c r="H10" s="90" t="s">
        <v>2458</v>
      </c>
      <c r="I10" s="90" t="s">
        <v>2459</v>
      </c>
      <c r="J10" s="95" t="s">
        <v>2457</v>
      </c>
      <c r="L10" s="1">
        <f t="shared" si="0"/>
        <v>11732293</v>
      </c>
      <c r="M10" s="1" t="s">
        <v>991</v>
      </c>
      <c r="N10" s="1">
        <f t="shared" si="1"/>
        <v>330099708</v>
      </c>
      <c r="O10" s="1" t="str">
        <f t="shared" si="2"/>
        <v>后盖板</v>
      </c>
      <c r="P10" s="1">
        <f t="shared" si="3"/>
        <v>14</v>
      </c>
    </row>
    <row r="11" spans="1:16" ht="15.15">
      <c r="A11" s="89">
        <v>11732294</v>
      </c>
      <c r="B11" s="170">
        <v>330092780</v>
      </c>
      <c r="C11" s="90">
        <v>2102</v>
      </c>
      <c r="D11" s="91"/>
      <c r="E11" s="170">
        <v>1</v>
      </c>
      <c r="F11" s="90">
        <v>20151216</v>
      </c>
      <c r="G11" s="90">
        <v>20151217</v>
      </c>
      <c r="H11" s="90" t="s">
        <v>2458</v>
      </c>
      <c r="I11" s="90" t="s">
        <v>2460</v>
      </c>
      <c r="J11" s="92" t="s">
        <v>2461</v>
      </c>
      <c r="L11" s="1">
        <f t="shared" si="0"/>
        <v>11732294</v>
      </c>
      <c r="M11" s="1" t="s">
        <v>991</v>
      </c>
      <c r="N11" s="1">
        <f t="shared" si="1"/>
        <v>330092780</v>
      </c>
      <c r="O11" s="1" t="str">
        <f t="shared" si="2"/>
        <v>面板</v>
      </c>
      <c r="P11" s="1">
        <f t="shared" si="3"/>
        <v>1</v>
      </c>
    </row>
    <row r="12" spans="1:16" ht="15.15">
      <c r="A12" s="89">
        <v>11732295</v>
      </c>
      <c r="B12" s="170">
        <v>330033216</v>
      </c>
      <c r="C12" s="90">
        <v>2102</v>
      </c>
      <c r="D12" s="91"/>
      <c r="E12" s="170">
        <v>1</v>
      </c>
      <c r="F12" s="90">
        <v>20151216</v>
      </c>
      <c r="G12" s="90">
        <v>20151217</v>
      </c>
      <c r="H12" s="90" t="s">
        <v>2458</v>
      </c>
      <c r="I12" s="90" t="s">
        <v>2460</v>
      </c>
      <c r="J12" s="93" t="s">
        <v>989</v>
      </c>
      <c r="L12" s="1">
        <f t="shared" si="0"/>
        <v>11732295</v>
      </c>
      <c r="M12" s="1" t="s">
        <v>991</v>
      </c>
      <c r="N12" s="1">
        <f t="shared" si="1"/>
        <v>330033216</v>
      </c>
      <c r="O12" s="1" t="str">
        <f t="shared" si="2"/>
        <v>衬板1</v>
      </c>
      <c r="P12" s="1">
        <f t="shared" si="3"/>
        <v>1</v>
      </c>
    </row>
    <row r="13" spans="1:16" ht="15.15">
      <c r="A13" s="89">
        <v>11732296</v>
      </c>
      <c r="B13" s="170">
        <v>330142033</v>
      </c>
      <c r="C13" s="90">
        <v>2102</v>
      </c>
      <c r="D13" s="91"/>
      <c r="E13" s="170">
        <v>1</v>
      </c>
      <c r="F13" s="90">
        <v>20151216</v>
      </c>
      <c r="G13" s="90">
        <v>20151217</v>
      </c>
      <c r="H13" s="90" t="s">
        <v>2458</v>
      </c>
      <c r="I13" s="90" t="s">
        <v>2460</v>
      </c>
      <c r="J13" s="95" t="s">
        <v>2457</v>
      </c>
      <c r="L13" s="1">
        <f t="shared" si="0"/>
        <v>11732296</v>
      </c>
      <c r="M13" s="1" t="s">
        <v>991</v>
      </c>
      <c r="N13" s="1">
        <f t="shared" si="1"/>
        <v>330142033</v>
      </c>
      <c r="O13" s="1" t="str">
        <f t="shared" si="2"/>
        <v>后盖板</v>
      </c>
      <c r="P13" s="1">
        <f t="shared" si="3"/>
        <v>1</v>
      </c>
    </row>
    <row r="14" spans="1:16" ht="15.15">
      <c r="A14" s="89">
        <v>11734877</v>
      </c>
      <c r="B14" s="170">
        <v>330094280</v>
      </c>
      <c r="C14" s="90">
        <v>2102</v>
      </c>
      <c r="D14" s="91"/>
      <c r="E14" s="170">
        <v>3</v>
      </c>
      <c r="F14" s="90">
        <v>20151216</v>
      </c>
      <c r="G14" s="90">
        <v>20151217</v>
      </c>
      <c r="H14" s="90" t="s">
        <v>988</v>
      </c>
      <c r="I14" s="90" t="s">
        <v>2482</v>
      </c>
      <c r="J14" s="94" t="s">
        <v>989</v>
      </c>
      <c r="L14" s="1">
        <f t="shared" si="0"/>
        <v>11734877</v>
      </c>
      <c r="M14" s="1" t="s">
        <v>991</v>
      </c>
      <c r="N14" s="1">
        <f t="shared" si="1"/>
        <v>330094280</v>
      </c>
      <c r="O14" s="1" t="str">
        <f t="shared" si="2"/>
        <v>衬板1</v>
      </c>
      <c r="P14" s="1">
        <f t="shared" si="3"/>
        <v>3</v>
      </c>
    </row>
    <row r="15" spans="1:16" ht="15.15">
      <c r="A15" s="91"/>
      <c r="B15" s="170"/>
      <c r="C15" s="90"/>
      <c r="D15" s="91"/>
      <c r="E15" s="170"/>
      <c r="F15" s="90"/>
      <c r="G15" s="90"/>
      <c r="H15" s="90"/>
      <c r="I15" s="90"/>
      <c r="J15" s="94"/>
      <c r="L15" s="1">
        <f t="shared" si="0"/>
        <v>0</v>
      </c>
      <c r="M15" s="1" t="s">
        <v>991</v>
      </c>
      <c r="N15" s="1">
        <f t="shared" si="1"/>
        <v>0</v>
      </c>
      <c r="O15" s="1">
        <f t="shared" si="2"/>
        <v>0</v>
      </c>
      <c r="P15" s="1">
        <f t="shared" si="3"/>
        <v>0</v>
      </c>
    </row>
    <row r="16" spans="1:16" ht="15.15">
      <c r="A16" s="91"/>
      <c r="B16" s="170"/>
      <c r="C16" s="90"/>
      <c r="D16" s="91"/>
      <c r="E16" s="170"/>
      <c r="F16" s="90"/>
      <c r="G16" s="90"/>
      <c r="H16" s="90"/>
      <c r="I16" s="90"/>
      <c r="J16" s="95"/>
      <c r="L16" s="1">
        <f t="shared" si="0"/>
        <v>0</v>
      </c>
      <c r="M16" s="1" t="s">
        <v>991</v>
      </c>
      <c r="N16" s="1">
        <f t="shared" si="1"/>
        <v>0</v>
      </c>
      <c r="O16" s="1">
        <f t="shared" si="2"/>
        <v>0</v>
      </c>
      <c r="P16" s="1">
        <f t="shared" si="3"/>
        <v>0</v>
      </c>
    </row>
    <row r="17" spans="1:16" ht="15.15">
      <c r="A17" s="91"/>
      <c r="B17" s="170"/>
      <c r="C17" s="90"/>
      <c r="D17" s="91"/>
      <c r="E17" s="170"/>
      <c r="F17" s="90"/>
      <c r="G17" s="90"/>
      <c r="H17" s="90"/>
      <c r="I17" s="90"/>
      <c r="J17" s="95"/>
      <c r="L17" s="1">
        <f t="shared" si="0"/>
        <v>0</v>
      </c>
      <c r="M17" s="1" t="s">
        <v>991</v>
      </c>
      <c r="N17" s="1">
        <f t="shared" si="1"/>
        <v>0</v>
      </c>
      <c r="O17" s="1">
        <f t="shared" si="2"/>
        <v>0</v>
      </c>
      <c r="P17" s="1">
        <f t="shared" si="3"/>
        <v>0</v>
      </c>
    </row>
    <row r="18" spans="1:16" ht="15.15">
      <c r="A18" s="89"/>
      <c r="B18" s="170"/>
      <c r="C18" s="90"/>
      <c r="D18" s="91"/>
      <c r="E18" s="170"/>
      <c r="F18" s="90"/>
      <c r="G18" s="90"/>
      <c r="H18" s="90"/>
      <c r="I18" s="90"/>
      <c r="J18" s="92"/>
      <c r="L18" s="1">
        <f t="shared" si="0"/>
        <v>0</v>
      </c>
      <c r="M18" s="1" t="s">
        <v>991</v>
      </c>
      <c r="N18" s="1">
        <f t="shared" si="1"/>
        <v>0</v>
      </c>
      <c r="O18" s="1">
        <f t="shared" si="2"/>
        <v>0</v>
      </c>
      <c r="P18" s="1">
        <f t="shared" si="3"/>
        <v>0</v>
      </c>
    </row>
    <row r="19" spans="1:16" ht="15.15">
      <c r="A19" s="91"/>
      <c r="B19" s="170"/>
      <c r="C19" s="90"/>
      <c r="D19" s="91"/>
      <c r="E19" s="170"/>
      <c r="F19" s="90"/>
      <c r="G19" s="90"/>
      <c r="H19" s="90"/>
      <c r="I19" s="90"/>
      <c r="J19" s="92"/>
      <c r="L19" s="1">
        <f t="shared" si="0"/>
        <v>0</v>
      </c>
      <c r="M19" s="1" t="s">
        <v>991</v>
      </c>
      <c r="N19" s="1">
        <f t="shared" si="1"/>
        <v>0</v>
      </c>
      <c r="O19" s="1">
        <f t="shared" si="2"/>
        <v>0</v>
      </c>
      <c r="P19" s="1">
        <f t="shared" si="3"/>
        <v>0</v>
      </c>
    </row>
    <row r="20" spans="1:16" ht="15.15">
      <c r="A20" s="89"/>
      <c r="B20" s="170"/>
      <c r="C20" s="90"/>
      <c r="D20" s="91"/>
      <c r="E20" s="170"/>
      <c r="F20" s="90"/>
      <c r="G20" s="90"/>
      <c r="H20" s="90"/>
      <c r="I20" s="90"/>
      <c r="J20" s="92"/>
      <c r="L20" s="1">
        <f t="shared" si="0"/>
        <v>0</v>
      </c>
      <c r="M20" s="1" t="s">
        <v>991</v>
      </c>
      <c r="N20" s="1">
        <f t="shared" si="1"/>
        <v>0</v>
      </c>
      <c r="O20" s="1">
        <f t="shared" si="2"/>
        <v>0</v>
      </c>
      <c r="P20" s="1">
        <f t="shared" si="3"/>
        <v>0</v>
      </c>
    </row>
    <row r="21" spans="1:16" ht="15.15">
      <c r="A21" s="89"/>
      <c r="B21" s="170"/>
      <c r="C21" s="90"/>
      <c r="D21" s="91"/>
      <c r="E21" s="170"/>
      <c r="F21" s="90"/>
      <c r="G21" s="90"/>
      <c r="H21" s="90"/>
      <c r="I21" s="90"/>
      <c r="J21" s="93"/>
      <c r="L21" s="1">
        <f t="shared" si="0"/>
        <v>0</v>
      </c>
      <c r="M21" s="1" t="s">
        <v>991</v>
      </c>
      <c r="N21" s="1">
        <f t="shared" si="1"/>
        <v>0</v>
      </c>
      <c r="O21" s="1">
        <f t="shared" si="2"/>
        <v>0</v>
      </c>
      <c r="P21" s="1">
        <f t="shared" si="3"/>
        <v>0</v>
      </c>
    </row>
    <row r="22" spans="1:16" ht="15.15">
      <c r="A22" s="89"/>
      <c r="B22" s="170"/>
      <c r="C22" s="90"/>
      <c r="D22" s="91"/>
      <c r="E22" s="170"/>
      <c r="F22" s="90"/>
      <c r="G22" s="90"/>
      <c r="H22" s="90"/>
      <c r="I22" s="90"/>
      <c r="J22" s="93"/>
      <c r="L22" s="1">
        <f t="shared" si="0"/>
        <v>0</v>
      </c>
      <c r="M22" s="1" t="s">
        <v>991</v>
      </c>
      <c r="N22" s="1">
        <f t="shared" si="1"/>
        <v>0</v>
      </c>
      <c r="O22" s="1">
        <f t="shared" si="2"/>
        <v>0</v>
      </c>
      <c r="P22" s="1">
        <f t="shared" si="3"/>
        <v>0</v>
      </c>
    </row>
    <row r="23" spans="1:16" ht="15.15">
      <c r="A23" s="89"/>
      <c r="B23" s="170"/>
      <c r="C23" s="90"/>
      <c r="D23" s="91"/>
      <c r="E23" s="170"/>
      <c r="F23" s="90"/>
      <c r="G23" s="90"/>
      <c r="H23" s="90"/>
      <c r="I23" s="90"/>
      <c r="J23" s="94"/>
      <c r="L23" s="1">
        <f t="shared" si="0"/>
        <v>0</v>
      </c>
      <c r="M23" s="1" t="s">
        <v>991</v>
      </c>
      <c r="N23" s="1">
        <f t="shared" si="1"/>
        <v>0</v>
      </c>
      <c r="O23" s="1">
        <f t="shared" si="2"/>
        <v>0</v>
      </c>
      <c r="P23" s="1">
        <f t="shared" si="3"/>
        <v>0</v>
      </c>
    </row>
    <row r="24" spans="1:16" ht="15.15">
      <c r="A24" s="89"/>
      <c r="B24" s="170"/>
      <c r="C24" s="90"/>
      <c r="D24" s="91"/>
      <c r="E24" s="170"/>
      <c r="F24" s="90"/>
      <c r="G24" s="90"/>
      <c r="H24" s="90"/>
      <c r="I24" s="90"/>
      <c r="J24" s="94"/>
      <c r="L24" s="1">
        <f t="shared" si="0"/>
        <v>0</v>
      </c>
      <c r="M24" s="1" t="s">
        <v>991</v>
      </c>
      <c r="N24" s="1">
        <f t="shared" si="1"/>
        <v>0</v>
      </c>
      <c r="O24" s="1">
        <f t="shared" si="2"/>
        <v>0</v>
      </c>
      <c r="P24" s="1">
        <f t="shared" si="3"/>
        <v>0</v>
      </c>
    </row>
    <row r="25" spans="1:16" ht="15.15">
      <c r="A25" s="91"/>
      <c r="B25" s="170"/>
      <c r="C25" s="90"/>
      <c r="D25" s="91"/>
      <c r="E25" s="170"/>
      <c r="F25" s="90"/>
      <c r="G25" s="90"/>
      <c r="H25" s="90"/>
      <c r="I25" s="90"/>
      <c r="J25" s="95"/>
      <c r="L25" s="1">
        <f t="shared" si="0"/>
        <v>0</v>
      </c>
      <c r="M25" s="1" t="s">
        <v>991</v>
      </c>
      <c r="N25" s="1">
        <f t="shared" si="1"/>
        <v>0</v>
      </c>
      <c r="O25" s="1">
        <f t="shared" si="2"/>
        <v>0</v>
      </c>
      <c r="P25" s="1">
        <f t="shared" si="3"/>
        <v>0</v>
      </c>
    </row>
    <row r="26" spans="1:16" ht="15.15">
      <c r="A26" s="89"/>
      <c r="B26" s="170"/>
      <c r="C26" s="90"/>
      <c r="D26" s="91"/>
      <c r="E26" s="170"/>
      <c r="F26" s="90"/>
      <c r="G26" s="90"/>
      <c r="H26" s="90"/>
      <c r="I26" s="90"/>
      <c r="J26" s="95"/>
      <c r="L26" s="1">
        <f t="shared" si="0"/>
        <v>0</v>
      </c>
      <c r="M26" s="1" t="s">
        <v>991</v>
      </c>
      <c r="N26" s="1">
        <f t="shared" si="1"/>
        <v>0</v>
      </c>
      <c r="O26" s="1">
        <f t="shared" si="2"/>
        <v>0</v>
      </c>
      <c r="P26" s="1">
        <f t="shared" si="3"/>
        <v>0</v>
      </c>
    </row>
    <row r="27" spans="1:16" ht="15.15">
      <c r="A27" s="91"/>
      <c r="B27" s="170"/>
      <c r="C27" s="90"/>
      <c r="D27" s="91"/>
      <c r="E27" s="170"/>
      <c r="F27" s="90"/>
      <c r="G27" s="90"/>
      <c r="H27" s="90"/>
      <c r="I27" s="90"/>
      <c r="J27" s="92"/>
      <c r="L27" s="1">
        <f t="shared" si="0"/>
        <v>0</v>
      </c>
      <c r="M27" s="1" t="s">
        <v>991</v>
      </c>
      <c r="N27" s="1">
        <f t="shared" si="1"/>
        <v>0</v>
      </c>
      <c r="O27" s="1">
        <f t="shared" si="2"/>
        <v>0</v>
      </c>
      <c r="P27" s="1">
        <f t="shared" si="3"/>
        <v>0</v>
      </c>
    </row>
    <row r="28" spans="1:16" ht="15.15">
      <c r="A28" s="91"/>
      <c r="B28" s="170"/>
      <c r="C28" s="90"/>
      <c r="D28" s="91"/>
      <c r="E28" s="170"/>
      <c r="F28" s="90"/>
      <c r="G28" s="90"/>
      <c r="H28" s="90"/>
      <c r="I28" s="90"/>
      <c r="J28" s="93"/>
      <c r="L28" s="1">
        <f t="shared" si="0"/>
        <v>0</v>
      </c>
      <c r="M28" s="1" t="s">
        <v>991</v>
      </c>
      <c r="N28" s="1">
        <f t="shared" si="1"/>
        <v>0</v>
      </c>
      <c r="O28" s="1">
        <f t="shared" si="2"/>
        <v>0</v>
      </c>
      <c r="P28" s="1">
        <f t="shared" si="3"/>
        <v>0</v>
      </c>
    </row>
    <row r="29" spans="1:16" ht="15.15">
      <c r="A29" s="91"/>
      <c r="B29" s="170"/>
      <c r="C29" s="90"/>
      <c r="D29" s="91"/>
      <c r="E29" s="170"/>
      <c r="F29" s="90"/>
      <c r="G29" s="90"/>
      <c r="H29" s="90"/>
      <c r="I29" s="90"/>
      <c r="J29" s="94"/>
      <c r="L29" s="1">
        <f t="shared" si="0"/>
        <v>0</v>
      </c>
      <c r="M29" s="1" t="s">
        <v>991</v>
      </c>
      <c r="N29" s="1">
        <f t="shared" si="1"/>
        <v>0</v>
      </c>
      <c r="O29" s="1">
        <f t="shared" si="2"/>
        <v>0</v>
      </c>
      <c r="P29" s="1">
        <f t="shared" si="3"/>
        <v>0</v>
      </c>
    </row>
    <row r="30" spans="1:16" ht="15.15">
      <c r="A30" s="91"/>
      <c r="B30" s="170"/>
      <c r="C30" s="90"/>
      <c r="D30" s="91"/>
      <c r="E30" s="170"/>
      <c r="F30" s="90"/>
      <c r="G30" s="90"/>
      <c r="H30" s="90"/>
      <c r="I30" s="90"/>
      <c r="J30" s="95"/>
      <c r="L30" s="1">
        <f t="shared" si="0"/>
        <v>0</v>
      </c>
      <c r="M30" s="1" t="s">
        <v>991</v>
      </c>
      <c r="N30" s="1">
        <f t="shared" si="1"/>
        <v>0</v>
      </c>
      <c r="O30" s="1">
        <f t="shared" si="2"/>
        <v>0</v>
      </c>
      <c r="P30" s="1">
        <f t="shared" si="3"/>
        <v>0</v>
      </c>
    </row>
    <row r="31" spans="1:16" ht="15.15">
      <c r="A31" s="91"/>
      <c r="B31" s="170"/>
      <c r="C31" s="90"/>
      <c r="D31" s="91"/>
      <c r="E31" s="170"/>
      <c r="F31" s="90"/>
      <c r="G31" s="90"/>
      <c r="H31" s="90"/>
      <c r="I31" s="90"/>
      <c r="J31" s="95"/>
      <c r="L31" s="1">
        <f t="shared" si="0"/>
        <v>0</v>
      </c>
      <c r="M31" s="1" t="s">
        <v>991</v>
      </c>
      <c r="N31" s="1">
        <f t="shared" si="1"/>
        <v>0</v>
      </c>
      <c r="O31" s="1">
        <f t="shared" si="2"/>
        <v>0</v>
      </c>
      <c r="P31" s="1">
        <f t="shared" si="3"/>
        <v>0</v>
      </c>
    </row>
    <row r="32" spans="1:16" ht="15.15">
      <c r="A32" s="91"/>
      <c r="B32" s="170"/>
      <c r="C32" s="90"/>
      <c r="D32" s="91"/>
      <c r="E32" s="170"/>
      <c r="F32" s="90"/>
      <c r="G32" s="90"/>
      <c r="H32" s="90"/>
      <c r="I32" s="90"/>
      <c r="J32" s="92"/>
      <c r="L32" s="1">
        <f t="shared" si="0"/>
        <v>0</v>
      </c>
      <c r="M32" s="1" t="s">
        <v>991</v>
      </c>
      <c r="N32" s="1">
        <f t="shared" si="1"/>
        <v>0</v>
      </c>
      <c r="O32" s="1">
        <f t="shared" si="2"/>
        <v>0</v>
      </c>
      <c r="P32" s="1">
        <f t="shared" si="3"/>
        <v>0</v>
      </c>
    </row>
    <row r="33" spans="1:16" ht="15.15">
      <c r="A33" s="91"/>
      <c r="B33" s="170"/>
      <c r="C33" s="90"/>
      <c r="D33" s="91"/>
      <c r="E33" s="170"/>
      <c r="F33" s="90"/>
      <c r="G33" s="90"/>
      <c r="H33" s="90"/>
      <c r="I33" s="90"/>
      <c r="J33" s="93"/>
      <c r="L33" s="1">
        <f t="shared" si="0"/>
        <v>0</v>
      </c>
      <c r="M33" s="1" t="s">
        <v>991</v>
      </c>
      <c r="N33" s="1">
        <f t="shared" si="1"/>
        <v>0</v>
      </c>
      <c r="O33" s="1">
        <f t="shared" si="2"/>
        <v>0</v>
      </c>
      <c r="P33" s="1">
        <f t="shared" si="3"/>
        <v>0</v>
      </c>
    </row>
    <row r="34" spans="1:16" ht="15.15">
      <c r="A34" s="91"/>
      <c r="B34" s="170"/>
      <c r="C34" s="90"/>
      <c r="D34" s="91"/>
      <c r="E34" s="170"/>
      <c r="F34" s="90"/>
      <c r="G34" s="90"/>
      <c r="H34" s="90"/>
      <c r="I34" s="90"/>
      <c r="J34" s="94"/>
      <c r="L34" s="1">
        <f t="shared" si="0"/>
        <v>0</v>
      </c>
      <c r="M34" s="1" t="s">
        <v>991</v>
      </c>
      <c r="N34" s="1">
        <f t="shared" si="1"/>
        <v>0</v>
      </c>
      <c r="O34" s="1">
        <f t="shared" si="2"/>
        <v>0</v>
      </c>
      <c r="P34" s="1">
        <f t="shared" si="3"/>
        <v>0</v>
      </c>
    </row>
    <row r="35" spans="1:16" ht="15.15">
      <c r="A35" s="91"/>
      <c r="B35" s="170"/>
      <c r="C35" s="90"/>
      <c r="D35" s="91"/>
      <c r="E35" s="170"/>
      <c r="F35" s="90"/>
      <c r="G35" s="90"/>
      <c r="H35" s="90"/>
      <c r="I35" s="90"/>
      <c r="J35" s="95"/>
      <c r="L35" s="1">
        <f t="shared" si="0"/>
        <v>0</v>
      </c>
      <c r="M35" s="1" t="s">
        <v>991</v>
      </c>
      <c r="N35" s="1">
        <f t="shared" si="1"/>
        <v>0</v>
      </c>
      <c r="O35" s="1">
        <f t="shared" si="2"/>
        <v>0</v>
      </c>
      <c r="P35" s="1">
        <f t="shared" si="3"/>
        <v>0</v>
      </c>
    </row>
    <row r="36" spans="1:16" ht="15.15">
      <c r="A36" s="91"/>
      <c r="B36" s="170"/>
      <c r="C36" s="90"/>
      <c r="D36" s="91"/>
      <c r="E36" s="170"/>
      <c r="F36" s="90"/>
      <c r="G36" s="90"/>
      <c r="H36" s="90"/>
      <c r="I36" s="90"/>
      <c r="J36" s="95"/>
      <c r="L36" s="1">
        <f t="shared" si="0"/>
        <v>0</v>
      </c>
      <c r="M36" s="1" t="s">
        <v>991</v>
      </c>
      <c r="N36" s="1">
        <f t="shared" si="1"/>
        <v>0</v>
      </c>
      <c r="O36" s="1">
        <f t="shared" si="2"/>
        <v>0</v>
      </c>
      <c r="P36" s="1">
        <f t="shared" si="3"/>
        <v>0</v>
      </c>
    </row>
    <row r="37" spans="1:16" ht="15.15">
      <c r="A37" s="91"/>
      <c r="B37" s="170"/>
      <c r="C37" s="90"/>
      <c r="D37" s="91"/>
      <c r="E37" s="170"/>
      <c r="F37" s="90"/>
      <c r="G37" s="90"/>
      <c r="H37" s="90"/>
      <c r="I37" s="90"/>
      <c r="J37" s="93"/>
      <c r="L37" s="1">
        <f t="shared" si="0"/>
        <v>0</v>
      </c>
      <c r="M37" s="1" t="s">
        <v>991</v>
      </c>
      <c r="N37" s="1">
        <f t="shared" si="1"/>
        <v>0</v>
      </c>
      <c r="O37" s="1">
        <f t="shared" si="2"/>
        <v>0</v>
      </c>
      <c r="P37" s="1">
        <f t="shared" si="3"/>
        <v>0</v>
      </c>
    </row>
    <row r="38" spans="1:16" ht="15.15">
      <c r="A38" s="91"/>
      <c r="B38" s="170"/>
      <c r="C38" s="90"/>
      <c r="D38" s="91"/>
      <c r="E38" s="170"/>
      <c r="F38" s="90"/>
      <c r="G38" s="90"/>
      <c r="H38" s="90"/>
      <c r="I38" s="90"/>
      <c r="J38" s="93"/>
      <c r="L38" s="1">
        <f t="shared" si="0"/>
        <v>0</v>
      </c>
      <c r="M38" s="1" t="s">
        <v>991</v>
      </c>
      <c r="N38" s="1">
        <f t="shared" si="1"/>
        <v>0</v>
      </c>
      <c r="O38" s="1">
        <f t="shared" si="2"/>
        <v>0</v>
      </c>
      <c r="P38" s="1">
        <f t="shared" si="3"/>
        <v>0</v>
      </c>
    </row>
    <row r="39" spans="1:16" ht="15.15">
      <c r="A39" s="91"/>
      <c r="B39" s="170"/>
      <c r="C39" s="90"/>
      <c r="D39" s="91"/>
      <c r="E39" s="170"/>
      <c r="F39" s="90"/>
      <c r="G39" s="90"/>
      <c r="H39" s="90"/>
      <c r="I39" s="90"/>
      <c r="J39" s="93"/>
      <c r="L39" s="1">
        <f t="shared" si="0"/>
        <v>0</v>
      </c>
      <c r="M39" s="1" t="s">
        <v>991</v>
      </c>
      <c r="N39" s="1">
        <f t="shared" si="1"/>
        <v>0</v>
      </c>
      <c r="O39" s="1">
        <f t="shared" si="2"/>
        <v>0</v>
      </c>
      <c r="P39" s="1">
        <f t="shared" si="3"/>
        <v>0</v>
      </c>
    </row>
    <row r="40" spans="1:16" ht="15.15">
      <c r="A40" s="91"/>
      <c r="B40" s="170"/>
      <c r="C40" s="90"/>
      <c r="D40" s="91"/>
      <c r="E40" s="170"/>
      <c r="F40" s="90"/>
      <c r="G40" s="90"/>
      <c r="H40" s="90"/>
      <c r="I40" s="90"/>
      <c r="J40" s="93"/>
      <c r="L40" s="1">
        <f t="shared" si="0"/>
        <v>0</v>
      </c>
      <c r="M40" s="1" t="s">
        <v>991</v>
      </c>
      <c r="N40" s="1">
        <f t="shared" si="1"/>
        <v>0</v>
      </c>
      <c r="O40" s="1">
        <f t="shared" si="2"/>
        <v>0</v>
      </c>
      <c r="P40" s="1">
        <f t="shared" si="3"/>
        <v>0</v>
      </c>
    </row>
    <row r="41" spans="1:16" ht="15.15">
      <c r="A41" s="91"/>
      <c r="B41" s="170"/>
      <c r="C41" s="90"/>
      <c r="D41" s="91"/>
      <c r="E41" s="170"/>
      <c r="F41" s="90"/>
      <c r="G41" s="90"/>
      <c r="H41" s="90"/>
      <c r="I41" s="90"/>
      <c r="J41" s="94"/>
      <c r="L41" s="1">
        <f t="shared" si="0"/>
        <v>0</v>
      </c>
      <c r="M41" s="1" t="s">
        <v>991</v>
      </c>
      <c r="N41" s="1">
        <f t="shared" si="1"/>
        <v>0</v>
      </c>
      <c r="O41" s="1">
        <f t="shared" si="2"/>
        <v>0</v>
      </c>
      <c r="P41" s="1">
        <f t="shared" si="3"/>
        <v>0</v>
      </c>
    </row>
    <row r="42" spans="1:16" ht="15.15">
      <c r="A42" s="91"/>
      <c r="B42" s="170"/>
      <c r="C42" s="90"/>
      <c r="D42" s="91"/>
      <c r="E42" s="170"/>
      <c r="F42" s="90"/>
      <c r="G42" s="90"/>
      <c r="H42" s="90"/>
      <c r="I42" s="90"/>
      <c r="J42" s="95"/>
      <c r="L42" s="1">
        <f t="shared" si="0"/>
        <v>0</v>
      </c>
      <c r="M42" s="1" t="s">
        <v>991</v>
      </c>
      <c r="N42" s="1">
        <f t="shared" si="1"/>
        <v>0</v>
      </c>
      <c r="O42" s="1">
        <f t="shared" si="2"/>
        <v>0</v>
      </c>
      <c r="P42" s="1">
        <f t="shared" si="3"/>
        <v>0</v>
      </c>
    </row>
    <row r="43" spans="1:16" ht="15.15">
      <c r="A43" s="91"/>
      <c r="B43" s="170"/>
      <c r="C43" s="90"/>
      <c r="D43" s="91"/>
      <c r="E43" s="170"/>
      <c r="F43" s="90"/>
      <c r="G43" s="90"/>
      <c r="H43" s="90"/>
      <c r="I43" s="90"/>
      <c r="J43" s="95"/>
      <c r="L43" s="1">
        <f t="shared" si="0"/>
        <v>0</v>
      </c>
      <c r="M43" s="1" t="s">
        <v>991</v>
      </c>
      <c r="N43" s="1">
        <f t="shared" si="1"/>
        <v>0</v>
      </c>
      <c r="O43" s="1">
        <f t="shared" si="2"/>
        <v>0</v>
      </c>
      <c r="P43" s="1">
        <f t="shared" si="3"/>
        <v>0</v>
      </c>
    </row>
    <row r="44" spans="1:16" ht="15.15">
      <c r="A44" s="91"/>
      <c r="B44" s="170"/>
      <c r="C44" s="90"/>
      <c r="D44" s="91"/>
      <c r="E44" s="170"/>
      <c r="F44" s="90"/>
      <c r="G44" s="90"/>
      <c r="H44" s="90"/>
      <c r="I44" s="90"/>
      <c r="J44" s="95"/>
      <c r="L44" s="1">
        <f t="shared" si="0"/>
        <v>0</v>
      </c>
      <c r="M44" s="1" t="s">
        <v>991</v>
      </c>
      <c r="N44" s="1">
        <f t="shared" si="1"/>
        <v>0</v>
      </c>
      <c r="O44" s="1">
        <f t="shared" si="2"/>
        <v>0</v>
      </c>
      <c r="P44" s="1">
        <f t="shared" si="3"/>
        <v>0</v>
      </c>
    </row>
    <row r="45" spans="1:16" ht="15.15">
      <c r="A45" s="91"/>
      <c r="B45" s="170"/>
      <c r="C45" s="90"/>
      <c r="D45" s="91"/>
      <c r="E45" s="170"/>
      <c r="F45" s="90"/>
      <c r="G45" s="90"/>
      <c r="H45" s="90"/>
      <c r="I45" s="90"/>
      <c r="J45" s="95"/>
      <c r="L45" s="1">
        <f t="shared" si="0"/>
        <v>0</v>
      </c>
      <c r="M45" s="1" t="s">
        <v>991</v>
      </c>
      <c r="N45" s="1">
        <f t="shared" si="1"/>
        <v>0</v>
      </c>
      <c r="O45" s="1">
        <f t="shared" si="2"/>
        <v>0</v>
      </c>
      <c r="P45" s="1">
        <f t="shared" si="3"/>
        <v>0</v>
      </c>
    </row>
    <row r="46" spans="1:16" ht="15.15">
      <c r="A46" s="91"/>
      <c r="B46" s="170"/>
      <c r="C46" s="90"/>
      <c r="D46" s="91"/>
      <c r="E46" s="170"/>
      <c r="F46" s="90"/>
      <c r="G46" s="90"/>
      <c r="H46" s="90"/>
      <c r="I46" s="90"/>
      <c r="J46" s="95"/>
      <c r="L46" s="1">
        <f t="shared" si="0"/>
        <v>0</v>
      </c>
      <c r="M46" s="1" t="s">
        <v>991</v>
      </c>
      <c r="N46" s="1">
        <f t="shared" si="1"/>
        <v>0</v>
      </c>
      <c r="O46" s="1">
        <f t="shared" si="2"/>
        <v>0</v>
      </c>
      <c r="P46" s="1">
        <f t="shared" si="3"/>
        <v>0</v>
      </c>
    </row>
    <row r="47" spans="1:16" ht="15.15">
      <c r="A47" s="91"/>
      <c r="B47" s="170"/>
      <c r="C47" s="90"/>
      <c r="D47" s="91"/>
      <c r="E47" s="170"/>
      <c r="F47" s="90"/>
      <c r="G47" s="90"/>
      <c r="H47" s="90"/>
      <c r="I47" s="90"/>
      <c r="J47" s="95"/>
      <c r="L47" s="1">
        <f t="shared" si="0"/>
        <v>0</v>
      </c>
      <c r="M47" s="1" t="s">
        <v>991</v>
      </c>
      <c r="N47" s="1">
        <f t="shared" si="1"/>
        <v>0</v>
      </c>
      <c r="O47" s="1">
        <f t="shared" si="2"/>
        <v>0</v>
      </c>
      <c r="P47" s="1">
        <f t="shared" si="3"/>
        <v>0</v>
      </c>
    </row>
    <row r="48" spans="1:16" ht="15.15">
      <c r="A48" s="91"/>
      <c r="B48" s="170"/>
      <c r="C48" s="90"/>
      <c r="D48" s="91"/>
      <c r="E48" s="170"/>
      <c r="F48" s="90"/>
      <c r="G48" s="90"/>
      <c r="H48" s="90"/>
      <c r="I48" s="90"/>
      <c r="J48" s="92"/>
      <c r="L48" s="1">
        <f t="shared" si="0"/>
        <v>0</v>
      </c>
      <c r="M48" s="1" t="s">
        <v>991</v>
      </c>
      <c r="N48" s="1">
        <f t="shared" si="1"/>
        <v>0</v>
      </c>
      <c r="O48" s="1">
        <f t="shared" si="2"/>
        <v>0</v>
      </c>
      <c r="P48" s="1">
        <f t="shared" si="3"/>
        <v>0</v>
      </c>
    </row>
    <row r="49" spans="1:16" ht="15.15">
      <c r="A49" s="91"/>
      <c r="B49" s="170"/>
      <c r="C49" s="90"/>
      <c r="D49" s="91"/>
      <c r="E49" s="170"/>
      <c r="F49" s="90"/>
      <c r="G49" s="90"/>
      <c r="H49" s="90"/>
      <c r="I49" s="90"/>
      <c r="J49" s="92"/>
      <c r="L49" s="1">
        <f t="shared" si="0"/>
        <v>0</v>
      </c>
      <c r="M49" s="1" t="s">
        <v>991</v>
      </c>
      <c r="N49" s="1">
        <f t="shared" si="1"/>
        <v>0</v>
      </c>
      <c r="O49" s="1">
        <f t="shared" si="2"/>
        <v>0</v>
      </c>
      <c r="P49" s="1">
        <f t="shared" si="3"/>
        <v>0</v>
      </c>
    </row>
    <row r="50" spans="1:16" ht="15.15">
      <c r="A50" s="91"/>
      <c r="B50" s="170"/>
      <c r="C50" s="90"/>
      <c r="D50" s="91"/>
      <c r="E50" s="170"/>
      <c r="F50" s="90"/>
      <c r="G50" s="90"/>
      <c r="H50" s="90"/>
      <c r="I50" s="90"/>
      <c r="J50" s="92"/>
      <c r="L50" s="1">
        <f t="shared" si="0"/>
        <v>0</v>
      </c>
      <c r="M50" s="1" t="s">
        <v>991</v>
      </c>
      <c r="N50" s="1">
        <f t="shared" si="1"/>
        <v>0</v>
      </c>
      <c r="O50" s="1">
        <f t="shared" si="2"/>
        <v>0</v>
      </c>
      <c r="P50" s="1">
        <f t="shared" si="3"/>
        <v>0</v>
      </c>
    </row>
    <row r="51" spans="1:16" ht="15.15">
      <c r="A51" s="91"/>
      <c r="B51" s="170"/>
      <c r="C51" s="90"/>
      <c r="D51" s="91"/>
      <c r="E51" s="170"/>
      <c r="F51" s="90"/>
      <c r="G51" s="90"/>
      <c r="H51" s="90"/>
      <c r="I51" s="90"/>
      <c r="J51" s="93"/>
      <c r="L51" s="1">
        <f t="shared" si="0"/>
        <v>0</v>
      </c>
      <c r="M51" s="1" t="s">
        <v>991</v>
      </c>
      <c r="N51" s="1">
        <f t="shared" si="1"/>
        <v>0</v>
      </c>
      <c r="O51" s="1">
        <f t="shared" si="2"/>
        <v>0</v>
      </c>
      <c r="P51" s="1">
        <f t="shared" si="3"/>
        <v>0</v>
      </c>
    </row>
    <row r="52" spans="1:16" ht="15.15">
      <c r="A52" s="91"/>
      <c r="B52" s="89"/>
      <c r="C52" s="90"/>
      <c r="D52" s="91"/>
      <c r="E52" s="91"/>
      <c r="F52" s="90"/>
      <c r="G52" s="90"/>
      <c r="H52" s="90"/>
      <c r="I52" s="90"/>
      <c r="J52" s="92"/>
      <c r="L52" s="1">
        <f t="shared" si="0"/>
        <v>0</v>
      </c>
      <c r="M52" s="1" t="s">
        <v>991</v>
      </c>
      <c r="N52" s="1">
        <f t="shared" si="1"/>
        <v>0</v>
      </c>
      <c r="O52" s="1">
        <f t="shared" si="2"/>
        <v>0</v>
      </c>
      <c r="P52" s="1">
        <f t="shared" si="3"/>
        <v>0</v>
      </c>
    </row>
    <row r="53" spans="1:16" ht="15.15">
      <c r="A53" s="91"/>
      <c r="B53" s="89"/>
      <c r="C53" s="90"/>
      <c r="D53" s="91"/>
      <c r="E53" s="91"/>
      <c r="F53" s="90"/>
      <c r="G53" s="90"/>
      <c r="H53" s="90"/>
      <c r="I53" s="90"/>
      <c r="J53" s="93"/>
      <c r="L53" s="1">
        <f t="shared" si="0"/>
        <v>0</v>
      </c>
      <c r="M53" s="1" t="s">
        <v>991</v>
      </c>
      <c r="N53" s="1">
        <f t="shared" si="1"/>
        <v>0</v>
      </c>
      <c r="O53" s="1">
        <f t="shared" si="2"/>
        <v>0</v>
      </c>
      <c r="P53" s="1">
        <f t="shared" si="3"/>
        <v>0</v>
      </c>
    </row>
    <row r="54" spans="1:16" ht="15.15">
      <c r="A54" s="91"/>
      <c r="B54" s="170"/>
      <c r="C54" s="90"/>
      <c r="D54" s="91"/>
      <c r="E54" s="170"/>
      <c r="F54" s="90"/>
      <c r="G54" s="90"/>
      <c r="H54" s="90"/>
      <c r="I54" s="90"/>
      <c r="J54" s="95"/>
      <c r="L54" s="1">
        <f t="shared" si="0"/>
        <v>0</v>
      </c>
      <c r="M54" s="1" t="s">
        <v>991</v>
      </c>
      <c r="N54" s="1">
        <f t="shared" si="1"/>
        <v>0</v>
      </c>
      <c r="O54" s="1">
        <f t="shared" si="2"/>
        <v>0</v>
      </c>
      <c r="P54" s="1">
        <f t="shared" si="3"/>
        <v>0</v>
      </c>
    </row>
    <row r="55" spans="1:16" ht="15.15">
      <c r="A55" s="91"/>
      <c r="B55" s="170"/>
      <c r="C55" s="90"/>
      <c r="D55" s="91"/>
      <c r="E55" s="170"/>
      <c r="F55" s="90"/>
      <c r="G55" s="90"/>
      <c r="H55" s="90"/>
      <c r="I55" s="90"/>
      <c r="J55" s="95"/>
      <c r="L55" s="1">
        <f t="shared" si="0"/>
        <v>0</v>
      </c>
      <c r="M55" s="1" t="s">
        <v>991</v>
      </c>
      <c r="N55" s="1">
        <f t="shared" si="1"/>
        <v>0</v>
      </c>
      <c r="O55" s="1">
        <f t="shared" si="2"/>
        <v>0</v>
      </c>
      <c r="P55" s="1">
        <f t="shared" si="3"/>
        <v>0</v>
      </c>
    </row>
    <row r="56" spans="1:16" ht="15.15">
      <c r="A56" s="91"/>
      <c r="B56" s="89"/>
      <c r="C56" s="90"/>
      <c r="D56" s="91"/>
      <c r="E56" s="91"/>
      <c r="F56" s="90"/>
      <c r="G56" s="90"/>
      <c r="H56" s="90"/>
      <c r="I56" s="90"/>
      <c r="J56" s="93"/>
      <c r="L56" s="1">
        <f t="shared" si="0"/>
        <v>0</v>
      </c>
      <c r="M56" s="1" t="s">
        <v>991</v>
      </c>
      <c r="N56" s="1">
        <f t="shared" si="1"/>
        <v>0</v>
      </c>
      <c r="O56" s="1">
        <f t="shared" si="2"/>
        <v>0</v>
      </c>
      <c r="P56" s="1">
        <f t="shared" si="3"/>
        <v>0</v>
      </c>
    </row>
    <row r="57" spans="1:16" ht="15.15">
      <c r="A57" s="91"/>
      <c r="B57" s="89"/>
      <c r="C57" s="90"/>
      <c r="D57" s="91"/>
      <c r="E57" s="91"/>
      <c r="F57" s="90"/>
      <c r="G57" s="90"/>
      <c r="H57" s="90"/>
      <c r="I57" s="90"/>
      <c r="J57" s="94"/>
      <c r="L57" s="1">
        <f t="shared" si="0"/>
        <v>0</v>
      </c>
      <c r="M57" s="1" t="s">
        <v>991</v>
      </c>
      <c r="N57" s="1">
        <f t="shared" si="1"/>
        <v>0</v>
      </c>
      <c r="O57" s="1">
        <f t="shared" si="2"/>
        <v>0</v>
      </c>
      <c r="P57" s="1">
        <f t="shared" si="3"/>
        <v>0</v>
      </c>
    </row>
    <row r="58" spans="1:16" ht="15.15">
      <c r="A58" s="91"/>
      <c r="B58" s="89"/>
      <c r="C58" s="90"/>
      <c r="D58" s="91"/>
      <c r="E58" s="91"/>
      <c r="F58" s="90"/>
      <c r="G58" s="90"/>
      <c r="H58" s="90"/>
      <c r="I58" s="90"/>
      <c r="J58" s="95"/>
      <c r="L58" s="1">
        <f t="shared" si="0"/>
        <v>0</v>
      </c>
      <c r="M58" s="1" t="s">
        <v>991</v>
      </c>
      <c r="N58" s="1">
        <f t="shared" si="1"/>
        <v>0</v>
      </c>
      <c r="O58" s="1">
        <f t="shared" si="2"/>
        <v>0</v>
      </c>
      <c r="P58" s="1">
        <f t="shared" si="3"/>
        <v>0</v>
      </c>
    </row>
    <row r="59" spans="1:16" ht="15.15">
      <c r="A59" s="91"/>
      <c r="B59" s="89"/>
      <c r="C59" s="90"/>
      <c r="D59" s="91"/>
      <c r="E59" s="91"/>
      <c r="F59" s="90"/>
      <c r="G59" s="90"/>
      <c r="H59" s="90"/>
      <c r="I59" s="90"/>
      <c r="J59" s="95"/>
      <c r="L59" s="1">
        <f t="shared" si="0"/>
        <v>0</v>
      </c>
      <c r="M59" s="1" t="s">
        <v>991</v>
      </c>
      <c r="N59" s="1">
        <f t="shared" si="1"/>
        <v>0</v>
      </c>
      <c r="O59" s="1">
        <f t="shared" si="2"/>
        <v>0</v>
      </c>
      <c r="P59" s="1">
        <f t="shared" si="3"/>
        <v>0</v>
      </c>
    </row>
    <row r="60" spans="1:16" ht="15.15">
      <c r="A60" s="91"/>
      <c r="B60" s="89"/>
      <c r="C60" s="90"/>
      <c r="D60" s="91"/>
      <c r="E60" s="91"/>
      <c r="F60" s="90"/>
      <c r="G60" s="90"/>
      <c r="H60" s="90"/>
      <c r="I60" s="90"/>
      <c r="J60" s="95"/>
      <c r="L60" s="1">
        <f t="shared" si="0"/>
        <v>0</v>
      </c>
      <c r="M60" s="1" t="s">
        <v>991</v>
      </c>
      <c r="N60" s="1">
        <f t="shared" si="1"/>
        <v>0</v>
      </c>
      <c r="O60" s="1">
        <f t="shared" si="2"/>
        <v>0</v>
      </c>
      <c r="P60" s="1">
        <f t="shared" si="3"/>
        <v>0</v>
      </c>
    </row>
    <row r="61" spans="1:16" ht="15.15">
      <c r="A61" s="91"/>
      <c r="B61" s="89"/>
      <c r="C61" s="90"/>
      <c r="D61" s="91"/>
      <c r="E61" s="91"/>
      <c r="F61" s="90"/>
      <c r="G61" s="90"/>
      <c r="H61" s="90"/>
      <c r="I61" s="90"/>
      <c r="J61" s="95"/>
      <c r="L61" s="1">
        <f t="shared" si="0"/>
        <v>0</v>
      </c>
      <c r="M61" s="1" t="s">
        <v>991</v>
      </c>
      <c r="N61" s="1">
        <f t="shared" si="1"/>
        <v>0</v>
      </c>
      <c r="O61" s="1">
        <f t="shared" si="2"/>
        <v>0</v>
      </c>
      <c r="P61" s="1">
        <f t="shared" si="3"/>
        <v>0</v>
      </c>
    </row>
    <row r="62" spans="1:16" ht="15.15">
      <c r="A62" s="91"/>
      <c r="B62" s="89"/>
      <c r="C62" s="90"/>
      <c r="D62" s="91"/>
      <c r="E62" s="91"/>
      <c r="F62" s="90"/>
      <c r="G62" s="90"/>
      <c r="H62" s="90"/>
      <c r="I62" s="90"/>
      <c r="J62" s="171"/>
      <c r="L62" s="1">
        <f t="shared" si="0"/>
        <v>0</v>
      </c>
      <c r="M62" s="1" t="s">
        <v>991</v>
      </c>
      <c r="N62" s="1">
        <f t="shared" si="1"/>
        <v>0</v>
      </c>
      <c r="O62" s="1">
        <f t="shared" si="2"/>
        <v>0</v>
      </c>
      <c r="P62" s="1">
        <f t="shared" si="3"/>
        <v>0</v>
      </c>
    </row>
    <row r="63" spans="1:16" ht="15.15">
      <c r="A63" s="91"/>
      <c r="B63" s="89"/>
      <c r="C63" s="90"/>
      <c r="D63" s="91"/>
      <c r="E63" s="91"/>
      <c r="F63" s="90"/>
      <c r="G63" s="90"/>
      <c r="H63" s="90"/>
      <c r="I63" s="90"/>
      <c r="J63" s="171"/>
      <c r="L63" s="1">
        <f t="shared" si="0"/>
        <v>0</v>
      </c>
      <c r="M63" s="1" t="s">
        <v>991</v>
      </c>
      <c r="N63" s="1">
        <f t="shared" si="1"/>
        <v>0</v>
      </c>
      <c r="O63" s="1">
        <f t="shared" si="2"/>
        <v>0</v>
      </c>
      <c r="P63" s="1">
        <f t="shared" si="3"/>
        <v>0</v>
      </c>
    </row>
    <row r="64" spans="1:16" ht="15.15">
      <c r="A64" s="91"/>
      <c r="B64" s="89"/>
      <c r="C64" s="90"/>
      <c r="D64" s="91"/>
      <c r="E64" s="91"/>
      <c r="F64" s="90"/>
      <c r="G64" s="90"/>
      <c r="H64" s="90"/>
      <c r="I64" s="90"/>
      <c r="J64" s="171"/>
      <c r="L64" s="1">
        <f t="shared" si="0"/>
        <v>0</v>
      </c>
      <c r="M64" s="1" t="s">
        <v>991</v>
      </c>
      <c r="N64" s="1">
        <f t="shared" si="1"/>
        <v>0</v>
      </c>
      <c r="O64" s="1">
        <f t="shared" si="2"/>
        <v>0</v>
      </c>
      <c r="P64" s="1">
        <f t="shared" si="3"/>
        <v>0</v>
      </c>
    </row>
    <row r="65" spans="1:16" ht="15.15">
      <c r="A65" s="91"/>
      <c r="B65" s="89"/>
      <c r="C65" s="90"/>
      <c r="D65" s="91"/>
      <c r="E65" s="91"/>
      <c r="F65" s="90"/>
      <c r="G65" s="90"/>
      <c r="H65" s="90"/>
      <c r="I65" s="90"/>
      <c r="J65" s="171"/>
      <c r="L65" s="1">
        <f t="shared" si="0"/>
        <v>0</v>
      </c>
      <c r="M65" s="1" t="s">
        <v>991</v>
      </c>
      <c r="N65" s="1">
        <f t="shared" si="1"/>
        <v>0</v>
      </c>
      <c r="O65" s="1">
        <f t="shared" si="2"/>
        <v>0</v>
      </c>
      <c r="P65" s="1">
        <f t="shared" si="3"/>
        <v>0</v>
      </c>
    </row>
    <row r="66" spans="1:16" ht="15.15">
      <c r="A66" s="91"/>
      <c r="B66" s="89"/>
      <c r="C66" s="90"/>
      <c r="D66" s="91"/>
      <c r="E66" s="91"/>
      <c r="F66" s="90"/>
      <c r="G66" s="90"/>
      <c r="H66" s="90"/>
      <c r="I66" s="90"/>
      <c r="J66" s="171"/>
      <c r="L66" s="1">
        <f t="shared" ref="L66:L129" si="4">A66</f>
        <v>0</v>
      </c>
      <c r="M66" s="1" t="s">
        <v>991</v>
      </c>
      <c r="N66" s="1">
        <f t="shared" ref="N66:N129" si="5">B66</f>
        <v>0</v>
      </c>
      <c r="O66" s="1">
        <f t="shared" ref="O66:O129" si="6">J66</f>
        <v>0</v>
      </c>
      <c r="P66" s="1">
        <f t="shared" ref="P66:P129" si="7">E66</f>
        <v>0</v>
      </c>
    </row>
    <row r="67" spans="1:16" ht="15.15">
      <c r="A67" s="91"/>
      <c r="B67" s="91"/>
      <c r="C67" s="90"/>
      <c r="D67" s="91"/>
      <c r="E67" s="96"/>
      <c r="F67" s="90"/>
      <c r="G67" s="90"/>
      <c r="H67" s="90"/>
      <c r="I67" s="90"/>
      <c r="J67" s="95"/>
      <c r="L67" s="1">
        <f t="shared" si="4"/>
        <v>0</v>
      </c>
      <c r="M67" s="1" t="s">
        <v>991</v>
      </c>
      <c r="N67" s="1">
        <f t="shared" si="5"/>
        <v>0</v>
      </c>
      <c r="O67" s="1">
        <f t="shared" si="6"/>
        <v>0</v>
      </c>
      <c r="P67" s="1">
        <f t="shared" si="7"/>
        <v>0</v>
      </c>
    </row>
    <row r="68" spans="1:16" ht="15.15">
      <c r="A68" s="91"/>
      <c r="B68" s="91"/>
      <c r="C68" s="90"/>
      <c r="D68" s="91"/>
      <c r="E68" s="96"/>
      <c r="F68" s="90"/>
      <c r="G68" s="90"/>
      <c r="H68" s="90"/>
      <c r="I68" s="90"/>
      <c r="J68" s="92"/>
      <c r="L68" s="1">
        <f t="shared" si="4"/>
        <v>0</v>
      </c>
      <c r="M68" s="1" t="s">
        <v>991</v>
      </c>
      <c r="N68" s="1">
        <f t="shared" si="5"/>
        <v>0</v>
      </c>
      <c r="O68" s="1">
        <f t="shared" si="6"/>
        <v>0</v>
      </c>
      <c r="P68" s="1">
        <f t="shared" si="7"/>
        <v>0</v>
      </c>
    </row>
    <row r="69" spans="1:16" ht="15.15">
      <c r="A69" s="91"/>
      <c r="B69" s="91"/>
      <c r="C69" s="90"/>
      <c r="D69" s="91"/>
      <c r="E69" s="96"/>
      <c r="F69" s="90"/>
      <c r="G69" s="90"/>
      <c r="H69" s="90"/>
      <c r="I69" s="90"/>
      <c r="J69" s="92"/>
      <c r="L69" s="1">
        <f t="shared" si="4"/>
        <v>0</v>
      </c>
      <c r="M69" s="1" t="s">
        <v>991</v>
      </c>
      <c r="N69" s="1">
        <f t="shared" si="5"/>
        <v>0</v>
      </c>
      <c r="O69" s="1">
        <f t="shared" si="6"/>
        <v>0</v>
      </c>
      <c r="P69" s="1">
        <f t="shared" si="7"/>
        <v>0</v>
      </c>
    </row>
    <row r="70" spans="1:16" ht="15.15">
      <c r="A70" s="91"/>
      <c r="B70" s="91"/>
      <c r="C70" s="90"/>
      <c r="D70" s="91"/>
      <c r="E70" s="96"/>
      <c r="F70" s="90"/>
      <c r="G70" s="90"/>
      <c r="H70" s="90"/>
      <c r="I70" s="90"/>
      <c r="J70" s="93"/>
      <c r="L70" s="1">
        <f t="shared" si="4"/>
        <v>0</v>
      </c>
      <c r="M70" s="1" t="s">
        <v>991</v>
      </c>
      <c r="N70" s="1">
        <f t="shared" si="5"/>
        <v>0</v>
      </c>
      <c r="O70" s="1">
        <f t="shared" si="6"/>
        <v>0</v>
      </c>
      <c r="P70" s="1">
        <f t="shared" si="7"/>
        <v>0</v>
      </c>
    </row>
    <row r="71" spans="1:16" ht="15.15">
      <c r="A71" s="91"/>
      <c r="B71" s="89"/>
      <c r="C71" s="90"/>
      <c r="D71" s="91"/>
      <c r="E71" s="91"/>
      <c r="F71" s="90"/>
      <c r="G71" s="90"/>
      <c r="H71" s="90"/>
      <c r="I71" s="90"/>
      <c r="J71" s="93"/>
      <c r="L71" s="1">
        <f t="shared" si="4"/>
        <v>0</v>
      </c>
      <c r="M71" s="1" t="s">
        <v>991</v>
      </c>
      <c r="N71" s="1">
        <f t="shared" si="5"/>
        <v>0</v>
      </c>
      <c r="O71" s="1">
        <f t="shared" si="6"/>
        <v>0</v>
      </c>
      <c r="P71" s="1">
        <f t="shared" si="7"/>
        <v>0</v>
      </c>
    </row>
    <row r="72" spans="1:16" ht="15.15">
      <c r="A72" s="89"/>
      <c r="B72" s="170"/>
      <c r="C72" s="90"/>
      <c r="D72" s="91"/>
      <c r="E72" s="170"/>
      <c r="F72" s="90"/>
      <c r="G72" s="90"/>
      <c r="H72" s="90"/>
      <c r="I72" s="90"/>
      <c r="J72" s="92"/>
      <c r="L72" s="1">
        <f t="shared" si="4"/>
        <v>0</v>
      </c>
      <c r="M72" s="1" t="s">
        <v>991</v>
      </c>
      <c r="N72" s="1">
        <f t="shared" si="5"/>
        <v>0</v>
      </c>
      <c r="O72" s="1">
        <f t="shared" si="6"/>
        <v>0</v>
      </c>
      <c r="P72" s="1">
        <f t="shared" si="7"/>
        <v>0</v>
      </c>
    </row>
    <row r="73" spans="1:16" ht="15.15">
      <c r="A73" s="89"/>
      <c r="B73" s="170"/>
      <c r="C73" s="90"/>
      <c r="D73" s="91"/>
      <c r="E73" s="170"/>
      <c r="F73" s="90"/>
      <c r="G73" s="90"/>
      <c r="H73" s="90"/>
      <c r="I73" s="90"/>
      <c r="J73" s="92"/>
      <c r="L73" s="1">
        <f t="shared" si="4"/>
        <v>0</v>
      </c>
      <c r="M73" s="1" t="s">
        <v>991</v>
      </c>
      <c r="N73" s="1">
        <f t="shared" si="5"/>
        <v>0</v>
      </c>
      <c r="O73" s="1">
        <f t="shared" si="6"/>
        <v>0</v>
      </c>
      <c r="P73" s="1">
        <f t="shared" si="7"/>
        <v>0</v>
      </c>
    </row>
    <row r="74" spans="1:16" ht="15.15">
      <c r="A74" s="89"/>
      <c r="B74" s="170"/>
      <c r="C74" s="90"/>
      <c r="D74" s="91"/>
      <c r="E74" s="170"/>
      <c r="F74" s="90"/>
      <c r="G74" s="90"/>
      <c r="H74" s="90"/>
      <c r="I74" s="90"/>
      <c r="J74" s="93"/>
      <c r="L74" s="1">
        <f t="shared" si="4"/>
        <v>0</v>
      </c>
      <c r="M74" s="1" t="s">
        <v>991</v>
      </c>
      <c r="N74" s="1">
        <f t="shared" si="5"/>
        <v>0</v>
      </c>
      <c r="O74" s="1">
        <f t="shared" si="6"/>
        <v>0</v>
      </c>
      <c r="P74" s="1">
        <f t="shared" si="7"/>
        <v>0</v>
      </c>
    </row>
    <row r="75" spans="1:16" ht="15.15">
      <c r="A75" s="91"/>
      <c r="B75" s="170"/>
      <c r="C75" s="90"/>
      <c r="D75" s="91"/>
      <c r="E75" s="170"/>
      <c r="F75" s="90"/>
      <c r="G75" s="90"/>
      <c r="H75" s="90"/>
      <c r="I75" s="90"/>
      <c r="J75" s="94"/>
      <c r="L75" s="1">
        <f t="shared" si="4"/>
        <v>0</v>
      </c>
      <c r="M75" s="1" t="s">
        <v>991</v>
      </c>
      <c r="N75" s="1">
        <f t="shared" si="5"/>
        <v>0</v>
      </c>
      <c r="O75" s="1">
        <f t="shared" si="6"/>
        <v>0</v>
      </c>
      <c r="P75" s="1">
        <f t="shared" si="7"/>
        <v>0</v>
      </c>
    </row>
    <row r="76" spans="1:16" ht="15.15">
      <c r="A76" s="89"/>
      <c r="B76" s="170"/>
      <c r="C76" s="90"/>
      <c r="D76" s="91"/>
      <c r="E76" s="170"/>
      <c r="F76" s="90"/>
      <c r="G76" s="90"/>
      <c r="H76" s="90"/>
      <c r="I76" s="90"/>
      <c r="J76" s="95"/>
      <c r="L76" s="1">
        <f t="shared" si="4"/>
        <v>0</v>
      </c>
      <c r="M76" s="1" t="s">
        <v>991</v>
      </c>
      <c r="N76" s="1">
        <f t="shared" si="5"/>
        <v>0</v>
      </c>
      <c r="O76" s="1">
        <f t="shared" si="6"/>
        <v>0</v>
      </c>
      <c r="P76" s="1">
        <f t="shared" si="7"/>
        <v>0</v>
      </c>
    </row>
    <row r="77" spans="1:16" ht="15.15">
      <c r="A77" s="91"/>
      <c r="B77" s="170"/>
      <c r="C77" s="90"/>
      <c r="D77" s="91"/>
      <c r="E77" s="170"/>
      <c r="F77" s="90"/>
      <c r="G77" s="90"/>
      <c r="H77" s="90"/>
      <c r="I77" s="90"/>
      <c r="J77" s="95"/>
      <c r="L77" s="1">
        <f t="shared" si="4"/>
        <v>0</v>
      </c>
      <c r="M77" s="1" t="s">
        <v>991</v>
      </c>
      <c r="N77" s="1">
        <f t="shared" si="5"/>
        <v>0</v>
      </c>
      <c r="O77" s="1">
        <f t="shared" si="6"/>
        <v>0</v>
      </c>
      <c r="P77" s="1">
        <f t="shared" si="7"/>
        <v>0</v>
      </c>
    </row>
    <row r="78" spans="1:16" ht="15.15">
      <c r="A78" s="91"/>
      <c r="B78" s="91"/>
      <c r="C78" s="90"/>
      <c r="D78" s="91"/>
      <c r="E78" s="91"/>
      <c r="F78" s="90"/>
      <c r="G78" s="90"/>
      <c r="H78" s="90"/>
      <c r="I78" s="90"/>
      <c r="J78" s="95"/>
      <c r="L78" s="1">
        <f t="shared" si="4"/>
        <v>0</v>
      </c>
      <c r="M78" s="1" t="s">
        <v>991</v>
      </c>
      <c r="N78" s="1">
        <f t="shared" si="5"/>
        <v>0</v>
      </c>
      <c r="O78" s="1">
        <f t="shared" si="6"/>
        <v>0</v>
      </c>
      <c r="P78" s="1">
        <f t="shared" si="7"/>
        <v>0</v>
      </c>
    </row>
    <row r="79" spans="1:16" ht="15.15">
      <c r="A79" s="91"/>
      <c r="B79" s="91"/>
      <c r="C79" s="90"/>
      <c r="D79" s="91"/>
      <c r="E79" s="91"/>
      <c r="F79" s="90"/>
      <c r="G79" s="90"/>
      <c r="H79" s="90"/>
      <c r="I79" s="90"/>
      <c r="J79" s="95"/>
      <c r="L79" s="1">
        <f t="shared" si="4"/>
        <v>0</v>
      </c>
      <c r="M79" s="1" t="s">
        <v>991</v>
      </c>
      <c r="N79" s="1">
        <f t="shared" si="5"/>
        <v>0</v>
      </c>
      <c r="O79" s="1">
        <f t="shared" si="6"/>
        <v>0</v>
      </c>
      <c r="P79" s="1">
        <f t="shared" si="7"/>
        <v>0</v>
      </c>
    </row>
    <row r="80" spans="1:16" ht="15.15">
      <c r="A80" s="91"/>
      <c r="B80" s="91"/>
      <c r="C80" s="90"/>
      <c r="D80" s="91"/>
      <c r="E80" s="91"/>
      <c r="F80" s="90"/>
      <c r="G80" s="90"/>
      <c r="H80" s="90"/>
      <c r="I80" s="90"/>
      <c r="J80" s="95"/>
      <c r="L80" s="1">
        <f t="shared" si="4"/>
        <v>0</v>
      </c>
      <c r="M80" s="1" t="s">
        <v>991</v>
      </c>
      <c r="N80" s="1">
        <f t="shared" si="5"/>
        <v>0</v>
      </c>
      <c r="O80" s="1">
        <f t="shared" si="6"/>
        <v>0</v>
      </c>
      <c r="P80" s="1">
        <f t="shared" si="7"/>
        <v>0</v>
      </c>
    </row>
    <row r="81" spans="1:16" ht="15.15">
      <c r="A81" s="91"/>
      <c r="B81" s="91"/>
      <c r="C81" s="90"/>
      <c r="D81" s="91"/>
      <c r="E81" s="91"/>
      <c r="F81" s="90"/>
      <c r="G81" s="90"/>
      <c r="H81" s="90"/>
      <c r="I81" s="90"/>
      <c r="J81" s="95"/>
      <c r="L81" s="1">
        <f t="shared" si="4"/>
        <v>0</v>
      </c>
      <c r="M81" s="1" t="s">
        <v>991</v>
      </c>
      <c r="N81" s="1">
        <f t="shared" si="5"/>
        <v>0</v>
      </c>
      <c r="O81" s="1">
        <f t="shared" si="6"/>
        <v>0</v>
      </c>
      <c r="P81" s="1">
        <f t="shared" si="7"/>
        <v>0</v>
      </c>
    </row>
    <row r="82" spans="1:16" ht="15.15">
      <c r="A82" s="91"/>
      <c r="B82" s="91"/>
      <c r="C82" s="90"/>
      <c r="D82" s="91"/>
      <c r="E82" s="91"/>
      <c r="F82" s="90"/>
      <c r="G82" s="90"/>
      <c r="H82" s="90"/>
      <c r="I82" s="90"/>
      <c r="J82" s="95"/>
      <c r="L82" s="1">
        <f t="shared" si="4"/>
        <v>0</v>
      </c>
      <c r="M82" s="1" t="s">
        <v>991</v>
      </c>
      <c r="N82" s="1">
        <f t="shared" si="5"/>
        <v>0</v>
      </c>
      <c r="O82" s="1">
        <f t="shared" si="6"/>
        <v>0</v>
      </c>
      <c r="P82" s="1">
        <f t="shared" si="7"/>
        <v>0</v>
      </c>
    </row>
    <row r="83" spans="1:16" ht="15.15">
      <c r="A83" s="91"/>
      <c r="B83" s="91"/>
      <c r="C83" s="90"/>
      <c r="D83" s="91"/>
      <c r="E83" s="91"/>
      <c r="F83" s="90"/>
      <c r="G83" s="90"/>
      <c r="H83" s="90"/>
      <c r="I83" s="90"/>
      <c r="J83" s="95"/>
      <c r="L83" s="1">
        <f t="shared" si="4"/>
        <v>0</v>
      </c>
      <c r="M83" s="1" t="s">
        <v>991</v>
      </c>
      <c r="N83" s="1">
        <f t="shared" si="5"/>
        <v>0</v>
      </c>
      <c r="O83" s="1">
        <f t="shared" si="6"/>
        <v>0</v>
      </c>
      <c r="P83" s="1">
        <f t="shared" si="7"/>
        <v>0</v>
      </c>
    </row>
    <row r="84" spans="1:16" ht="15.15">
      <c r="A84" s="91"/>
      <c r="B84" s="91"/>
      <c r="C84" s="90"/>
      <c r="D84" s="91"/>
      <c r="E84" s="91"/>
      <c r="F84" s="90"/>
      <c r="G84" s="90"/>
      <c r="H84" s="90"/>
      <c r="I84" s="90"/>
      <c r="J84" s="95"/>
      <c r="L84" s="1">
        <f t="shared" si="4"/>
        <v>0</v>
      </c>
      <c r="M84" s="1" t="s">
        <v>991</v>
      </c>
      <c r="N84" s="1">
        <f t="shared" si="5"/>
        <v>0</v>
      </c>
      <c r="O84" s="1">
        <f t="shared" si="6"/>
        <v>0</v>
      </c>
      <c r="P84" s="1">
        <f t="shared" si="7"/>
        <v>0</v>
      </c>
    </row>
    <row r="85" spans="1:16" ht="15.15">
      <c r="A85" s="91"/>
      <c r="B85" s="91"/>
      <c r="C85" s="90"/>
      <c r="D85" s="91"/>
      <c r="E85" s="91"/>
      <c r="F85" s="90"/>
      <c r="G85" s="90"/>
      <c r="H85" s="90"/>
      <c r="I85" s="90"/>
      <c r="J85" s="95"/>
      <c r="L85" s="1">
        <f t="shared" si="4"/>
        <v>0</v>
      </c>
      <c r="M85" s="1" t="s">
        <v>991</v>
      </c>
      <c r="N85" s="1">
        <f t="shared" si="5"/>
        <v>0</v>
      </c>
      <c r="O85" s="1">
        <f t="shared" si="6"/>
        <v>0</v>
      </c>
      <c r="P85" s="1">
        <f t="shared" si="7"/>
        <v>0</v>
      </c>
    </row>
    <row r="86" spans="1:16" ht="15.15">
      <c r="A86" s="91"/>
      <c r="B86" s="91"/>
      <c r="C86" s="90"/>
      <c r="D86" s="91"/>
      <c r="E86" s="91"/>
      <c r="F86" s="90"/>
      <c r="G86" s="90"/>
      <c r="H86" s="90"/>
      <c r="I86" s="90"/>
      <c r="J86" s="95"/>
      <c r="L86" s="1">
        <f t="shared" si="4"/>
        <v>0</v>
      </c>
      <c r="M86" s="1" t="s">
        <v>991</v>
      </c>
      <c r="N86" s="1">
        <f t="shared" si="5"/>
        <v>0</v>
      </c>
      <c r="O86" s="1">
        <f t="shared" si="6"/>
        <v>0</v>
      </c>
      <c r="P86" s="1">
        <f t="shared" si="7"/>
        <v>0</v>
      </c>
    </row>
    <row r="87" spans="1:16" ht="15.15">
      <c r="A87" s="91"/>
      <c r="B87" s="91"/>
      <c r="C87" s="90"/>
      <c r="D87" s="91"/>
      <c r="E87" s="91"/>
      <c r="F87" s="90"/>
      <c r="G87" s="90"/>
      <c r="H87" s="90"/>
      <c r="I87" s="90"/>
      <c r="J87" s="95"/>
      <c r="L87" s="1">
        <f t="shared" si="4"/>
        <v>0</v>
      </c>
      <c r="M87" s="1" t="s">
        <v>991</v>
      </c>
      <c r="N87" s="1">
        <f t="shared" si="5"/>
        <v>0</v>
      </c>
      <c r="O87" s="1">
        <f t="shared" si="6"/>
        <v>0</v>
      </c>
      <c r="P87" s="1">
        <f t="shared" si="7"/>
        <v>0</v>
      </c>
    </row>
    <row r="88" spans="1:16" ht="15.15">
      <c r="A88" s="91"/>
      <c r="B88" s="91"/>
      <c r="C88" s="90"/>
      <c r="D88" s="91"/>
      <c r="E88" s="91"/>
      <c r="F88" s="90"/>
      <c r="G88" s="90"/>
      <c r="H88" s="90"/>
      <c r="I88" s="90"/>
      <c r="J88" s="95"/>
      <c r="L88" s="1">
        <f t="shared" si="4"/>
        <v>0</v>
      </c>
      <c r="M88" s="1" t="s">
        <v>991</v>
      </c>
      <c r="N88" s="1">
        <f t="shared" si="5"/>
        <v>0</v>
      </c>
      <c r="O88" s="1">
        <f t="shared" si="6"/>
        <v>0</v>
      </c>
      <c r="P88" s="1">
        <f t="shared" si="7"/>
        <v>0</v>
      </c>
    </row>
    <row r="89" spans="1:16">
      <c r="L89" s="1">
        <f t="shared" si="4"/>
        <v>0</v>
      </c>
      <c r="M89" s="1" t="s">
        <v>991</v>
      </c>
      <c r="N89" s="1">
        <f t="shared" si="5"/>
        <v>0</v>
      </c>
      <c r="O89" s="1">
        <f t="shared" si="6"/>
        <v>0</v>
      </c>
      <c r="P89" s="1">
        <f t="shared" si="7"/>
        <v>0</v>
      </c>
    </row>
    <row r="90" spans="1:16">
      <c r="L90" s="1">
        <f t="shared" si="4"/>
        <v>0</v>
      </c>
      <c r="M90" s="1" t="s">
        <v>991</v>
      </c>
      <c r="N90" s="1">
        <f t="shared" si="5"/>
        <v>0</v>
      </c>
      <c r="O90" s="1">
        <f t="shared" si="6"/>
        <v>0</v>
      </c>
      <c r="P90" s="1">
        <f t="shared" si="7"/>
        <v>0</v>
      </c>
    </row>
    <row r="91" spans="1:16">
      <c r="L91" s="1">
        <f t="shared" si="4"/>
        <v>0</v>
      </c>
      <c r="M91" s="1" t="s">
        <v>991</v>
      </c>
      <c r="N91" s="1">
        <f t="shared" si="5"/>
        <v>0</v>
      </c>
      <c r="O91" s="1">
        <f t="shared" si="6"/>
        <v>0</v>
      </c>
      <c r="P91" s="1">
        <f t="shared" si="7"/>
        <v>0</v>
      </c>
    </row>
    <row r="92" spans="1:16">
      <c r="L92" s="1">
        <f t="shared" si="4"/>
        <v>0</v>
      </c>
      <c r="M92" s="1" t="s">
        <v>991</v>
      </c>
      <c r="N92" s="1">
        <f t="shared" si="5"/>
        <v>0</v>
      </c>
      <c r="O92" s="1">
        <f t="shared" si="6"/>
        <v>0</v>
      </c>
      <c r="P92" s="1">
        <f t="shared" si="7"/>
        <v>0</v>
      </c>
    </row>
    <row r="93" spans="1:16">
      <c r="L93" s="1">
        <f t="shared" si="4"/>
        <v>0</v>
      </c>
      <c r="M93" s="1" t="s">
        <v>991</v>
      </c>
      <c r="N93" s="1">
        <f t="shared" si="5"/>
        <v>0</v>
      </c>
      <c r="O93" s="1">
        <f t="shared" si="6"/>
        <v>0</v>
      </c>
      <c r="P93" s="1">
        <f t="shared" si="7"/>
        <v>0</v>
      </c>
    </row>
    <row r="94" spans="1:16">
      <c r="L94" s="1">
        <f t="shared" si="4"/>
        <v>0</v>
      </c>
      <c r="M94" s="1" t="s">
        <v>991</v>
      </c>
      <c r="N94" s="1">
        <f t="shared" si="5"/>
        <v>0</v>
      </c>
      <c r="O94" s="1">
        <f t="shared" si="6"/>
        <v>0</v>
      </c>
      <c r="P94" s="1">
        <f t="shared" si="7"/>
        <v>0</v>
      </c>
    </row>
    <row r="95" spans="1:16">
      <c r="L95" s="1">
        <f t="shared" si="4"/>
        <v>0</v>
      </c>
      <c r="M95" s="1" t="s">
        <v>991</v>
      </c>
      <c r="N95" s="1">
        <f t="shared" si="5"/>
        <v>0</v>
      </c>
      <c r="O95" s="1">
        <f t="shared" si="6"/>
        <v>0</v>
      </c>
      <c r="P95" s="1">
        <f t="shared" si="7"/>
        <v>0</v>
      </c>
    </row>
    <row r="96" spans="1:16">
      <c r="L96" s="1">
        <f t="shared" si="4"/>
        <v>0</v>
      </c>
      <c r="M96" s="1" t="s">
        <v>991</v>
      </c>
      <c r="N96" s="1">
        <f t="shared" si="5"/>
        <v>0</v>
      </c>
      <c r="O96" s="1">
        <f t="shared" si="6"/>
        <v>0</v>
      </c>
      <c r="P96" s="1">
        <f t="shared" si="7"/>
        <v>0</v>
      </c>
    </row>
    <row r="97" spans="12:16">
      <c r="L97" s="1">
        <f t="shared" si="4"/>
        <v>0</v>
      </c>
      <c r="M97" s="1" t="s">
        <v>991</v>
      </c>
      <c r="N97" s="1">
        <f t="shared" si="5"/>
        <v>0</v>
      </c>
      <c r="O97" s="1">
        <f t="shared" si="6"/>
        <v>0</v>
      </c>
      <c r="P97" s="1">
        <f t="shared" si="7"/>
        <v>0</v>
      </c>
    </row>
    <row r="98" spans="12:16">
      <c r="L98" s="1">
        <f t="shared" si="4"/>
        <v>0</v>
      </c>
      <c r="M98" s="1" t="s">
        <v>991</v>
      </c>
      <c r="N98" s="1">
        <f t="shared" si="5"/>
        <v>0</v>
      </c>
      <c r="O98" s="1">
        <f t="shared" si="6"/>
        <v>0</v>
      </c>
      <c r="P98" s="1">
        <f t="shared" si="7"/>
        <v>0</v>
      </c>
    </row>
    <row r="99" spans="12:16">
      <c r="L99" s="1">
        <f t="shared" si="4"/>
        <v>0</v>
      </c>
      <c r="M99" s="1" t="s">
        <v>991</v>
      </c>
      <c r="N99" s="1">
        <f t="shared" si="5"/>
        <v>0</v>
      </c>
      <c r="O99" s="1">
        <f t="shared" si="6"/>
        <v>0</v>
      </c>
      <c r="P99" s="1">
        <f t="shared" si="7"/>
        <v>0</v>
      </c>
    </row>
    <row r="100" spans="12:16">
      <c r="L100" s="1">
        <f t="shared" si="4"/>
        <v>0</v>
      </c>
      <c r="M100" s="1" t="s">
        <v>991</v>
      </c>
      <c r="N100" s="1">
        <f t="shared" si="5"/>
        <v>0</v>
      </c>
      <c r="O100" s="1">
        <f t="shared" si="6"/>
        <v>0</v>
      </c>
      <c r="P100" s="1">
        <f t="shared" si="7"/>
        <v>0</v>
      </c>
    </row>
    <row r="101" spans="12:16">
      <c r="L101" s="1">
        <f t="shared" si="4"/>
        <v>0</v>
      </c>
      <c r="M101" s="1" t="s">
        <v>991</v>
      </c>
      <c r="N101" s="1">
        <f t="shared" si="5"/>
        <v>0</v>
      </c>
      <c r="O101" s="1">
        <f t="shared" si="6"/>
        <v>0</v>
      </c>
      <c r="P101" s="1">
        <f t="shared" si="7"/>
        <v>0</v>
      </c>
    </row>
    <row r="102" spans="12:16">
      <c r="L102" s="1">
        <f t="shared" si="4"/>
        <v>0</v>
      </c>
      <c r="M102" s="1" t="s">
        <v>991</v>
      </c>
      <c r="N102" s="1">
        <f t="shared" si="5"/>
        <v>0</v>
      </c>
      <c r="O102" s="1">
        <f t="shared" si="6"/>
        <v>0</v>
      </c>
      <c r="P102" s="1">
        <f t="shared" si="7"/>
        <v>0</v>
      </c>
    </row>
    <row r="103" spans="12:16">
      <c r="L103" s="1">
        <f t="shared" si="4"/>
        <v>0</v>
      </c>
      <c r="M103" s="1" t="s">
        <v>991</v>
      </c>
      <c r="N103" s="1">
        <f t="shared" si="5"/>
        <v>0</v>
      </c>
      <c r="O103" s="1">
        <f t="shared" si="6"/>
        <v>0</v>
      </c>
      <c r="P103" s="1">
        <f t="shared" si="7"/>
        <v>0</v>
      </c>
    </row>
    <row r="104" spans="12:16">
      <c r="L104" s="1">
        <f t="shared" si="4"/>
        <v>0</v>
      </c>
      <c r="M104" s="1" t="s">
        <v>991</v>
      </c>
      <c r="N104" s="1">
        <f t="shared" si="5"/>
        <v>0</v>
      </c>
      <c r="O104" s="1">
        <f t="shared" si="6"/>
        <v>0</v>
      </c>
      <c r="P104" s="1">
        <f t="shared" si="7"/>
        <v>0</v>
      </c>
    </row>
    <row r="105" spans="12:16">
      <c r="L105" s="1">
        <f t="shared" si="4"/>
        <v>0</v>
      </c>
      <c r="M105" s="1" t="s">
        <v>991</v>
      </c>
      <c r="N105" s="1">
        <f t="shared" si="5"/>
        <v>0</v>
      </c>
      <c r="O105" s="1">
        <f t="shared" si="6"/>
        <v>0</v>
      </c>
      <c r="P105" s="1">
        <f t="shared" si="7"/>
        <v>0</v>
      </c>
    </row>
    <row r="106" spans="12:16">
      <c r="L106" s="1">
        <f t="shared" si="4"/>
        <v>0</v>
      </c>
      <c r="M106" s="1" t="s">
        <v>991</v>
      </c>
      <c r="N106" s="1">
        <f t="shared" si="5"/>
        <v>0</v>
      </c>
      <c r="O106" s="1">
        <f t="shared" si="6"/>
        <v>0</v>
      </c>
      <c r="P106" s="1">
        <f t="shared" si="7"/>
        <v>0</v>
      </c>
    </row>
    <row r="107" spans="12:16">
      <c r="L107" s="1">
        <f t="shared" si="4"/>
        <v>0</v>
      </c>
      <c r="M107" s="1" t="s">
        <v>991</v>
      </c>
      <c r="N107" s="1">
        <f t="shared" si="5"/>
        <v>0</v>
      </c>
      <c r="O107" s="1">
        <f t="shared" si="6"/>
        <v>0</v>
      </c>
      <c r="P107" s="1">
        <f t="shared" si="7"/>
        <v>0</v>
      </c>
    </row>
    <row r="108" spans="12:16">
      <c r="L108" s="1">
        <f t="shared" si="4"/>
        <v>0</v>
      </c>
      <c r="M108" s="1" t="s">
        <v>991</v>
      </c>
      <c r="N108" s="1">
        <f t="shared" si="5"/>
        <v>0</v>
      </c>
      <c r="O108" s="1">
        <f t="shared" si="6"/>
        <v>0</v>
      </c>
      <c r="P108" s="1">
        <f t="shared" si="7"/>
        <v>0</v>
      </c>
    </row>
    <row r="109" spans="12:16">
      <c r="L109" s="1">
        <f t="shared" si="4"/>
        <v>0</v>
      </c>
      <c r="M109" s="1" t="s">
        <v>991</v>
      </c>
      <c r="N109" s="1">
        <f t="shared" si="5"/>
        <v>0</v>
      </c>
      <c r="O109" s="1">
        <f t="shared" si="6"/>
        <v>0</v>
      </c>
      <c r="P109" s="1">
        <f t="shared" si="7"/>
        <v>0</v>
      </c>
    </row>
    <row r="110" spans="12:16">
      <c r="L110" s="1">
        <f t="shared" si="4"/>
        <v>0</v>
      </c>
      <c r="M110" s="1" t="s">
        <v>991</v>
      </c>
      <c r="N110" s="1">
        <f t="shared" si="5"/>
        <v>0</v>
      </c>
      <c r="O110" s="1">
        <f t="shared" si="6"/>
        <v>0</v>
      </c>
      <c r="P110" s="1">
        <f t="shared" si="7"/>
        <v>0</v>
      </c>
    </row>
    <row r="111" spans="12:16">
      <c r="L111" s="1">
        <f t="shared" si="4"/>
        <v>0</v>
      </c>
      <c r="M111" s="1" t="s">
        <v>991</v>
      </c>
      <c r="N111" s="1">
        <f t="shared" si="5"/>
        <v>0</v>
      </c>
      <c r="O111" s="1">
        <f t="shared" si="6"/>
        <v>0</v>
      </c>
      <c r="P111" s="1">
        <f t="shared" si="7"/>
        <v>0</v>
      </c>
    </row>
    <row r="112" spans="12:16">
      <c r="L112" s="1">
        <f t="shared" si="4"/>
        <v>0</v>
      </c>
      <c r="M112" s="1" t="s">
        <v>991</v>
      </c>
      <c r="N112" s="1">
        <f t="shared" si="5"/>
        <v>0</v>
      </c>
      <c r="O112" s="1">
        <f t="shared" si="6"/>
        <v>0</v>
      </c>
      <c r="P112" s="1">
        <f t="shared" si="7"/>
        <v>0</v>
      </c>
    </row>
    <row r="113" spans="12:16">
      <c r="L113" s="1">
        <f t="shared" si="4"/>
        <v>0</v>
      </c>
      <c r="M113" s="1" t="s">
        <v>991</v>
      </c>
      <c r="N113" s="1">
        <f t="shared" si="5"/>
        <v>0</v>
      </c>
      <c r="O113" s="1">
        <f t="shared" si="6"/>
        <v>0</v>
      </c>
      <c r="P113" s="1">
        <f t="shared" si="7"/>
        <v>0</v>
      </c>
    </row>
    <row r="114" spans="12:16">
      <c r="L114" s="1">
        <f t="shared" si="4"/>
        <v>0</v>
      </c>
      <c r="M114" s="1" t="s">
        <v>991</v>
      </c>
      <c r="N114" s="1">
        <f t="shared" si="5"/>
        <v>0</v>
      </c>
      <c r="O114" s="1">
        <f t="shared" si="6"/>
        <v>0</v>
      </c>
      <c r="P114" s="1">
        <f t="shared" si="7"/>
        <v>0</v>
      </c>
    </row>
    <row r="115" spans="12:16">
      <c r="L115" s="1">
        <f t="shared" si="4"/>
        <v>0</v>
      </c>
      <c r="M115" s="1" t="s">
        <v>991</v>
      </c>
      <c r="N115" s="1">
        <f t="shared" si="5"/>
        <v>0</v>
      </c>
      <c r="O115" s="1">
        <f t="shared" si="6"/>
        <v>0</v>
      </c>
      <c r="P115" s="1">
        <f t="shared" si="7"/>
        <v>0</v>
      </c>
    </row>
    <row r="116" spans="12:16">
      <c r="L116" s="1">
        <f t="shared" si="4"/>
        <v>0</v>
      </c>
      <c r="M116" s="1" t="s">
        <v>991</v>
      </c>
      <c r="N116" s="1">
        <f t="shared" si="5"/>
        <v>0</v>
      </c>
      <c r="O116" s="1">
        <f t="shared" si="6"/>
        <v>0</v>
      </c>
      <c r="P116" s="1">
        <f t="shared" si="7"/>
        <v>0</v>
      </c>
    </row>
    <row r="117" spans="12:16">
      <c r="L117" s="1">
        <f t="shared" si="4"/>
        <v>0</v>
      </c>
      <c r="M117" s="1" t="s">
        <v>991</v>
      </c>
      <c r="N117" s="1">
        <f t="shared" si="5"/>
        <v>0</v>
      </c>
      <c r="O117" s="1">
        <f t="shared" si="6"/>
        <v>0</v>
      </c>
      <c r="P117" s="1">
        <f t="shared" si="7"/>
        <v>0</v>
      </c>
    </row>
    <row r="118" spans="12:16">
      <c r="L118" s="1">
        <f t="shared" si="4"/>
        <v>0</v>
      </c>
      <c r="M118" s="1" t="s">
        <v>991</v>
      </c>
      <c r="N118" s="1">
        <f t="shared" si="5"/>
        <v>0</v>
      </c>
      <c r="O118" s="1">
        <f t="shared" si="6"/>
        <v>0</v>
      </c>
      <c r="P118" s="1">
        <f t="shared" si="7"/>
        <v>0</v>
      </c>
    </row>
    <row r="119" spans="12:16">
      <c r="L119" s="1">
        <f t="shared" si="4"/>
        <v>0</v>
      </c>
      <c r="M119" s="1" t="s">
        <v>991</v>
      </c>
      <c r="N119" s="1">
        <f t="shared" si="5"/>
        <v>0</v>
      </c>
      <c r="O119" s="1">
        <f t="shared" si="6"/>
        <v>0</v>
      </c>
      <c r="P119" s="1">
        <f t="shared" si="7"/>
        <v>0</v>
      </c>
    </row>
    <row r="120" spans="12:16">
      <c r="L120" s="1">
        <f t="shared" si="4"/>
        <v>0</v>
      </c>
      <c r="M120" s="1" t="s">
        <v>991</v>
      </c>
      <c r="N120" s="1">
        <f t="shared" si="5"/>
        <v>0</v>
      </c>
      <c r="O120" s="1">
        <f t="shared" si="6"/>
        <v>0</v>
      </c>
      <c r="P120" s="1">
        <f t="shared" si="7"/>
        <v>0</v>
      </c>
    </row>
    <row r="121" spans="12:16">
      <c r="L121" s="1">
        <f t="shared" si="4"/>
        <v>0</v>
      </c>
      <c r="M121" s="1" t="s">
        <v>991</v>
      </c>
      <c r="N121" s="1">
        <f t="shared" si="5"/>
        <v>0</v>
      </c>
      <c r="O121" s="1">
        <f t="shared" si="6"/>
        <v>0</v>
      </c>
      <c r="P121" s="1">
        <f t="shared" si="7"/>
        <v>0</v>
      </c>
    </row>
    <row r="122" spans="12:16">
      <c r="L122" s="1">
        <f t="shared" si="4"/>
        <v>0</v>
      </c>
      <c r="M122" s="1" t="s">
        <v>991</v>
      </c>
      <c r="N122" s="1">
        <f t="shared" si="5"/>
        <v>0</v>
      </c>
      <c r="O122" s="1">
        <f t="shared" si="6"/>
        <v>0</v>
      </c>
      <c r="P122" s="1">
        <f t="shared" si="7"/>
        <v>0</v>
      </c>
    </row>
    <row r="123" spans="12:16">
      <c r="L123" s="1">
        <f t="shared" si="4"/>
        <v>0</v>
      </c>
      <c r="M123" s="1" t="s">
        <v>991</v>
      </c>
      <c r="N123" s="1">
        <f t="shared" si="5"/>
        <v>0</v>
      </c>
      <c r="O123" s="1">
        <f t="shared" si="6"/>
        <v>0</v>
      </c>
      <c r="P123" s="1">
        <f t="shared" si="7"/>
        <v>0</v>
      </c>
    </row>
    <row r="124" spans="12:16">
      <c r="L124" s="1">
        <f t="shared" si="4"/>
        <v>0</v>
      </c>
      <c r="M124" s="1" t="s">
        <v>991</v>
      </c>
      <c r="N124" s="1">
        <f t="shared" si="5"/>
        <v>0</v>
      </c>
      <c r="O124" s="1">
        <f t="shared" si="6"/>
        <v>0</v>
      </c>
      <c r="P124" s="1">
        <f t="shared" si="7"/>
        <v>0</v>
      </c>
    </row>
    <row r="125" spans="12:16">
      <c r="L125" s="1">
        <f t="shared" si="4"/>
        <v>0</v>
      </c>
      <c r="M125" s="1" t="s">
        <v>991</v>
      </c>
      <c r="N125" s="1">
        <f t="shared" si="5"/>
        <v>0</v>
      </c>
      <c r="O125" s="1">
        <f t="shared" si="6"/>
        <v>0</v>
      </c>
      <c r="P125" s="1">
        <f t="shared" si="7"/>
        <v>0</v>
      </c>
    </row>
    <row r="126" spans="12:16">
      <c r="L126" s="1">
        <f t="shared" si="4"/>
        <v>0</v>
      </c>
      <c r="M126" s="1" t="s">
        <v>991</v>
      </c>
      <c r="N126" s="1">
        <f t="shared" si="5"/>
        <v>0</v>
      </c>
      <c r="O126" s="1">
        <f t="shared" si="6"/>
        <v>0</v>
      </c>
      <c r="P126" s="1">
        <f t="shared" si="7"/>
        <v>0</v>
      </c>
    </row>
    <row r="127" spans="12:16">
      <c r="L127" s="1">
        <f t="shared" si="4"/>
        <v>0</v>
      </c>
      <c r="M127" s="1" t="s">
        <v>991</v>
      </c>
      <c r="N127" s="1">
        <f t="shared" si="5"/>
        <v>0</v>
      </c>
      <c r="O127" s="1">
        <f t="shared" si="6"/>
        <v>0</v>
      </c>
      <c r="P127" s="1">
        <f t="shared" si="7"/>
        <v>0</v>
      </c>
    </row>
    <row r="128" spans="12:16">
      <c r="L128" s="1">
        <f t="shared" si="4"/>
        <v>0</v>
      </c>
      <c r="M128" s="1" t="s">
        <v>991</v>
      </c>
      <c r="N128" s="1">
        <f t="shared" si="5"/>
        <v>0</v>
      </c>
      <c r="O128" s="1">
        <f t="shared" si="6"/>
        <v>0</v>
      </c>
      <c r="P128" s="1">
        <f t="shared" si="7"/>
        <v>0</v>
      </c>
    </row>
    <row r="129" spans="12:16">
      <c r="L129" s="1">
        <f t="shared" si="4"/>
        <v>0</v>
      </c>
      <c r="M129" s="1" t="s">
        <v>991</v>
      </c>
      <c r="N129" s="1">
        <f t="shared" si="5"/>
        <v>0</v>
      </c>
      <c r="O129" s="1">
        <f t="shared" si="6"/>
        <v>0</v>
      </c>
      <c r="P129" s="1">
        <f t="shared" si="7"/>
        <v>0</v>
      </c>
    </row>
    <row r="130" spans="12:16">
      <c r="L130" s="1">
        <f t="shared" ref="L130:L135" si="8">A130</f>
        <v>0</v>
      </c>
      <c r="M130" s="1" t="s">
        <v>991</v>
      </c>
      <c r="N130" s="1">
        <f t="shared" ref="N130:N135" si="9">B130</f>
        <v>0</v>
      </c>
      <c r="O130" s="1">
        <f t="shared" ref="O130:O135" si="10">J130</f>
        <v>0</v>
      </c>
      <c r="P130" s="1">
        <f t="shared" ref="P130:P135" si="11">E130</f>
        <v>0</v>
      </c>
    </row>
    <row r="131" spans="12:16">
      <c r="L131" s="1">
        <f t="shared" si="8"/>
        <v>0</v>
      </c>
      <c r="M131" s="1" t="s">
        <v>991</v>
      </c>
      <c r="N131" s="1">
        <f t="shared" si="9"/>
        <v>0</v>
      </c>
      <c r="O131" s="1">
        <f t="shared" si="10"/>
        <v>0</v>
      </c>
      <c r="P131" s="1">
        <f t="shared" si="11"/>
        <v>0</v>
      </c>
    </row>
    <row r="132" spans="12:16">
      <c r="L132" s="1">
        <f t="shared" si="8"/>
        <v>0</v>
      </c>
      <c r="M132" s="1" t="s">
        <v>991</v>
      </c>
      <c r="N132" s="1">
        <f t="shared" si="9"/>
        <v>0</v>
      </c>
      <c r="O132" s="1">
        <f t="shared" si="10"/>
        <v>0</v>
      </c>
      <c r="P132" s="1">
        <f t="shared" si="11"/>
        <v>0</v>
      </c>
    </row>
    <row r="133" spans="12:16">
      <c r="L133" s="1">
        <f t="shared" si="8"/>
        <v>0</v>
      </c>
      <c r="M133" s="1" t="s">
        <v>991</v>
      </c>
      <c r="N133" s="1">
        <f t="shared" si="9"/>
        <v>0</v>
      </c>
      <c r="O133" s="1">
        <f t="shared" si="10"/>
        <v>0</v>
      </c>
      <c r="P133" s="1">
        <f t="shared" si="11"/>
        <v>0</v>
      </c>
    </row>
    <row r="134" spans="12:16">
      <c r="L134" s="1">
        <f t="shared" si="8"/>
        <v>0</v>
      </c>
      <c r="M134" s="1" t="s">
        <v>991</v>
      </c>
      <c r="N134" s="1">
        <f t="shared" si="9"/>
        <v>0</v>
      </c>
      <c r="O134" s="1">
        <f t="shared" si="10"/>
        <v>0</v>
      </c>
      <c r="P134" s="1">
        <f t="shared" si="11"/>
        <v>0</v>
      </c>
    </row>
    <row r="135" spans="12:16">
      <c r="L135" s="1">
        <f t="shared" si="8"/>
        <v>0</v>
      </c>
      <c r="M135" s="1" t="s">
        <v>991</v>
      </c>
      <c r="N135" s="1">
        <f t="shared" si="9"/>
        <v>0</v>
      </c>
      <c r="O135" s="1">
        <f t="shared" si="10"/>
        <v>0</v>
      </c>
      <c r="P135" s="1">
        <f t="shared" si="11"/>
        <v>0</v>
      </c>
    </row>
  </sheetData>
  <autoFilter ref="A1:P77"/>
  <phoneticPr fontId="2" type="noConversion"/>
  <pageMargins left="0.7" right="0.7" top="0.75" bottom="0.75" header="0.3" footer="0.3"/>
  <pageSetup paperSize="9" orientation="portrait" verticalDpi="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selection activeCell="H20" sqref="H20"/>
    </sheetView>
  </sheetViews>
  <sheetFormatPr defaultRowHeight="13"/>
  <cols>
    <col min="1" max="1" width="10.375" style="86" customWidth="1"/>
    <col min="2" max="2" width="10.5" style="86" bestFit="1" customWidth="1"/>
    <col min="3" max="8" width="9" style="86"/>
    <col min="9" max="9" width="10.25" style="86" bestFit="1" customWidth="1"/>
    <col min="10" max="10" width="9" style="86"/>
    <col min="11" max="11" width="5.375" style="86" customWidth="1"/>
    <col min="12" max="12" width="9.5" style="1" bestFit="1" customWidth="1"/>
    <col min="13" max="13" width="9" style="1"/>
    <col min="14" max="14" width="10.5" style="1" bestFit="1" customWidth="1"/>
    <col min="15" max="15" width="9" style="1"/>
    <col min="16" max="16" width="6.625" style="1" customWidth="1"/>
    <col min="17" max="17" width="10" style="86" customWidth="1"/>
    <col min="18" max="16384" width="9" style="86"/>
  </cols>
  <sheetData>
    <row r="1" spans="1:16" ht="14.4">
      <c r="A1" s="87" t="s">
        <v>2465</v>
      </c>
      <c r="B1" s="87" t="s">
        <v>2466</v>
      </c>
      <c r="C1" s="87" t="s">
        <v>981</v>
      </c>
      <c r="D1" s="87" t="s">
        <v>982</v>
      </c>
      <c r="E1" s="87" t="s">
        <v>983</v>
      </c>
      <c r="F1" s="87" t="s">
        <v>2467</v>
      </c>
      <c r="G1" s="87" t="s">
        <v>984</v>
      </c>
      <c r="H1" s="87" t="s">
        <v>985</v>
      </c>
      <c r="I1" s="87" t="s">
        <v>986</v>
      </c>
      <c r="J1" s="88" t="s">
        <v>987</v>
      </c>
      <c r="L1" s="90" t="s">
        <v>990</v>
      </c>
      <c r="M1" s="90" t="s">
        <v>991</v>
      </c>
      <c r="N1" s="90" t="s">
        <v>992</v>
      </c>
      <c r="O1" s="90" t="s">
        <v>993</v>
      </c>
      <c r="P1" s="90" t="s">
        <v>971</v>
      </c>
    </row>
    <row r="2" spans="1:16" ht="15.15">
      <c r="A2" s="89">
        <v>11734551</v>
      </c>
      <c r="B2" s="170">
        <v>330092781</v>
      </c>
      <c r="C2" s="90">
        <v>2102</v>
      </c>
      <c r="D2" s="91"/>
      <c r="E2" s="170">
        <v>1</v>
      </c>
      <c r="F2" s="90">
        <v>20151217</v>
      </c>
      <c r="G2" s="90">
        <v>20151218</v>
      </c>
      <c r="H2" s="90" t="s">
        <v>2468</v>
      </c>
      <c r="I2" s="90" t="s">
        <v>2469</v>
      </c>
      <c r="J2" s="92" t="s">
        <v>2470</v>
      </c>
      <c r="L2" s="1">
        <f>A2</f>
        <v>11734551</v>
      </c>
      <c r="M2" s="1" t="s">
        <v>991</v>
      </c>
      <c r="N2" s="1">
        <f>B2</f>
        <v>330092781</v>
      </c>
      <c r="O2" s="1" t="str">
        <f>J2</f>
        <v>面板</v>
      </c>
      <c r="P2" s="1">
        <f>E2</f>
        <v>1</v>
      </c>
    </row>
    <row r="3" spans="1:16" ht="15.15">
      <c r="A3" s="89">
        <v>11734552</v>
      </c>
      <c r="B3" s="170">
        <v>330109827</v>
      </c>
      <c r="C3" s="90">
        <v>2102</v>
      </c>
      <c r="D3" s="91"/>
      <c r="E3" s="170">
        <v>2</v>
      </c>
      <c r="F3" s="90">
        <v>20151217</v>
      </c>
      <c r="G3" s="90">
        <v>20151218</v>
      </c>
      <c r="H3" s="90" t="s">
        <v>2468</v>
      </c>
      <c r="I3" s="90" t="s">
        <v>2469</v>
      </c>
      <c r="J3" s="92" t="s">
        <v>2470</v>
      </c>
      <c r="L3" s="1">
        <f t="shared" ref="L3:L66" si="0">A3</f>
        <v>11734552</v>
      </c>
      <c r="M3" s="1" t="s">
        <v>991</v>
      </c>
      <c r="N3" s="1">
        <f t="shared" ref="N3:N66" si="1">B3</f>
        <v>330109827</v>
      </c>
      <c r="O3" s="1" t="str">
        <f t="shared" ref="O3:O66" si="2">J3</f>
        <v>面板</v>
      </c>
      <c r="P3" s="1">
        <f t="shared" ref="P3:P66" si="3">E3</f>
        <v>2</v>
      </c>
    </row>
    <row r="4" spans="1:16" ht="15.15">
      <c r="A4" s="89">
        <v>11734553</v>
      </c>
      <c r="B4" s="170">
        <v>330109825</v>
      </c>
      <c r="C4" s="90">
        <v>2102</v>
      </c>
      <c r="D4" s="91"/>
      <c r="E4" s="170">
        <v>2</v>
      </c>
      <c r="F4" s="90">
        <v>20151217</v>
      </c>
      <c r="G4" s="90">
        <v>20151218</v>
      </c>
      <c r="H4" s="90" t="s">
        <v>2468</v>
      </c>
      <c r="I4" s="90" t="s">
        <v>2469</v>
      </c>
      <c r="J4" s="92" t="s">
        <v>2470</v>
      </c>
      <c r="L4" s="1">
        <f t="shared" si="0"/>
        <v>11734553</v>
      </c>
      <c r="M4" s="1" t="s">
        <v>991</v>
      </c>
      <c r="N4" s="1">
        <f t="shared" si="1"/>
        <v>330109825</v>
      </c>
      <c r="O4" s="1" t="str">
        <f t="shared" si="2"/>
        <v>面板</v>
      </c>
      <c r="P4" s="1">
        <f t="shared" si="3"/>
        <v>2</v>
      </c>
    </row>
    <row r="5" spans="1:16" ht="15.15">
      <c r="A5" s="91">
        <v>11734554</v>
      </c>
      <c r="B5" s="170">
        <v>330109860</v>
      </c>
      <c r="C5" s="90">
        <v>2102</v>
      </c>
      <c r="D5" s="91"/>
      <c r="E5" s="170">
        <v>1</v>
      </c>
      <c r="F5" s="90">
        <v>20151217</v>
      </c>
      <c r="G5" s="90">
        <v>20151218</v>
      </c>
      <c r="H5" s="90" t="s">
        <v>2468</v>
      </c>
      <c r="I5" s="90" t="s">
        <v>2469</v>
      </c>
      <c r="J5" s="92" t="s">
        <v>2470</v>
      </c>
      <c r="L5" s="1">
        <f t="shared" si="0"/>
        <v>11734554</v>
      </c>
      <c r="M5" s="1" t="s">
        <v>991</v>
      </c>
      <c r="N5" s="1">
        <f t="shared" si="1"/>
        <v>330109860</v>
      </c>
      <c r="O5" s="1" t="str">
        <f t="shared" si="2"/>
        <v>面板</v>
      </c>
      <c r="P5" s="1">
        <f t="shared" si="3"/>
        <v>1</v>
      </c>
    </row>
    <row r="6" spans="1:16" ht="15.15">
      <c r="A6" s="91">
        <v>11734555</v>
      </c>
      <c r="B6" s="170">
        <v>330109861</v>
      </c>
      <c r="C6" s="90">
        <v>2102</v>
      </c>
      <c r="D6" s="91"/>
      <c r="E6" s="170">
        <v>1</v>
      </c>
      <c r="F6" s="90">
        <v>20151217</v>
      </c>
      <c r="G6" s="90">
        <v>20151218</v>
      </c>
      <c r="H6" s="90" t="s">
        <v>2468</v>
      </c>
      <c r="I6" s="90" t="s">
        <v>2469</v>
      </c>
      <c r="J6" s="92" t="s">
        <v>2470</v>
      </c>
      <c r="L6" s="1">
        <f t="shared" si="0"/>
        <v>11734555</v>
      </c>
      <c r="M6" s="1" t="s">
        <v>991</v>
      </c>
      <c r="N6" s="1">
        <f t="shared" si="1"/>
        <v>330109861</v>
      </c>
      <c r="O6" s="1" t="str">
        <f t="shared" si="2"/>
        <v>面板</v>
      </c>
      <c r="P6" s="1">
        <f t="shared" si="3"/>
        <v>1</v>
      </c>
    </row>
    <row r="7" spans="1:16" ht="15.15">
      <c r="A7" s="91">
        <v>11734556</v>
      </c>
      <c r="B7" s="170">
        <v>330109890</v>
      </c>
      <c r="C7" s="90">
        <v>2102</v>
      </c>
      <c r="D7" s="91"/>
      <c r="E7" s="170">
        <v>2</v>
      </c>
      <c r="F7" s="90">
        <v>20151217</v>
      </c>
      <c r="G7" s="90">
        <v>20151218</v>
      </c>
      <c r="H7" s="90" t="s">
        <v>2468</v>
      </c>
      <c r="I7" s="90" t="s">
        <v>2469</v>
      </c>
      <c r="J7" s="92" t="s">
        <v>2470</v>
      </c>
      <c r="L7" s="1">
        <f t="shared" si="0"/>
        <v>11734556</v>
      </c>
      <c r="M7" s="1" t="s">
        <v>991</v>
      </c>
      <c r="N7" s="1">
        <f t="shared" si="1"/>
        <v>330109890</v>
      </c>
      <c r="O7" s="1" t="str">
        <f t="shared" si="2"/>
        <v>面板</v>
      </c>
      <c r="P7" s="1">
        <f t="shared" si="3"/>
        <v>2</v>
      </c>
    </row>
    <row r="8" spans="1:16" ht="15.15">
      <c r="A8" s="89">
        <v>11734557</v>
      </c>
      <c r="B8" s="170">
        <v>330109891</v>
      </c>
      <c r="C8" s="90">
        <v>2102</v>
      </c>
      <c r="D8" s="91"/>
      <c r="E8" s="170">
        <v>2</v>
      </c>
      <c r="F8" s="90">
        <v>20151217</v>
      </c>
      <c r="G8" s="90">
        <v>20151218</v>
      </c>
      <c r="H8" s="90" t="s">
        <v>2468</v>
      </c>
      <c r="I8" s="90" t="s">
        <v>2469</v>
      </c>
      <c r="J8" s="92" t="s">
        <v>2470</v>
      </c>
      <c r="L8" s="1">
        <f t="shared" si="0"/>
        <v>11734557</v>
      </c>
      <c r="M8" s="1" t="s">
        <v>991</v>
      </c>
      <c r="N8" s="1">
        <f t="shared" si="1"/>
        <v>330109891</v>
      </c>
      <c r="O8" s="1" t="str">
        <f t="shared" si="2"/>
        <v>面板</v>
      </c>
      <c r="P8" s="1">
        <f t="shared" si="3"/>
        <v>2</v>
      </c>
    </row>
    <row r="9" spans="1:16" ht="15.15">
      <c r="A9" s="91">
        <v>11734558</v>
      </c>
      <c r="B9" s="170">
        <v>330033216</v>
      </c>
      <c r="C9" s="90">
        <v>2102</v>
      </c>
      <c r="D9" s="91"/>
      <c r="E9" s="170">
        <v>1</v>
      </c>
      <c r="F9" s="90">
        <v>20151217</v>
      </c>
      <c r="G9" s="90">
        <v>20151218</v>
      </c>
      <c r="H9" s="90" t="s">
        <v>2468</v>
      </c>
      <c r="I9" s="90" t="s">
        <v>2469</v>
      </c>
      <c r="J9" s="93" t="s">
        <v>989</v>
      </c>
      <c r="L9" s="1">
        <f t="shared" si="0"/>
        <v>11734558</v>
      </c>
      <c r="M9" s="1" t="s">
        <v>991</v>
      </c>
      <c r="N9" s="1">
        <f t="shared" si="1"/>
        <v>330033216</v>
      </c>
      <c r="O9" s="1" t="str">
        <f t="shared" si="2"/>
        <v>衬板1</v>
      </c>
      <c r="P9" s="1">
        <f t="shared" si="3"/>
        <v>1</v>
      </c>
    </row>
    <row r="10" spans="1:16" ht="15.15">
      <c r="A10" s="89">
        <v>11734559</v>
      </c>
      <c r="B10" s="170">
        <v>330094280</v>
      </c>
      <c r="C10" s="90">
        <v>2102</v>
      </c>
      <c r="D10" s="91"/>
      <c r="E10" s="170">
        <v>4</v>
      </c>
      <c r="F10" s="90">
        <v>20151217</v>
      </c>
      <c r="G10" s="90">
        <v>20151218</v>
      </c>
      <c r="H10" s="90" t="s">
        <v>2468</v>
      </c>
      <c r="I10" s="90" t="s">
        <v>2469</v>
      </c>
      <c r="J10" s="93" t="s">
        <v>989</v>
      </c>
      <c r="L10" s="1">
        <f t="shared" si="0"/>
        <v>11734559</v>
      </c>
      <c r="M10" s="1" t="s">
        <v>991</v>
      </c>
      <c r="N10" s="1">
        <f t="shared" si="1"/>
        <v>330094280</v>
      </c>
      <c r="O10" s="1" t="str">
        <f t="shared" si="2"/>
        <v>衬板1</v>
      </c>
      <c r="P10" s="1">
        <f t="shared" si="3"/>
        <v>4</v>
      </c>
    </row>
    <row r="11" spans="1:16" ht="15.15">
      <c r="A11" s="89">
        <v>11734660</v>
      </c>
      <c r="B11" s="170">
        <v>330094280</v>
      </c>
      <c r="C11" s="90">
        <v>2102</v>
      </c>
      <c r="D11" s="91"/>
      <c r="E11" s="170">
        <v>2</v>
      </c>
      <c r="F11" s="90">
        <v>20151217</v>
      </c>
      <c r="G11" s="90">
        <v>20151218</v>
      </c>
      <c r="H11" s="90" t="s">
        <v>2468</v>
      </c>
      <c r="I11" s="90" t="s">
        <v>2469</v>
      </c>
      <c r="J11" s="93" t="s">
        <v>989</v>
      </c>
      <c r="L11" s="1">
        <f t="shared" si="0"/>
        <v>11734660</v>
      </c>
      <c r="M11" s="1" t="s">
        <v>991</v>
      </c>
      <c r="N11" s="1">
        <f t="shared" si="1"/>
        <v>330094280</v>
      </c>
      <c r="O11" s="1" t="str">
        <f t="shared" si="2"/>
        <v>衬板1</v>
      </c>
      <c r="P11" s="1">
        <f t="shared" si="3"/>
        <v>2</v>
      </c>
    </row>
    <row r="12" spans="1:16" ht="15.15">
      <c r="A12" s="89">
        <v>11734661</v>
      </c>
      <c r="B12" s="170">
        <v>330094280</v>
      </c>
      <c r="C12" s="90">
        <v>2102</v>
      </c>
      <c r="D12" s="91"/>
      <c r="E12" s="170">
        <v>2</v>
      </c>
      <c r="F12" s="90">
        <v>20151217</v>
      </c>
      <c r="G12" s="90">
        <v>20151218</v>
      </c>
      <c r="H12" s="90" t="s">
        <v>2376</v>
      </c>
      <c r="I12" s="90" t="s">
        <v>2471</v>
      </c>
      <c r="J12" s="93" t="s">
        <v>989</v>
      </c>
      <c r="L12" s="1">
        <f t="shared" si="0"/>
        <v>11734661</v>
      </c>
      <c r="M12" s="1" t="s">
        <v>991</v>
      </c>
      <c r="N12" s="1">
        <f t="shared" si="1"/>
        <v>330094280</v>
      </c>
      <c r="O12" s="1" t="str">
        <f t="shared" si="2"/>
        <v>衬板1</v>
      </c>
      <c r="P12" s="1">
        <f t="shared" si="3"/>
        <v>2</v>
      </c>
    </row>
    <row r="13" spans="1:16" ht="15.15">
      <c r="A13" s="89">
        <v>11734662</v>
      </c>
      <c r="B13" s="170">
        <v>330110034</v>
      </c>
      <c r="C13" s="90">
        <v>2102</v>
      </c>
      <c r="D13" s="91"/>
      <c r="E13" s="170">
        <v>2</v>
      </c>
      <c r="F13" s="90">
        <v>20151217</v>
      </c>
      <c r="G13" s="90">
        <v>20151218</v>
      </c>
      <c r="H13" s="90" t="s">
        <v>2376</v>
      </c>
      <c r="I13" s="90" t="s">
        <v>2471</v>
      </c>
      <c r="J13" s="93" t="s">
        <v>989</v>
      </c>
      <c r="L13" s="1">
        <f t="shared" si="0"/>
        <v>11734662</v>
      </c>
      <c r="M13" s="1" t="s">
        <v>991</v>
      </c>
      <c r="N13" s="1">
        <f t="shared" si="1"/>
        <v>330110034</v>
      </c>
      <c r="O13" s="1" t="str">
        <f t="shared" si="2"/>
        <v>衬板1</v>
      </c>
      <c r="P13" s="1">
        <f t="shared" si="3"/>
        <v>2</v>
      </c>
    </row>
    <row r="14" spans="1:16" ht="15.15">
      <c r="A14" s="89">
        <v>11734663</v>
      </c>
      <c r="B14" s="170">
        <v>330094303</v>
      </c>
      <c r="C14" s="90">
        <v>2102</v>
      </c>
      <c r="D14" s="91"/>
      <c r="E14" s="170">
        <v>10</v>
      </c>
      <c r="F14" s="90">
        <v>20151217</v>
      </c>
      <c r="G14" s="90">
        <v>20151218</v>
      </c>
      <c r="H14" s="90" t="s">
        <v>2376</v>
      </c>
      <c r="I14" s="90" t="s">
        <v>2471</v>
      </c>
      <c r="J14" s="94" t="s">
        <v>2049</v>
      </c>
      <c r="L14" s="1">
        <f t="shared" si="0"/>
        <v>11734663</v>
      </c>
      <c r="M14" s="1" t="s">
        <v>991</v>
      </c>
      <c r="N14" s="1">
        <f t="shared" si="1"/>
        <v>330094303</v>
      </c>
      <c r="O14" s="1" t="str">
        <f t="shared" si="2"/>
        <v>衬板2</v>
      </c>
      <c r="P14" s="1">
        <f t="shared" si="3"/>
        <v>10</v>
      </c>
    </row>
    <row r="15" spans="1:16" ht="15.15">
      <c r="A15" s="91">
        <v>11734664</v>
      </c>
      <c r="B15" s="170">
        <v>330099707</v>
      </c>
      <c r="C15" s="90">
        <v>2102</v>
      </c>
      <c r="D15" s="91"/>
      <c r="E15" s="170">
        <v>51</v>
      </c>
      <c r="F15" s="90">
        <v>20151217</v>
      </c>
      <c r="G15" s="90">
        <v>20151218</v>
      </c>
      <c r="H15" s="90" t="s">
        <v>2376</v>
      </c>
      <c r="I15" s="90" t="s">
        <v>2471</v>
      </c>
      <c r="J15" s="95" t="s">
        <v>1044</v>
      </c>
      <c r="L15" s="1">
        <f t="shared" si="0"/>
        <v>11734664</v>
      </c>
      <c r="M15" s="1" t="s">
        <v>991</v>
      </c>
      <c r="N15" s="1">
        <f t="shared" si="1"/>
        <v>330099707</v>
      </c>
      <c r="O15" s="1" t="str">
        <f t="shared" si="2"/>
        <v>后盖板</v>
      </c>
      <c r="P15" s="1">
        <f t="shared" si="3"/>
        <v>51</v>
      </c>
    </row>
    <row r="16" spans="1:16" ht="15.15">
      <c r="A16" s="91">
        <v>11734665</v>
      </c>
      <c r="B16" s="170">
        <v>330099708</v>
      </c>
      <c r="C16" s="90">
        <v>2102</v>
      </c>
      <c r="D16" s="91"/>
      <c r="E16" s="170">
        <v>51</v>
      </c>
      <c r="F16" s="90">
        <v>20151217</v>
      </c>
      <c r="G16" s="90">
        <v>20151218</v>
      </c>
      <c r="H16" s="90" t="s">
        <v>2376</v>
      </c>
      <c r="I16" s="90" t="s">
        <v>2471</v>
      </c>
      <c r="J16" s="95" t="s">
        <v>1044</v>
      </c>
      <c r="L16" s="1">
        <f t="shared" si="0"/>
        <v>11734665</v>
      </c>
      <c r="M16" s="1" t="s">
        <v>991</v>
      </c>
      <c r="N16" s="1">
        <f t="shared" si="1"/>
        <v>330099708</v>
      </c>
      <c r="O16" s="1" t="str">
        <f t="shared" si="2"/>
        <v>后盖板</v>
      </c>
      <c r="P16" s="1">
        <f t="shared" si="3"/>
        <v>51</v>
      </c>
    </row>
    <row r="17" spans="1:16" ht="15.15">
      <c r="A17" s="91"/>
      <c r="B17" s="170"/>
      <c r="C17" s="90"/>
      <c r="D17" s="91"/>
      <c r="E17" s="170"/>
      <c r="F17" s="90"/>
      <c r="G17" s="90"/>
      <c r="H17" s="90"/>
      <c r="I17" s="90"/>
      <c r="J17" s="93"/>
      <c r="L17" s="1">
        <f t="shared" si="0"/>
        <v>0</v>
      </c>
      <c r="M17" s="1" t="s">
        <v>991</v>
      </c>
      <c r="N17" s="1">
        <f t="shared" si="1"/>
        <v>0</v>
      </c>
      <c r="O17" s="1">
        <f t="shared" si="2"/>
        <v>0</v>
      </c>
      <c r="P17" s="1">
        <f t="shared" si="3"/>
        <v>0</v>
      </c>
    </row>
    <row r="18" spans="1:16" ht="15.15">
      <c r="A18" s="89"/>
      <c r="B18" s="170"/>
      <c r="C18" s="90"/>
      <c r="D18" s="91"/>
      <c r="E18" s="170"/>
      <c r="F18" s="90"/>
      <c r="G18" s="90"/>
      <c r="H18" s="90"/>
      <c r="I18" s="90"/>
      <c r="J18" s="94"/>
      <c r="L18" s="1">
        <f t="shared" si="0"/>
        <v>0</v>
      </c>
      <c r="M18" s="1" t="s">
        <v>991</v>
      </c>
      <c r="N18" s="1">
        <f t="shared" si="1"/>
        <v>0</v>
      </c>
      <c r="O18" s="1">
        <f t="shared" si="2"/>
        <v>0</v>
      </c>
      <c r="P18" s="1">
        <f t="shared" si="3"/>
        <v>0</v>
      </c>
    </row>
    <row r="19" spans="1:16" ht="15.15">
      <c r="A19" s="91"/>
      <c r="B19" s="170"/>
      <c r="C19" s="90"/>
      <c r="D19" s="91"/>
      <c r="E19" s="170"/>
      <c r="F19" s="90"/>
      <c r="G19" s="90"/>
      <c r="H19" s="90"/>
      <c r="I19" s="90"/>
      <c r="J19" s="95"/>
      <c r="L19" s="1">
        <f t="shared" si="0"/>
        <v>0</v>
      </c>
      <c r="M19" s="1" t="s">
        <v>991</v>
      </c>
      <c r="N19" s="1">
        <f t="shared" si="1"/>
        <v>0</v>
      </c>
      <c r="O19" s="1">
        <f t="shared" si="2"/>
        <v>0</v>
      </c>
      <c r="P19" s="1">
        <f t="shared" si="3"/>
        <v>0</v>
      </c>
    </row>
    <row r="20" spans="1:16" ht="15.15">
      <c r="A20" s="89"/>
      <c r="B20" s="170"/>
      <c r="C20" s="90"/>
      <c r="D20" s="91"/>
      <c r="E20" s="170"/>
      <c r="F20" s="90"/>
      <c r="G20" s="90"/>
      <c r="H20" s="90"/>
      <c r="I20" s="90"/>
      <c r="J20" s="95"/>
      <c r="L20" s="1">
        <f t="shared" si="0"/>
        <v>0</v>
      </c>
      <c r="M20" s="1" t="s">
        <v>991</v>
      </c>
      <c r="N20" s="1">
        <f t="shared" si="1"/>
        <v>0</v>
      </c>
      <c r="O20" s="1">
        <f t="shared" si="2"/>
        <v>0</v>
      </c>
      <c r="P20" s="1">
        <f t="shared" si="3"/>
        <v>0</v>
      </c>
    </row>
    <row r="21" spans="1:16" ht="15.15">
      <c r="A21" s="89"/>
      <c r="B21" s="170"/>
      <c r="C21" s="90"/>
      <c r="D21" s="91"/>
      <c r="E21" s="170"/>
      <c r="F21" s="90"/>
      <c r="G21" s="90"/>
      <c r="H21" s="90"/>
      <c r="I21" s="90"/>
      <c r="J21" s="92"/>
      <c r="L21" s="1">
        <f t="shared" si="0"/>
        <v>0</v>
      </c>
      <c r="M21" s="1" t="s">
        <v>991</v>
      </c>
      <c r="N21" s="1">
        <f t="shared" si="1"/>
        <v>0</v>
      </c>
      <c r="O21" s="1">
        <f t="shared" si="2"/>
        <v>0</v>
      </c>
      <c r="P21" s="1">
        <f t="shared" si="3"/>
        <v>0</v>
      </c>
    </row>
    <row r="22" spans="1:16" ht="15.15">
      <c r="A22" s="89"/>
      <c r="B22" s="170"/>
      <c r="C22" s="90"/>
      <c r="D22" s="91"/>
      <c r="E22" s="170"/>
      <c r="F22" s="90"/>
      <c r="G22" s="90"/>
      <c r="H22" s="90"/>
      <c r="I22" s="90"/>
      <c r="J22" s="92"/>
      <c r="L22" s="1">
        <f t="shared" si="0"/>
        <v>0</v>
      </c>
      <c r="M22" s="1" t="s">
        <v>991</v>
      </c>
      <c r="N22" s="1">
        <f t="shared" si="1"/>
        <v>0</v>
      </c>
      <c r="O22" s="1">
        <f t="shared" si="2"/>
        <v>0</v>
      </c>
      <c r="P22" s="1">
        <f t="shared" si="3"/>
        <v>0</v>
      </c>
    </row>
    <row r="23" spans="1:16" ht="15.15">
      <c r="A23" s="89"/>
      <c r="B23" s="170"/>
      <c r="C23" s="90"/>
      <c r="D23" s="91"/>
      <c r="E23" s="170"/>
      <c r="F23" s="90"/>
      <c r="G23" s="90"/>
      <c r="H23" s="90"/>
      <c r="I23" s="90"/>
      <c r="J23" s="92"/>
      <c r="L23" s="1">
        <f t="shared" si="0"/>
        <v>0</v>
      </c>
      <c r="M23" s="1" t="s">
        <v>991</v>
      </c>
      <c r="N23" s="1">
        <f t="shared" si="1"/>
        <v>0</v>
      </c>
      <c r="O23" s="1">
        <f t="shared" si="2"/>
        <v>0</v>
      </c>
      <c r="P23" s="1">
        <f t="shared" si="3"/>
        <v>0</v>
      </c>
    </row>
    <row r="24" spans="1:16" ht="15.15">
      <c r="A24" s="89"/>
      <c r="B24" s="170"/>
      <c r="C24" s="90"/>
      <c r="D24" s="91"/>
      <c r="E24" s="170"/>
      <c r="F24" s="90"/>
      <c r="G24" s="90"/>
      <c r="H24" s="90"/>
      <c r="I24" s="90"/>
      <c r="J24" s="92"/>
      <c r="L24" s="1">
        <f t="shared" si="0"/>
        <v>0</v>
      </c>
      <c r="M24" s="1" t="s">
        <v>991</v>
      </c>
      <c r="N24" s="1">
        <f t="shared" si="1"/>
        <v>0</v>
      </c>
      <c r="O24" s="1">
        <f t="shared" si="2"/>
        <v>0</v>
      </c>
      <c r="P24" s="1">
        <f t="shared" si="3"/>
        <v>0</v>
      </c>
    </row>
    <row r="25" spans="1:16" ht="15.15">
      <c r="A25" s="91"/>
      <c r="B25" s="170"/>
      <c r="C25" s="90"/>
      <c r="D25" s="91"/>
      <c r="E25" s="170"/>
      <c r="F25" s="90"/>
      <c r="G25" s="90"/>
      <c r="H25" s="90"/>
      <c r="I25" s="90"/>
      <c r="J25" s="92"/>
      <c r="L25" s="1">
        <f t="shared" si="0"/>
        <v>0</v>
      </c>
      <c r="M25" s="1" t="s">
        <v>991</v>
      </c>
      <c r="N25" s="1">
        <f t="shared" si="1"/>
        <v>0</v>
      </c>
      <c r="O25" s="1">
        <f t="shared" si="2"/>
        <v>0</v>
      </c>
      <c r="P25" s="1">
        <f t="shared" si="3"/>
        <v>0</v>
      </c>
    </row>
    <row r="26" spans="1:16" ht="15.15">
      <c r="A26" s="89"/>
      <c r="B26" s="170"/>
      <c r="C26" s="90"/>
      <c r="D26" s="91"/>
      <c r="E26" s="170"/>
      <c r="F26" s="90"/>
      <c r="G26" s="90"/>
      <c r="H26" s="90"/>
      <c r="I26" s="90"/>
      <c r="J26" s="93"/>
      <c r="L26" s="1">
        <f t="shared" si="0"/>
        <v>0</v>
      </c>
      <c r="M26" s="1" t="s">
        <v>991</v>
      </c>
      <c r="N26" s="1">
        <f t="shared" si="1"/>
        <v>0</v>
      </c>
      <c r="O26" s="1">
        <f t="shared" si="2"/>
        <v>0</v>
      </c>
      <c r="P26" s="1">
        <f t="shared" si="3"/>
        <v>0</v>
      </c>
    </row>
    <row r="27" spans="1:16" ht="15.15">
      <c r="A27" s="91"/>
      <c r="B27" s="170"/>
      <c r="C27" s="90"/>
      <c r="D27" s="91"/>
      <c r="E27" s="170"/>
      <c r="F27" s="90"/>
      <c r="G27" s="90"/>
      <c r="H27" s="90"/>
      <c r="I27" s="90"/>
      <c r="J27" s="93"/>
      <c r="L27" s="1">
        <f t="shared" si="0"/>
        <v>0</v>
      </c>
      <c r="M27" s="1" t="s">
        <v>991</v>
      </c>
      <c r="N27" s="1">
        <f t="shared" si="1"/>
        <v>0</v>
      </c>
      <c r="O27" s="1">
        <f t="shared" si="2"/>
        <v>0</v>
      </c>
      <c r="P27" s="1">
        <f t="shared" si="3"/>
        <v>0</v>
      </c>
    </row>
    <row r="28" spans="1:16" ht="15.15">
      <c r="A28" s="91"/>
      <c r="B28" s="170"/>
      <c r="C28" s="90"/>
      <c r="D28" s="91"/>
      <c r="E28" s="170"/>
      <c r="F28" s="90"/>
      <c r="G28" s="90"/>
      <c r="H28" s="90"/>
      <c r="I28" s="90"/>
      <c r="J28" s="93"/>
      <c r="L28" s="1">
        <f t="shared" si="0"/>
        <v>0</v>
      </c>
      <c r="M28" s="1" t="s">
        <v>991</v>
      </c>
      <c r="N28" s="1">
        <f t="shared" si="1"/>
        <v>0</v>
      </c>
      <c r="O28" s="1">
        <f t="shared" si="2"/>
        <v>0</v>
      </c>
      <c r="P28" s="1">
        <f t="shared" si="3"/>
        <v>0</v>
      </c>
    </row>
    <row r="29" spans="1:16" ht="15.15">
      <c r="A29" s="91"/>
      <c r="B29" s="170"/>
      <c r="C29" s="90"/>
      <c r="D29" s="91"/>
      <c r="E29" s="170"/>
      <c r="F29" s="90"/>
      <c r="G29" s="90"/>
      <c r="H29" s="90"/>
      <c r="I29" s="90"/>
      <c r="J29" s="93"/>
      <c r="L29" s="1">
        <f t="shared" si="0"/>
        <v>0</v>
      </c>
      <c r="M29" s="1" t="s">
        <v>991</v>
      </c>
      <c r="N29" s="1">
        <f t="shared" si="1"/>
        <v>0</v>
      </c>
      <c r="O29" s="1">
        <f t="shared" si="2"/>
        <v>0</v>
      </c>
      <c r="P29" s="1">
        <f t="shared" si="3"/>
        <v>0</v>
      </c>
    </row>
    <row r="30" spans="1:16" ht="15.15">
      <c r="A30" s="91"/>
      <c r="B30" s="170"/>
      <c r="C30" s="90"/>
      <c r="D30" s="91"/>
      <c r="E30" s="170"/>
      <c r="F30" s="90"/>
      <c r="G30" s="90"/>
      <c r="H30" s="90"/>
      <c r="I30" s="90"/>
      <c r="J30" s="94"/>
      <c r="L30" s="1">
        <f t="shared" si="0"/>
        <v>0</v>
      </c>
      <c r="M30" s="1" t="s">
        <v>991</v>
      </c>
      <c r="N30" s="1">
        <f t="shared" si="1"/>
        <v>0</v>
      </c>
      <c r="O30" s="1">
        <f t="shared" si="2"/>
        <v>0</v>
      </c>
      <c r="P30" s="1">
        <f t="shared" si="3"/>
        <v>0</v>
      </c>
    </row>
    <row r="31" spans="1:16" ht="15.15">
      <c r="A31" s="91"/>
      <c r="B31" s="170"/>
      <c r="C31" s="90"/>
      <c r="D31" s="91"/>
      <c r="E31" s="170"/>
      <c r="F31" s="90"/>
      <c r="G31" s="90"/>
      <c r="H31" s="90"/>
      <c r="I31" s="90"/>
      <c r="J31" s="94"/>
      <c r="L31" s="1">
        <f t="shared" si="0"/>
        <v>0</v>
      </c>
      <c r="M31" s="1" t="s">
        <v>991</v>
      </c>
      <c r="N31" s="1">
        <f t="shared" si="1"/>
        <v>0</v>
      </c>
      <c r="O31" s="1">
        <f t="shared" si="2"/>
        <v>0</v>
      </c>
      <c r="P31" s="1">
        <f t="shared" si="3"/>
        <v>0</v>
      </c>
    </row>
    <row r="32" spans="1:16" ht="15.15">
      <c r="A32" s="91"/>
      <c r="B32" s="170"/>
      <c r="C32" s="90"/>
      <c r="D32" s="91"/>
      <c r="E32" s="170"/>
      <c r="F32" s="90"/>
      <c r="G32" s="90"/>
      <c r="H32" s="90"/>
      <c r="I32" s="90"/>
      <c r="J32" s="94"/>
      <c r="L32" s="1">
        <f t="shared" si="0"/>
        <v>0</v>
      </c>
      <c r="M32" s="1" t="s">
        <v>991</v>
      </c>
      <c r="N32" s="1">
        <f t="shared" si="1"/>
        <v>0</v>
      </c>
      <c r="O32" s="1">
        <f t="shared" si="2"/>
        <v>0</v>
      </c>
      <c r="P32" s="1">
        <f t="shared" si="3"/>
        <v>0</v>
      </c>
    </row>
    <row r="33" spans="1:16" ht="15.15">
      <c r="A33" s="91"/>
      <c r="B33" s="170"/>
      <c r="C33" s="90"/>
      <c r="D33" s="91"/>
      <c r="E33" s="170"/>
      <c r="F33" s="90"/>
      <c r="G33" s="90"/>
      <c r="H33" s="90"/>
      <c r="I33" s="90"/>
      <c r="J33" s="95"/>
      <c r="L33" s="1">
        <f t="shared" si="0"/>
        <v>0</v>
      </c>
      <c r="M33" s="1" t="s">
        <v>991</v>
      </c>
      <c r="N33" s="1">
        <f t="shared" si="1"/>
        <v>0</v>
      </c>
      <c r="O33" s="1">
        <f t="shared" si="2"/>
        <v>0</v>
      </c>
      <c r="P33" s="1">
        <f t="shared" si="3"/>
        <v>0</v>
      </c>
    </row>
    <row r="34" spans="1:16" ht="15.15">
      <c r="A34" s="91"/>
      <c r="B34" s="170"/>
      <c r="C34" s="90"/>
      <c r="D34" s="91"/>
      <c r="E34" s="170"/>
      <c r="F34" s="90"/>
      <c r="G34" s="90"/>
      <c r="H34" s="90"/>
      <c r="I34" s="90"/>
      <c r="J34" s="95"/>
      <c r="L34" s="1">
        <f t="shared" si="0"/>
        <v>0</v>
      </c>
      <c r="M34" s="1" t="s">
        <v>991</v>
      </c>
      <c r="N34" s="1">
        <f t="shared" si="1"/>
        <v>0</v>
      </c>
      <c r="O34" s="1">
        <f t="shared" si="2"/>
        <v>0</v>
      </c>
      <c r="P34" s="1">
        <f t="shared" si="3"/>
        <v>0</v>
      </c>
    </row>
    <row r="35" spans="1:16" ht="15.15">
      <c r="A35" s="91"/>
      <c r="B35" s="170"/>
      <c r="C35" s="90"/>
      <c r="D35" s="91"/>
      <c r="E35" s="170"/>
      <c r="F35" s="90"/>
      <c r="G35" s="90"/>
      <c r="H35" s="90"/>
      <c r="I35" s="90"/>
      <c r="J35" s="95"/>
      <c r="L35" s="1">
        <f t="shared" si="0"/>
        <v>0</v>
      </c>
      <c r="M35" s="1" t="s">
        <v>991</v>
      </c>
      <c r="N35" s="1">
        <f t="shared" si="1"/>
        <v>0</v>
      </c>
      <c r="O35" s="1">
        <f t="shared" si="2"/>
        <v>0</v>
      </c>
      <c r="P35" s="1">
        <f t="shared" si="3"/>
        <v>0</v>
      </c>
    </row>
    <row r="36" spans="1:16" ht="15.15">
      <c r="A36" s="91"/>
      <c r="B36" s="170"/>
      <c r="C36" s="90"/>
      <c r="D36" s="91"/>
      <c r="E36" s="170"/>
      <c r="F36" s="90"/>
      <c r="G36" s="90"/>
      <c r="H36" s="90"/>
      <c r="I36" s="90"/>
      <c r="J36" s="95"/>
      <c r="L36" s="1">
        <f t="shared" si="0"/>
        <v>0</v>
      </c>
      <c r="M36" s="1" t="s">
        <v>991</v>
      </c>
      <c r="N36" s="1">
        <f t="shared" si="1"/>
        <v>0</v>
      </c>
      <c r="O36" s="1">
        <f t="shared" si="2"/>
        <v>0</v>
      </c>
      <c r="P36" s="1">
        <f t="shared" si="3"/>
        <v>0</v>
      </c>
    </row>
    <row r="37" spans="1:16" ht="15.15">
      <c r="A37" s="91"/>
      <c r="B37" s="170"/>
      <c r="C37" s="90"/>
      <c r="D37" s="91"/>
      <c r="E37" s="170"/>
      <c r="F37" s="90"/>
      <c r="G37" s="90"/>
      <c r="H37" s="90"/>
      <c r="I37" s="90"/>
      <c r="J37" s="93"/>
      <c r="L37" s="1">
        <f t="shared" si="0"/>
        <v>0</v>
      </c>
      <c r="M37" s="1" t="s">
        <v>991</v>
      </c>
      <c r="N37" s="1">
        <f t="shared" si="1"/>
        <v>0</v>
      </c>
      <c r="O37" s="1">
        <f t="shared" si="2"/>
        <v>0</v>
      </c>
      <c r="P37" s="1">
        <f t="shared" si="3"/>
        <v>0</v>
      </c>
    </row>
    <row r="38" spans="1:16" ht="15.15">
      <c r="A38" s="91"/>
      <c r="B38" s="170"/>
      <c r="C38" s="90"/>
      <c r="D38" s="91"/>
      <c r="E38" s="170"/>
      <c r="F38" s="90"/>
      <c r="G38" s="90"/>
      <c r="H38" s="90"/>
      <c r="I38" s="90"/>
      <c r="J38" s="93"/>
      <c r="L38" s="1">
        <f t="shared" si="0"/>
        <v>0</v>
      </c>
      <c r="M38" s="1" t="s">
        <v>991</v>
      </c>
      <c r="N38" s="1">
        <f t="shared" si="1"/>
        <v>0</v>
      </c>
      <c r="O38" s="1">
        <f t="shared" si="2"/>
        <v>0</v>
      </c>
      <c r="P38" s="1">
        <f t="shared" si="3"/>
        <v>0</v>
      </c>
    </row>
    <row r="39" spans="1:16" ht="15.15">
      <c r="A39" s="91"/>
      <c r="B39" s="170"/>
      <c r="C39" s="90"/>
      <c r="D39" s="91"/>
      <c r="E39" s="170"/>
      <c r="F39" s="90"/>
      <c r="G39" s="90"/>
      <c r="H39" s="90"/>
      <c r="I39" s="90"/>
      <c r="J39" s="93"/>
      <c r="L39" s="1">
        <f t="shared" si="0"/>
        <v>0</v>
      </c>
      <c r="M39" s="1" t="s">
        <v>991</v>
      </c>
      <c r="N39" s="1">
        <f t="shared" si="1"/>
        <v>0</v>
      </c>
      <c r="O39" s="1">
        <f t="shared" si="2"/>
        <v>0</v>
      </c>
      <c r="P39" s="1">
        <f t="shared" si="3"/>
        <v>0</v>
      </c>
    </row>
    <row r="40" spans="1:16" ht="15.15">
      <c r="A40" s="91"/>
      <c r="B40" s="170"/>
      <c r="C40" s="90"/>
      <c r="D40" s="91"/>
      <c r="E40" s="170"/>
      <c r="F40" s="90"/>
      <c r="G40" s="90"/>
      <c r="H40" s="90"/>
      <c r="I40" s="90"/>
      <c r="J40" s="93"/>
      <c r="L40" s="1">
        <f t="shared" si="0"/>
        <v>0</v>
      </c>
      <c r="M40" s="1" t="s">
        <v>991</v>
      </c>
      <c r="N40" s="1">
        <f t="shared" si="1"/>
        <v>0</v>
      </c>
      <c r="O40" s="1">
        <f t="shared" si="2"/>
        <v>0</v>
      </c>
      <c r="P40" s="1">
        <f t="shared" si="3"/>
        <v>0</v>
      </c>
    </row>
    <row r="41" spans="1:16" ht="15.15">
      <c r="A41" s="91"/>
      <c r="B41" s="170"/>
      <c r="C41" s="90"/>
      <c r="D41" s="91"/>
      <c r="E41" s="170"/>
      <c r="F41" s="90"/>
      <c r="G41" s="90"/>
      <c r="H41" s="90"/>
      <c r="I41" s="90"/>
      <c r="J41" s="93"/>
      <c r="L41" s="1">
        <f t="shared" si="0"/>
        <v>0</v>
      </c>
      <c r="M41" s="1" t="s">
        <v>991</v>
      </c>
      <c r="N41" s="1">
        <f t="shared" si="1"/>
        <v>0</v>
      </c>
      <c r="O41" s="1">
        <f t="shared" si="2"/>
        <v>0</v>
      </c>
      <c r="P41" s="1">
        <f t="shared" si="3"/>
        <v>0</v>
      </c>
    </row>
    <row r="42" spans="1:16" ht="15.15">
      <c r="A42" s="91"/>
      <c r="B42" s="170"/>
      <c r="C42" s="90"/>
      <c r="D42" s="91"/>
      <c r="E42" s="170"/>
      <c r="F42" s="90"/>
      <c r="G42" s="90"/>
      <c r="H42" s="90"/>
      <c r="I42" s="90"/>
      <c r="J42" s="93"/>
      <c r="L42" s="1">
        <f t="shared" si="0"/>
        <v>0</v>
      </c>
      <c r="M42" s="1" t="s">
        <v>991</v>
      </c>
      <c r="N42" s="1">
        <f t="shared" si="1"/>
        <v>0</v>
      </c>
      <c r="O42" s="1">
        <f t="shared" si="2"/>
        <v>0</v>
      </c>
      <c r="P42" s="1">
        <f t="shared" si="3"/>
        <v>0</v>
      </c>
    </row>
    <row r="43" spans="1:16" ht="15.15">
      <c r="A43" s="91"/>
      <c r="B43" s="170"/>
      <c r="C43" s="90"/>
      <c r="D43" s="91"/>
      <c r="E43" s="170"/>
      <c r="F43" s="90"/>
      <c r="G43" s="90"/>
      <c r="H43" s="90"/>
      <c r="I43" s="90"/>
      <c r="J43" s="94"/>
      <c r="L43" s="1">
        <f t="shared" si="0"/>
        <v>0</v>
      </c>
      <c r="M43" s="1" t="s">
        <v>991</v>
      </c>
      <c r="N43" s="1">
        <f t="shared" si="1"/>
        <v>0</v>
      </c>
      <c r="O43" s="1">
        <f t="shared" si="2"/>
        <v>0</v>
      </c>
      <c r="P43" s="1">
        <f t="shared" si="3"/>
        <v>0</v>
      </c>
    </row>
    <row r="44" spans="1:16" ht="15.15">
      <c r="A44" s="91"/>
      <c r="B44" s="170"/>
      <c r="C44" s="90"/>
      <c r="D44" s="91"/>
      <c r="E44" s="170"/>
      <c r="F44" s="90"/>
      <c r="G44" s="90"/>
      <c r="H44" s="90"/>
      <c r="I44" s="90"/>
      <c r="J44" s="94"/>
      <c r="L44" s="1">
        <f t="shared" si="0"/>
        <v>0</v>
      </c>
      <c r="M44" s="1" t="s">
        <v>991</v>
      </c>
      <c r="N44" s="1">
        <f t="shared" si="1"/>
        <v>0</v>
      </c>
      <c r="O44" s="1">
        <f t="shared" si="2"/>
        <v>0</v>
      </c>
      <c r="P44" s="1">
        <f t="shared" si="3"/>
        <v>0</v>
      </c>
    </row>
    <row r="45" spans="1:16" ht="15.15">
      <c r="A45" s="91"/>
      <c r="B45" s="170"/>
      <c r="C45" s="90"/>
      <c r="D45" s="91"/>
      <c r="E45" s="170"/>
      <c r="F45" s="90"/>
      <c r="G45" s="90"/>
      <c r="H45" s="90"/>
      <c r="I45" s="90"/>
      <c r="J45" s="94"/>
      <c r="L45" s="1">
        <f t="shared" si="0"/>
        <v>0</v>
      </c>
      <c r="M45" s="1" t="s">
        <v>991</v>
      </c>
      <c r="N45" s="1">
        <f t="shared" si="1"/>
        <v>0</v>
      </c>
      <c r="O45" s="1">
        <f t="shared" si="2"/>
        <v>0</v>
      </c>
      <c r="P45" s="1">
        <f t="shared" si="3"/>
        <v>0</v>
      </c>
    </row>
    <row r="46" spans="1:16" ht="15.15">
      <c r="A46" s="91"/>
      <c r="B46" s="170"/>
      <c r="C46" s="90"/>
      <c r="D46" s="91"/>
      <c r="E46" s="170"/>
      <c r="F46" s="90"/>
      <c r="G46" s="90"/>
      <c r="H46" s="90"/>
      <c r="I46" s="90"/>
      <c r="J46" s="94"/>
      <c r="L46" s="1">
        <f t="shared" si="0"/>
        <v>0</v>
      </c>
      <c r="M46" s="1" t="s">
        <v>991</v>
      </c>
      <c r="N46" s="1">
        <f t="shared" si="1"/>
        <v>0</v>
      </c>
      <c r="O46" s="1">
        <f t="shared" si="2"/>
        <v>0</v>
      </c>
      <c r="P46" s="1">
        <f t="shared" si="3"/>
        <v>0</v>
      </c>
    </row>
    <row r="47" spans="1:16" ht="15.15">
      <c r="A47" s="91"/>
      <c r="B47" s="170"/>
      <c r="C47" s="90"/>
      <c r="D47" s="91"/>
      <c r="E47" s="170"/>
      <c r="F47" s="90"/>
      <c r="G47" s="90"/>
      <c r="H47" s="90"/>
      <c r="I47" s="90"/>
      <c r="J47" s="94"/>
      <c r="L47" s="1">
        <f t="shared" si="0"/>
        <v>0</v>
      </c>
      <c r="M47" s="1" t="s">
        <v>991</v>
      </c>
      <c r="N47" s="1">
        <f t="shared" si="1"/>
        <v>0</v>
      </c>
      <c r="O47" s="1">
        <f t="shared" si="2"/>
        <v>0</v>
      </c>
      <c r="P47" s="1">
        <f t="shared" si="3"/>
        <v>0</v>
      </c>
    </row>
    <row r="48" spans="1:16" ht="15.15">
      <c r="A48" s="91"/>
      <c r="B48" s="170"/>
      <c r="C48" s="90"/>
      <c r="D48" s="91"/>
      <c r="E48" s="170"/>
      <c r="F48" s="90"/>
      <c r="G48" s="90"/>
      <c r="H48" s="90"/>
      <c r="I48" s="90"/>
      <c r="J48" s="94"/>
      <c r="L48" s="1">
        <f t="shared" si="0"/>
        <v>0</v>
      </c>
      <c r="M48" s="1" t="s">
        <v>991</v>
      </c>
      <c r="N48" s="1">
        <f t="shared" si="1"/>
        <v>0</v>
      </c>
      <c r="O48" s="1">
        <f t="shared" si="2"/>
        <v>0</v>
      </c>
      <c r="P48" s="1">
        <f t="shared" si="3"/>
        <v>0</v>
      </c>
    </row>
    <row r="49" spans="1:16" ht="15.15">
      <c r="A49" s="91"/>
      <c r="B49" s="170"/>
      <c r="C49" s="90"/>
      <c r="D49" s="91"/>
      <c r="E49" s="170"/>
      <c r="F49" s="90"/>
      <c r="G49" s="90"/>
      <c r="H49" s="90"/>
      <c r="I49" s="90"/>
      <c r="J49" s="95"/>
      <c r="L49" s="1">
        <f t="shared" si="0"/>
        <v>0</v>
      </c>
      <c r="M49" s="1" t="s">
        <v>991</v>
      </c>
      <c r="N49" s="1">
        <f t="shared" si="1"/>
        <v>0</v>
      </c>
      <c r="O49" s="1">
        <f t="shared" si="2"/>
        <v>0</v>
      </c>
      <c r="P49" s="1">
        <f t="shared" si="3"/>
        <v>0</v>
      </c>
    </row>
    <row r="50" spans="1:16" ht="15.15">
      <c r="A50" s="91"/>
      <c r="B50" s="170"/>
      <c r="C50" s="90"/>
      <c r="D50" s="91"/>
      <c r="E50" s="170"/>
      <c r="F50" s="90"/>
      <c r="G50" s="90"/>
      <c r="H50" s="90"/>
      <c r="I50" s="90"/>
      <c r="J50" s="95"/>
      <c r="L50" s="1">
        <f t="shared" si="0"/>
        <v>0</v>
      </c>
      <c r="M50" s="1" t="s">
        <v>991</v>
      </c>
      <c r="N50" s="1">
        <f t="shared" si="1"/>
        <v>0</v>
      </c>
      <c r="O50" s="1">
        <f t="shared" si="2"/>
        <v>0</v>
      </c>
      <c r="P50" s="1">
        <f t="shared" si="3"/>
        <v>0</v>
      </c>
    </row>
    <row r="51" spans="1:16" ht="15.15">
      <c r="A51" s="91"/>
      <c r="B51" s="170"/>
      <c r="C51" s="90"/>
      <c r="D51" s="91"/>
      <c r="E51" s="170"/>
      <c r="F51" s="90"/>
      <c r="G51" s="90"/>
      <c r="H51" s="90"/>
      <c r="I51" s="90"/>
      <c r="J51" s="95"/>
      <c r="L51" s="1">
        <f t="shared" si="0"/>
        <v>0</v>
      </c>
      <c r="M51" s="1" t="s">
        <v>991</v>
      </c>
      <c r="N51" s="1">
        <f t="shared" si="1"/>
        <v>0</v>
      </c>
      <c r="O51" s="1">
        <f t="shared" si="2"/>
        <v>0</v>
      </c>
      <c r="P51" s="1">
        <f t="shared" si="3"/>
        <v>0</v>
      </c>
    </row>
    <row r="52" spans="1:16" ht="15.15">
      <c r="A52" s="91"/>
      <c r="B52" s="89"/>
      <c r="C52" s="90"/>
      <c r="D52" s="91"/>
      <c r="E52" s="91"/>
      <c r="F52" s="90"/>
      <c r="G52" s="90"/>
      <c r="H52" s="90"/>
      <c r="I52" s="90"/>
      <c r="J52" s="92"/>
      <c r="L52" s="1">
        <f t="shared" si="0"/>
        <v>0</v>
      </c>
      <c r="M52" s="1" t="s">
        <v>991</v>
      </c>
      <c r="N52" s="1">
        <f t="shared" si="1"/>
        <v>0</v>
      </c>
      <c r="O52" s="1">
        <f t="shared" si="2"/>
        <v>0</v>
      </c>
      <c r="P52" s="1">
        <f t="shared" si="3"/>
        <v>0</v>
      </c>
    </row>
    <row r="53" spans="1:16" ht="15.15">
      <c r="A53" s="91"/>
      <c r="B53" s="89"/>
      <c r="C53" s="90"/>
      <c r="D53" s="91"/>
      <c r="E53" s="91"/>
      <c r="F53" s="90"/>
      <c r="G53" s="90"/>
      <c r="H53" s="90"/>
      <c r="I53" s="90"/>
      <c r="J53" s="93"/>
      <c r="L53" s="1">
        <f t="shared" si="0"/>
        <v>0</v>
      </c>
      <c r="M53" s="1" t="s">
        <v>991</v>
      </c>
      <c r="N53" s="1">
        <f t="shared" si="1"/>
        <v>0</v>
      </c>
      <c r="O53" s="1">
        <f t="shared" si="2"/>
        <v>0</v>
      </c>
      <c r="P53" s="1">
        <f t="shared" si="3"/>
        <v>0</v>
      </c>
    </row>
    <row r="54" spans="1:16" ht="15.15">
      <c r="A54" s="91"/>
      <c r="B54" s="89"/>
      <c r="C54" s="90"/>
      <c r="D54" s="91"/>
      <c r="E54" s="91"/>
      <c r="F54" s="90"/>
      <c r="G54" s="90"/>
      <c r="H54" s="90"/>
      <c r="I54" s="90"/>
      <c r="J54" s="95"/>
      <c r="L54" s="1">
        <f t="shared" si="0"/>
        <v>0</v>
      </c>
      <c r="M54" s="1" t="s">
        <v>991</v>
      </c>
      <c r="N54" s="1">
        <f t="shared" si="1"/>
        <v>0</v>
      </c>
      <c r="O54" s="1">
        <f t="shared" si="2"/>
        <v>0</v>
      </c>
      <c r="P54" s="1">
        <f t="shared" si="3"/>
        <v>0</v>
      </c>
    </row>
    <row r="55" spans="1:16" ht="15.15">
      <c r="A55" s="91"/>
      <c r="B55" s="89"/>
      <c r="C55" s="90"/>
      <c r="D55" s="91"/>
      <c r="E55" s="91"/>
      <c r="F55" s="90"/>
      <c r="G55" s="90"/>
      <c r="H55" s="90"/>
      <c r="I55" s="90"/>
      <c r="J55" s="92"/>
      <c r="L55" s="1">
        <f t="shared" si="0"/>
        <v>0</v>
      </c>
      <c r="M55" s="1" t="s">
        <v>991</v>
      </c>
      <c r="N55" s="1">
        <f t="shared" si="1"/>
        <v>0</v>
      </c>
      <c r="O55" s="1">
        <f t="shared" si="2"/>
        <v>0</v>
      </c>
      <c r="P55" s="1">
        <f t="shared" si="3"/>
        <v>0</v>
      </c>
    </row>
    <row r="56" spans="1:16" ht="15.15">
      <c r="A56" s="91"/>
      <c r="B56" s="89"/>
      <c r="C56" s="90"/>
      <c r="D56" s="91"/>
      <c r="E56" s="91"/>
      <c r="F56" s="90"/>
      <c r="G56" s="90"/>
      <c r="H56" s="90"/>
      <c r="I56" s="90"/>
      <c r="J56" s="93"/>
      <c r="L56" s="1">
        <f t="shared" si="0"/>
        <v>0</v>
      </c>
      <c r="M56" s="1" t="s">
        <v>991</v>
      </c>
      <c r="N56" s="1">
        <f t="shared" si="1"/>
        <v>0</v>
      </c>
      <c r="O56" s="1">
        <f t="shared" si="2"/>
        <v>0</v>
      </c>
      <c r="P56" s="1">
        <f t="shared" si="3"/>
        <v>0</v>
      </c>
    </row>
    <row r="57" spans="1:16" ht="15.15">
      <c r="A57" s="91"/>
      <c r="B57" s="89"/>
      <c r="C57" s="90"/>
      <c r="D57" s="91"/>
      <c r="E57" s="91"/>
      <c r="F57" s="90"/>
      <c r="G57" s="90"/>
      <c r="H57" s="90"/>
      <c r="I57" s="90"/>
      <c r="J57" s="94"/>
      <c r="L57" s="1">
        <f t="shared" si="0"/>
        <v>0</v>
      </c>
      <c r="M57" s="1" t="s">
        <v>991</v>
      </c>
      <c r="N57" s="1">
        <f t="shared" si="1"/>
        <v>0</v>
      </c>
      <c r="O57" s="1">
        <f t="shared" si="2"/>
        <v>0</v>
      </c>
      <c r="P57" s="1">
        <f t="shared" si="3"/>
        <v>0</v>
      </c>
    </row>
    <row r="58" spans="1:16" ht="15.15">
      <c r="A58" s="91"/>
      <c r="B58" s="89"/>
      <c r="C58" s="90"/>
      <c r="D58" s="91"/>
      <c r="E58" s="91"/>
      <c r="F58" s="90"/>
      <c r="G58" s="90"/>
      <c r="H58" s="90"/>
      <c r="I58" s="90"/>
      <c r="J58" s="95"/>
      <c r="L58" s="1">
        <f t="shared" si="0"/>
        <v>0</v>
      </c>
      <c r="M58" s="1" t="s">
        <v>991</v>
      </c>
      <c r="N58" s="1">
        <f t="shared" si="1"/>
        <v>0</v>
      </c>
      <c r="O58" s="1">
        <f t="shared" si="2"/>
        <v>0</v>
      </c>
      <c r="P58" s="1">
        <f t="shared" si="3"/>
        <v>0</v>
      </c>
    </row>
    <row r="59" spans="1:16" ht="15.15">
      <c r="A59" s="91"/>
      <c r="B59" s="89"/>
      <c r="C59" s="90"/>
      <c r="D59" s="91"/>
      <c r="E59" s="91"/>
      <c r="F59" s="90"/>
      <c r="G59" s="90"/>
      <c r="H59" s="90"/>
      <c r="I59" s="90"/>
      <c r="J59" s="95"/>
      <c r="L59" s="1">
        <f t="shared" si="0"/>
        <v>0</v>
      </c>
      <c r="M59" s="1" t="s">
        <v>991</v>
      </c>
      <c r="N59" s="1">
        <f t="shared" si="1"/>
        <v>0</v>
      </c>
      <c r="O59" s="1">
        <f t="shared" si="2"/>
        <v>0</v>
      </c>
      <c r="P59" s="1">
        <f t="shared" si="3"/>
        <v>0</v>
      </c>
    </row>
    <row r="60" spans="1:16" ht="15.15">
      <c r="A60" s="91"/>
      <c r="B60" s="89"/>
      <c r="C60" s="90"/>
      <c r="D60" s="91"/>
      <c r="E60" s="91"/>
      <c r="F60" s="90"/>
      <c r="G60" s="90"/>
      <c r="H60" s="90"/>
      <c r="I60" s="90"/>
      <c r="J60" s="95"/>
      <c r="L60" s="1">
        <f t="shared" si="0"/>
        <v>0</v>
      </c>
      <c r="M60" s="1" t="s">
        <v>991</v>
      </c>
      <c r="N60" s="1">
        <f t="shared" si="1"/>
        <v>0</v>
      </c>
      <c r="O60" s="1">
        <f t="shared" si="2"/>
        <v>0</v>
      </c>
      <c r="P60" s="1">
        <f t="shared" si="3"/>
        <v>0</v>
      </c>
    </row>
    <row r="61" spans="1:16" ht="15.15">
      <c r="A61" s="91"/>
      <c r="B61" s="89"/>
      <c r="C61" s="90"/>
      <c r="D61" s="91"/>
      <c r="E61" s="91"/>
      <c r="F61" s="90"/>
      <c r="G61" s="90"/>
      <c r="H61" s="90"/>
      <c r="I61" s="90"/>
      <c r="J61" s="95"/>
      <c r="L61" s="1">
        <f t="shared" si="0"/>
        <v>0</v>
      </c>
      <c r="M61" s="1" t="s">
        <v>991</v>
      </c>
      <c r="N61" s="1">
        <f t="shared" si="1"/>
        <v>0</v>
      </c>
      <c r="O61" s="1">
        <f t="shared" si="2"/>
        <v>0</v>
      </c>
      <c r="P61" s="1">
        <f t="shared" si="3"/>
        <v>0</v>
      </c>
    </row>
    <row r="62" spans="1:16" ht="15.15">
      <c r="A62" s="91"/>
      <c r="B62" s="89"/>
      <c r="C62" s="90"/>
      <c r="D62" s="91"/>
      <c r="E62" s="91"/>
      <c r="F62" s="90"/>
      <c r="G62" s="90"/>
      <c r="H62" s="90"/>
      <c r="I62" s="90"/>
      <c r="J62" s="171"/>
      <c r="L62" s="1">
        <f t="shared" si="0"/>
        <v>0</v>
      </c>
      <c r="M62" s="1" t="s">
        <v>991</v>
      </c>
      <c r="N62" s="1">
        <f t="shared" si="1"/>
        <v>0</v>
      </c>
      <c r="O62" s="1">
        <f t="shared" si="2"/>
        <v>0</v>
      </c>
      <c r="P62" s="1">
        <f t="shared" si="3"/>
        <v>0</v>
      </c>
    </row>
    <row r="63" spans="1:16" ht="15.15">
      <c r="A63" s="91"/>
      <c r="B63" s="89"/>
      <c r="C63" s="90"/>
      <c r="D63" s="91"/>
      <c r="E63" s="91"/>
      <c r="F63" s="90"/>
      <c r="G63" s="90"/>
      <c r="H63" s="90"/>
      <c r="I63" s="90"/>
      <c r="J63" s="171"/>
      <c r="L63" s="1">
        <f t="shared" si="0"/>
        <v>0</v>
      </c>
      <c r="M63" s="1" t="s">
        <v>991</v>
      </c>
      <c r="N63" s="1">
        <f t="shared" si="1"/>
        <v>0</v>
      </c>
      <c r="O63" s="1">
        <f t="shared" si="2"/>
        <v>0</v>
      </c>
      <c r="P63" s="1">
        <f t="shared" si="3"/>
        <v>0</v>
      </c>
    </row>
    <row r="64" spans="1:16" ht="15.15">
      <c r="A64" s="91"/>
      <c r="B64" s="89"/>
      <c r="C64" s="90"/>
      <c r="D64" s="91"/>
      <c r="E64" s="91"/>
      <c r="F64" s="90"/>
      <c r="G64" s="90"/>
      <c r="H64" s="90"/>
      <c r="I64" s="90"/>
      <c r="J64" s="171"/>
      <c r="L64" s="1">
        <f t="shared" si="0"/>
        <v>0</v>
      </c>
      <c r="M64" s="1" t="s">
        <v>991</v>
      </c>
      <c r="N64" s="1">
        <f t="shared" si="1"/>
        <v>0</v>
      </c>
      <c r="O64" s="1">
        <f t="shared" si="2"/>
        <v>0</v>
      </c>
      <c r="P64" s="1">
        <f t="shared" si="3"/>
        <v>0</v>
      </c>
    </row>
    <row r="65" spans="1:16" ht="15.15">
      <c r="A65" s="91"/>
      <c r="B65" s="89"/>
      <c r="C65" s="90"/>
      <c r="D65" s="91"/>
      <c r="E65" s="91"/>
      <c r="F65" s="90"/>
      <c r="G65" s="90"/>
      <c r="H65" s="90"/>
      <c r="I65" s="90"/>
      <c r="J65" s="171"/>
      <c r="L65" s="1">
        <f t="shared" si="0"/>
        <v>0</v>
      </c>
      <c r="M65" s="1" t="s">
        <v>991</v>
      </c>
      <c r="N65" s="1">
        <f t="shared" si="1"/>
        <v>0</v>
      </c>
      <c r="O65" s="1">
        <f t="shared" si="2"/>
        <v>0</v>
      </c>
      <c r="P65" s="1">
        <f t="shared" si="3"/>
        <v>0</v>
      </c>
    </row>
    <row r="66" spans="1:16" ht="15.15">
      <c r="A66" s="91"/>
      <c r="B66" s="89"/>
      <c r="C66" s="90"/>
      <c r="D66" s="91"/>
      <c r="E66" s="91"/>
      <c r="F66" s="90"/>
      <c r="G66" s="90"/>
      <c r="H66" s="90"/>
      <c r="I66" s="90"/>
      <c r="J66" s="171"/>
      <c r="L66" s="1">
        <f t="shared" si="0"/>
        <v>0</v>
      </c>
      <c r="M66" s="1" t="s">
        <v>991</v>
      </c>
      <c r="N66" s="1">
        <f t="shared" si="1"/>
        <v>0</v>
      </c>
      <c r="O66" s="1">
        <f t="shared" si="2"/>
        <v>0</v>
      </c>
      <c r="P66" s="1">
        <f t="shared" si="3"/>
        <v>0</v>
      </c>
    </row>
    <row r="67" spans="1:16" ht="15.15">
      <c r="A67" s="91"/>
      <c r="B67" s="91"/>
      <c r="C67" s="90"/>
      <c r="D67" s="91"/>
      <c r="E67" s="96"/>
      <c r="F67" s="90"/>
      <c r="G67" s="90"/>
      <c r="H67" s="90"/>
      <c r="I67" s="90"/>
      <c r="J67" s="95"/>
      <c r="L67" s="1">
        <f t="shared" ref="L67:L130" si="4">A67</f>
        <v>0</v>
      </c>
      <c r="M67" s="1" t="s">
        <v>991</v>
      </c>
      <c r="N67" s="1">
        <f t="shared" ref="N67:N130" si="5">B67</f>
        <v>0</v>
      </c>
      <c r="O67" s="1">
        <f t="shared" ref="O67:O130" si="6">J67</f>
        <v>0</v>
      </c>
      <c r="P67" s="1">
        <f t="shared" ref="P67:P130" si="7">E67</f>
        <v>0</v>
      </c>
    </row>
    <row r="68" spans="1:16" ht="15.15">
      <c r="A68" s="91"/>
      <c r="B68" s="91"/>
      <c r="C68" s="90"/>
      <c r="D68" s="91"/>
      <c r="E68" s="96"/>
      <c r="F68" s="90"/>
      <c r="G68" s="90"/>
      <c r="H68" s="90"/>
      <c r="I68" s="90"/>
      <c r="J68" s="92"/>
      <c r="L68" s="1">
        <f t="shared" si="4"/>
        <v>0</v>
      </c>
      <c r="M68" s="1" t="s">
        <v>991</v>
      </c>
      <c r="N68" s="1">
        <f t="shared" si="5"/>
        <v>0</v>
      </c>
      <c r="O68" s="1">
        <f t="shared" si="6"/>
        <v>0</v>
      </c>
      <c r="P68" s="1">
        <f t="shared" si="7"/>
        <v>0</v>
      </c>
    </row>
    <row r="69" spans="1:16" ht="15.15">
      <c r="A69" s="91"/>
      <c r="B69" s="91"/>
      <c r="C69" s="90"/>
      <c r="D69" s="91"/>
      <c r="E69" s="96"/>
      <c r="F69" s="90"/>
      <c r="G69" s="90"/>
      <c r="H69" s="90"/>
      <c r="I69" s="90"/>
      <c r="J69" s="92"/>
      <c r="L69" s="1">
        <f t="shared" si="4"/>
        <v>0</v>
      </c>
      <c r="M69" s="1" t="s">
        <v>991</v>
      </c>
      <c r="N69" s="1">
        <f t="shared" si="5"/>
        <v>0</v>
      </c>
      <c r="O69" s="1">
        <f t="shared" si="6"/>
        <v>0</v>
      </c>
      <c r="P69" s="1">
        <f t="shared" si="7"/>
        <v>0</v>
      </c>
    </row>
    <row r="70" spans="1:16" ht="15.15">
      <c r="A70" s="91"/>
      <c r="B70" s="91"/>
      <c r="C70" s="90"/>
      <c r="D70" s="91"/>
      <c r="E70" s="96"/>
      <c r="F70" s="90"/>
      <c r="G70" s="90"/>
      <c r="H70" s="90"/>
      <c r="I70" s="90"/>
      <c r="J70" s="93"/>
      <c r="L70" s="1">
        <f t="shared" si="4"/>
        <v>0</v>
      </c>
      <c r="M70" s="1" t="s">
        <v>991</v>
      </c>
      <c r="N70" s="1">
        <f t="shared" si="5"/>
        <v>0</v>
      </c>
      <c r="O70" s="1">
        <f t="shared" si="6"/>
        <v>0</v>
      </c>
      <c r="P70" s="1">
        <f t="shared" si="7"/>
        <v>0</v>
      </c>
    </row>
    <row r="71" spans="1:16" ht="15.15">
      <c r="A71" s="91"/>
      <c r="B71" s="89"/>
      <c r="C71" s="90"/>
      <c r="D71" s="91"/>
      <c r="E71" s="91"/>
      <c r="F71" s="90"/>
      <c r="G71" s="90"/>
      <c r="H71" s="90"/>
      <c r="I71" s="90"/>
      <c r="J71" s="93"/>
      <c r="L71" s="1">
        <f t="shared" si="4"/>
        <v>0</v>
      </c>
      <c r="M71" s="1" t="s">
        <v>991</v>
      </c>
      <c r="N71" s="1">
        <f t="shared" si="5"/>
        <v>0</v>
      </c>
      <c r="O71" s="1">
        <f t="shared" si="6"/>
        <v>0</v>
      </c>
      <c r="P71" s="1">
        <f t="shared" si="7"/>
        <v>0</v>
      </c>
    </row>
    <row r="72" spans="1:16" ht="15.15">
      <c r="A72" s="91"/>
      <c r="B72" s="89"/>
      <c r="C72" s="90"/>
      <c r="D72" s="91"/>
      <c r="E72" s="91"/>
      <c r="F72" s="90"/>
      <c r="G72" s="90"/>
      <c r="H72" s="90"/>
      <c r="I72" s="90"/>
      <c r="J72" s="94"/>
      <c r="L72" s="1">
        <f t="shared" si="4"/>
        <v>0</v>
      </c>
      <c r="M72" s="1" t="s">
        <v>991</v>
      </c>
      <c r="N72" s="1">
        <f t="shared" si="5"/>
        <v>0</v>
      </c>
      <c r="O72" s="1">
        <f t="shared" si="6"/>
        <v>0</v>
      </c>
      <c r="P72" s="1">
        <f t="shared" si="7"/>
        <v>0</v>
      </c>
    </row>
    <row r="73" spans="1:16" ht="15.15">
      <c r="A73" s="91"/>
      <c r="B73" s="89"/>
      <c r="C73" s="90"/>
      <c r="D73" s="91"/>
      <c r="E73" s="91"/>
      <c r="F73" s="90"/>
      <c r="G73" s="90"/>
      <c r="H73" s="90"/>
      <c r="I73" s="90"/>
      <c r="J73" s="95"/>
      <c r="L73" s="1">
        <f t="shared" si="4"/>
        <v>0</v>
      </c>
      <c r="M73" s="1" t="s">
        <v>991</v>
      </c>
      <c r="N73" s="1">
        <f t="shared" si="5"/>
        <v>0</v>
      </c>
      <c r="O73" s="1">
        <f t="shared" si="6"/>
        <v>0</v>
      </c>
      <c r="P73" s="1">
        <f t="shared" si="7"/>
        <v>0</v>
      </c>
    </row>
    <row r="74" spans="1:16" ht="15.15">
      <c r="A74" s="91"/>
      <c r="B74" s="89"/>
      <c r="C74" s="90"/>
      <c r="D74" s="91"/>
      <c r="E74" s="91"/>
      <c r="F74" s="90"/>
      <c r="G74" s="90"/>
      <c r="H74" s="90"/>
      <c r="I74" s="90"/>
      <c r="J74" s="95"/>
      <c r="L74" s="1">
        <f t="shared" si="4"/>
        <v>0</v>
      </c>
      <c r="M74" s="1" t="s">
        <v>991</v>
      </c>
      <c r="N74" s="1">
        <f t="shared" si="5"/>
        <v>0</v>
      </c>
      <c r="O74" s="1">
        <f t="shared" si="6"/>
        <v>0</v>
      </c>
      <c r="P74" s="1">
        <f t="shared" si="7"/>
        <v>0</v>
      </c>
    </row>
    <row r="75" spans="1:16" ht="15.15">
      <c r="A75" s="91"/>
      <c r="B75" s="91"/>
      <c r="C75" s="90"/>
      <c r="D75" s="91"/>
      <c r="E75" s="91"/>
      <c r="F75" s="90"/>
      <c r="G75" s="90"/>
      <c r="H75" s="90"/>
      <c r="I75" s="90"/>
      <c r="J75" s="95"/>
      <c r="L75" s="1">
        <f t="shared" si="4"/>
        <v>0</v>
      </c>
      <c r="M75" s="1" t="s">
        <v>991</v>
      </c>
      <c r="N75" s="1">
        <f t="shared" si="5"/>
        <v>0</v>
      </c>
      <c r="O75" s="1">
        <f t="shared" si="6"/>
        <v>0</v>
      </c>
      <c r="P75" s="1">
        <f t="shared" si="7"/>
        <v>0</v>
      </c>
    </row>
    <row r="76" spans="1:16" ht="15.15">
      <c r="A76" s="91"/>
      <c r="B76" s="91"/>
      <c r="C76" s="90"/>
      <c r="D76" s="91"/>
      <c r="E76" s="91"/>
      <c r="F76" s="90"/>
      <c r="G76" s="90"/>
      <c r="H76" s="90"/>
      <c r="I76" s="90"/>
      <c r="J76" s="95"/>
      <c r="L76" s="1">
        <f t="shared" si="4"/>
        <v>0</v>
      </c>
      <c r="M76" s="1" t="s">
        <v>991</v>
      </c>
      <c r="N76" s="1">
        <f t="shared" si="5"/>
        <v>0</v>
      </c>
      <c r="O76" s="1">
        <f t="shared" si="6"/>
        <v>0</v>
      </c>
      <c r="P76" s="1">
        <f t="shared" si="7"/>
        <v>0</v>
      </c>
    </row>
    <row r="77" spans="1:16" ht="15.15">
      <c r="A77" s="91"/>
      <c r="B77" s="91"/>
      <c r="C77" s="90"/>
      <c r="D77" s="91"/>
      <c r="E77" s="91"/>
      <c r="F77" s="90"/>
      <c r="G77" s="90"/>
      <c r="H77" s="90"/>
      <c r="I77" s="90"/>
      <c r="J77" s="95"/>
      <c r="L77" s="1">
        <f t="shared" si="4"/>
        <v>0</v>
      </c>
      <c r="M77" s="1" t="s">
        <v>991</v>
      </c>
      <c r="N77" s="1">
        <f t="shared" si="5"/>
        <v>0</v>
      </c>
      <c r="O77" s="1">
        <f t="shared" si="6"/>
        <v>0</v>
      </c>
      <c r="P77" s="1">
        <f t="shared" si="7"/>
        <v>0</v>
      </c>
    </row>
    <row r="78" spans="1:16" ht="15.15">
      <c r="A78" s="91"/>
      <c r="B78" s="91"/>
      <c r="C78" s="90"/>
      <c r="D78" s="91"/>
      <c r="E78" s="91"/>
      <c r="F78" s="90"/>
      <c r="G78" s="90"/>
      <c r="H78" s="90"/>
      <c r="I78" s="90"/>
      <c r="J78" s="95"/>
      <c r="L78" s="1">
        <f t="shared" si="4"/>
        <v>0</v>
      </c>
      <c r="M78" s="1" t="s">
        <v>991</v>
      </c>
      <c r="N78" s="1">
        <f t="shared" si="5"/>
        <v>0</v>
      </c>
      <c r="O78" s="1">
        <f t="shared" si="6"/>
        <v>0</v>
      </c>
      <c r="P78" s="1">
        <f t="shared" si="7"/>
        <v>0</v>
      </c>
    </row>
    <row r="79" spans="1:16" ht="15.15">
      <c r="A79" s="91"/>
      <c r="B79" s="91"/>
      <c r="C79" s="90"/>
      <c r="D79" s="91"/>
      <c r="E79" s="91"/>
      <c r="F79" s="90"/>
      <c r="G79" s="90"/>
      <c r="H79" s="90"/>
      <c r="I79" s="90"/>
      <c r="J79" s="95"/>
      <c r="L79" s="1">
        <f t="shared" si="4"/>
        <v>0</v>
      </c>
      <c r="M79" s="1" t="s">
        <v>991</v>
      </c>
      <c r="N79" s="1">
        <f t="shared" si="5"/>
        <v>0</v>
      </c>
      <c r="O79" s="1">
        <f t="shared" si="6"/>
        <v>0</v>
      </c>
      <c r="P79" s="1">
        <f t="shared" si="7"/>
        <v>0</v>
      </c>
    </row>
    <row r="80" spans="1:16" ht="15.15">
      <c r="A80" s="91"/>
      <c r="B80" s="91"/>
      <c r="C80" s="90"/>
      <c r="D80" s="91"/>
      <c r="E80" s="91"/>
      <c r="F80" s="90"/>
      <c r="G80" s="90"/>
      <c r="H80" s="90"/>
      <c r="I80" s="90"/>
      <c r="J80" s="95"/>
      <c r="L80" s="1">
        <f t="shared" si="4"/>
        <v>0</v>
      </c>
      <c r="M80" s="1" t="s">
        <v>991</v>
      </c>
      <c r="N80" s="1">
        <f t="shared" si="5"/>
        <v>0</v>
      </c>
      <c r="O80" s="1">
        <f t="shared" si="6"/>
        <v>0</v>
      </c>
      <c r="P80" s="1">
        <f t="shared" si="7"/>
        <v>0</v>
      </c>
    </row>
    <row r="81" spans="1:16" ht="15.15">
      <c r="A81" s="91"/>
      <c r="B81" s="91"/>
      <c r="C81" s="90"/>
      <c r="D81" s="91"/>
      <c r="E81" s="91"/>
      <c r="F81" s="90"/>
      <c r="G81" s="90"/>
      <c r="H81" s="90"/>
      <c r="I81" s="90"/>
      <c r="J81" s="95"/>
      <c r="L81" s="1">
        <f t="shared" si="4"/>
        <v>0</v>
      </c>
      <c r="M81" s="1" t="s">
        <v>991</v>
      </c>
      <c r="N81" s="1">
        <f t="shared" si="5"/>
        <v>0</v>
      </c>
      <c r="O81" s="1">
        <f t="shared" si="6"/>
        <v>0</v>
      </c>
      <c r="P81" s="1">
        <f t="shared" si="7"/>
        <v>0</v>
      </c>
    </row>
    <row r="82" spans="1:16" ht="15.15">
      <c r="A82" s="91"/>
      <c r="B82" s="91"/>
      <c r="C82" s="90"/>
      <c r="D82" s="91"/>
      <c r="E82" s="91"/>
      <c r="F82" s="90"/>
      <c r="G82" s="90"/>
      <c r="H82" s="90"/>
      <c r="I82" s="90"/>
      <c r="J82" s="95"/>
      <c r="L82" s="1">
        <f t="shared" si="4"/>
        <v>0</v>
      </c>
      <c r="M82" s="1" t="s">
        <v>991</v>
      </c>
      <c r="N82" s="1">
        <f t="shared" si="5"/>
        <v>0</v>
      </c>
      <c r="O82" s="1">
        <f t="shared" si="6"/>
        <v>0</v>
      </c>
      <c r="P82" s="1">
        <f t="shared" si="7"/>
        <v>0</v>
      </c>
    </row>
    <row r="83" spans="1:16" ht="15.15">
      <c r="A83" s="91"/>
      <c r="B83" s="91"/>
      <c r="C83" s="90"/>
      <c r="D83" s="91"/>
      <c r="E83" s="91"/>
      <c r="F83" s="90"/>
      <c r="G83" s="90"/>
      <c r="H83" s="90"/>
      <c r="I83" s="90"/>
      <c r="J83" s="95"/>
      <c r="L83" s="1">
        <f t="shared" si="4"/>
        <v>0</v>
      </c>
      <c r="M83" s="1" t="s">
        <v>991</v>
      </c>
      <c r="N83" s="1">
        <f t="shared" si="5"/>
        <v>0</v>
      </c>
      <c r="O83" s="1">
        <f t="shared" si="6"/>
        <v>0</v>
      </c>
      <c r="P83" s="1">
        <f t="shared" si="7"/>
        <v>0</v>
      </c>
    </row>
    <row r="84" spans="1:16" ht="15.15">
      <c r="A84" s="91"/>
      <c r="B84" s="91"/>
      <c r="C84" s="90"/>
      <c r="D84" s="91"/>
      <c r="E84" s="91"/>
      <c r="F84" s="90"/>
      <c r="G84" s="90"/>
      <c r="H84" s="90"/>
      <c r="I84" s="90"/>
      <c r="J84" s="95"/>
      <c r="L84" s="1">
        <f t="shared" si="4"/>
        <v>0</v>
      </c>
      <c r="M84" s="1" t="s">
        <v>991</v>
      </c>
      <c r="N84" s="1">
        <f t="shared" si="5"/>
        <v>0</v>
      </c>
      <c r="O84" s="1">
        <f t="shared" si="6"/>
        <v>0</v>
      </c>
      <c r="P84" s="1">
        <f t="shared" si="7"/>
        <v>0</v>
      </c>
    </row>
    <row r="85" spans="1:16" ht="15.15">
      <c r="A85" s="91"/>
      <c r="B85" s="91"/>
      <c r="C85" s="90"/>
      <c r="D85" s="91"/>
      <c r="E85" s="91"/>
      <c r="F85" s="90"/>
      <c r="G85" s="90"/>
      <c r="H85" s="90"/>
      <c r="I85" s="90"/>
      <c r="J85" s="95"/>
      <c r="L85" s="1">
        <f t="shared" si="4"/>
        <v>0</v>
      </c>
      <c r="M85" s="1" t="s">
        <v>991</v>
      </c>
      <c r="N85" s="1">
        <f t="shared" si="5"/>
        <v>0</v>
      </c>
      <c r="O85" s="1">
        <f t="shared" si="6"/>
        <v>0</v>
      </c>
      <c r="P85" s="1">
        <f t="shared" si="7"/>
        <v>0</v>
      </c>
    </row>
    <row r="86" spans="1:16" ht="15.15">
      <c r="A86" s="91"/>
      <c r="B86" s="91"/>
      <c r="C86" s="90"/>
      <c r="D86" s="91"/>
      <c r="E86" s="91"/>
      <c r="F86" s="90"/>
      <c r="G86" s="90"/>
      <c r="H86" s="90"/>
      <c r="I86" s="90"/>
      <c r="J86" s="95"/>
      <c r="L86" s="1">
        <f t="shared" si="4"/>
        <v>0</v>
      </c>
      <c r="M86" s="1" t="s">
        <v>991</v>
      </c>
      <c r="N86" s="1">
        <f t="shared" si="5"/>
        <v>0</v>
      </c>
      <c r="O86" s="1">
        <f t="shared" si="6"/>
        <v>0</v>
      </c>
      <c r="P86" s="1">
        <f t="shared" si="7"/>
        <v>0</v>
      </c>
    </row>
    <row r="87" spans="1:16" ht="15.15">
      <c r="A87" s="91"/>
      <c r="B87" s="91"/>
      <c r="C87" s="90"/>
      <c r="D87" s="91"/>
      <c r="E87" s="91"/>
      <c r="F87" s="90"/>
      <c r="G87" s="90"/>
      <c r="H87" s="90"/>
      <c r="I87" s="90"/>
      <c r="J87" s="95"/>
      <c r="L87" s="1">
        <f t="shared" si="4"/>
        <v>0</v>
      </c>
      <c r="M87" s="1" t="s">
        <v>991</v>
      </c>
      <c r="N87" s="1">
        <f t="shared" si="5"/>
        <v>0</v>
      </c>
      <c r="O87" s="1">
        <f t="shared" si="6"/>
        <v>0</v>
      </c>
      <c r="P87" s="1">
        <f t="shared" si="7"/>
        <v>0</v>
      </c>
    </row>
    <row r="88" spans="1:16" ht="15.15">
      <c r="A88" s="91"/>
      <c r="B88" s="91"/>
      <c r="C88" s="90"/>
      <c r="D88" s="91"/>
      <c r="E88" s="91"/>
      <c r="F88" s="90"/>
      <c r="G88" s="90"/>
      <c r="H88" s="90"/>
      <c r="I88" s="90"/>
      <c r="J88" s="95"/>
      <c r="L88" s="1">
        <f t="shared" si="4"/>
        <v>0</v>
      </c>
      <c r="M88" s="1" t="s">
        <v>991</v>
      </c>
      <c r="N88" s="1">
        <f t="shared" si="5"/>
        <v>0</v>
      </c>
      <c r="O88" s="1">
        <f t="shared" si="6"/>
        <v>0</v>
      </c>
      <c r="P88" s="1">
        <f t="shared" si="7"/>
        <v>0</v>
      </c>
    </row>
    <row r="89" spans="1:16">
      <c r="L89" s="1">
        <f t="shared" si="4"/>
        <v>0</v>
      </c>
      <c r="M89" s="1" t="s">
        <v>991</v>
      </c>
      <c r="N89" s="1">
        <f t="shared" si="5"/>
        <v>0</v>
      </c>
      <c r="O89" s="1">
        <f t="shared" si="6"/>
        <v>0</v>
      </c>
      <c r="P89" s="1">
        <f t="shared" si="7"/>
        <v>0</v>
      </c>
    </row>
    <row r="90" spans="1:16">
      <c r="L90" s="1">
        <f t="shared" si="4"/>
        <v>0</v>
      </c>
      <c r="M90" s="1" t="s">
        <v>991</v>
      </c>
      <c r="N90" s="1">
        <f t="shared" si="5"/>
        <v>0</v>
      </c>
      <c r="O90" s="1">
        <f t="shared" si="6"/>
        <v>0</v>
      </c>
      <c r="P90" s="1">
        <f t="shared" si="7"/>
        <v>0</v>
      </c>
    </row>
    <row r="91" spans="1:16">
      <c r="L91" s="1">
        <f t="shared" si="4"/>
        <v>0</v>
      </c>
      <c r="M91" s="1" t="s">
        <v>991</v>
      </c>
      <c r="N91" s="1">
        <f t="shared" si="5"/>
        <v>0</v>
      </c>
      <c r="O91" s="1">
        <f t="shared" si="6"/>
        <v>0</v>
      </c>
      <c r="P91" s="1">
        <f t="shared" si="7"/>
        <v>0</v>
      </c>
    </row>
    <row r="92" spans="1:16">
      <c r="L92" s="1">
        <f t="shared" si="4"/>
        <v>0</v>
      </c>
      <c r="M92" s="1" t="s">
        <v>991</v>
      </c>
      <c r="N92" s="1">
        <f t="shared" si="5"/>
        <v>0</v>
      </c>
      <c r="O92" s="1">
        <f t="shared" si="6"/>
        <v>0</v>
      </c>
      <c r="P92" s="1">
        <f t="shared" si="7"/>
        <v>0</v>
      </c>
    </row>
    <row r="93" spans="1:16">
      <c r="L93" s="1">
        <f t="shared" si="4"/>
        <v>0</v>
      </c>
      <c r="M93" s="1" t="s">
        <v>991</v>
      </c>
      <c r="N93" s="1">
        <f t="shared" si="5"/>
        <v>0</v>
      </c>
      <c r="O93" s="1">
        <f t="shared" si="6"/>
        <v>0</v>
      </c>
      <c r="P93" s="1">
        <f t="shared" si="7"/>
        <v>0</v>
      </c>
    </row>
    <row r="94" spans="1:16">
      <c r="L94" s="1">
        <f t="shared" si="4"/>
        <v>0</v>
      </c>
      <c r="M94" s="1" t="s">
        <v>991</v>
      </c>
      <c r="N94" s="1">
        <f t="shared" si="5"/>
        <v>0</v>
      </c>
      <c r="O94" s="1">
        <f t="shared" si="6"/>
        <v>0</v>
      </c>
      <c r="P94" s="1">
        <f t="shared" si="7"/>
        <v>0</v>
      </c>
    </row>
    <row r="95" spans="1:16">
      <c r="L95" s="1">
        <f t="shared" si="4"/>
        <v>0</v>
      </c>
      <c r="M95" s="1" t="s">
        <v>991</v>
      </c>
      <c r="N95" s="1">
        <f t="shared" si="5"/>
        <v>0</v>
      </c>
      <c r="O95" s="1">
        <f t="shared" si="6"/>
        <v>0</v>
      </c>
      <c r="P95" s="1">
        <f t="shared" si="7"/>
        <v>0</v>
      </c>
    </row>
    <row r="96" spans="1:16">
      <c r="L96" s="1">
        <f t="shared" si="4"/>
        <v>0</v>
      </c>
      <c r="M96" s="1" t="s">
        <v>991</v>
      </c>
      <c r="N96" s="1">
        <f t="shared" si="5"/>
        <v>0</v>
      </c>
      <c r="O96" s="1">
        <f t="shared" si="6"/>
        <v>0</v>
      </c>
      <c r="P96" s="1">
        <f t="shared" si="7"/>
        <v>0</v>
      </c>
    </row>
    <row r="97" spans="12:16">
      <c r="L97" s="1">
        <f t="shared" si="4"/>
        <v>0</v>
      </c>
      <c r="M97" s="1" t="s">
        <v>991</v>
      </c>
      <c r="N97" s="1">
        <f t="shared" si="5"/>
        <v>0</v>
      </c>
      <c r="O97" s="1">
        <f t="shared" si="6"/>
        <v>0</v>
      </c>
      <c r="P97" s="1">
        <f t="shared" si="7"/>
        <v>0</v>
      </c>
    </row>
    <row r="98" spans="12:16">
      <c r="L98" s="1">
        <f t="shared" si="4"/>
        <v>0</v>
      </c>
      <c r="M98" s="1" t="s">
        <v>991</v>
      </c>
      <c r="N98" s="1">
        <f t="shared" si="5"/>
        <v>0</v>
      </c>
      <c r="O98" s="1">
        <f t="shared" si="6"/>
        <v>0</v>
      </c>
      <c r="P98" s="1">
        <f t="shared" si="7"/>
        <v>0</v>
      </c>
    </row>
    <row r="99" spans="12:16">
      <c r="L99" s="1">
        <f t="shared" si="4"/>
        <v>0</v>
      </c>
      <c r="M99" s="1" t="s">
        <v>991</v>
      </c>
      <c r="N99" s="1">
        <f t="shared" si="5"/>
        <v>0</v>
      </c>
      <c r="O99" s="1">
        <f t="shared" si="6"/>
        <v>0</v>
      </c>
      <c r="P99" s="1">
        <f t="shared" si="7"/>
        <v>0</v>
      </c>
    </row>
    <row r="100" spans="12:16">
      <c r="L100" s="1">
        <f t="shared" si="4"/>
        <v>0</v>
      </c>
      <c r="M100" s="1" t="s">
        <v>991</v>
      </c>
      <c r="N100" s="1">
        <f t="shared" si="5"/>
        <v>0</v>
      </c>
      <c r="O100" s="1">
        <f t="shared" si="6"/>
        <v>0</v>
      </c>
      <c r="P100" s="1">
        <f t="shared" si="7"/>
        <v>0</v>
      </c>
    </row>
    <row r="101" spans="12:16">
      <c r="L101" s="1">
        <f t="shared" si="4"/>
        <v>0</v>
      </c>
      <c r="M101" s="1" t="s">
        <v>991</v>
      </c>
      <c r="N101" s="1">
        <f t="shared" si="5"/>
        <v>0</v>
      </c>
      <c r="O101" s="1">
        <f t="shared" si="6"/>
        <v>0</v>
      </c>
      <c r="P101" s="1">
        <f t="shared" si="7"/>
        <v>0</v>
      </c>
    </row>
    <row r="102" spans="12:16">
      <c r="L102" s="1">
        <f t="shared" si="4"/>
        <v>0</v>
      </c>
      <c r="M102" s="1" t="s">
        <v>991</v>
      </c>
      <c r="N102" s="1">
        <f t="shared" si="5"/>
        <v>0</v>
      </c>
      <c r="O102" s="1">
        <f t="shared" si="6"/>
        <v>0</v>
      </c>
      <c r="P102" s="1">
        <f t="shared" si="7"/>
        <v>0</v>
      </c>
    </row>
    <row r="103" spans="12:16">
      <c r="L103" s="1">
        <f t="shared" si="4"/>
        <v>0</v>
      </c>
      <c r="M103" s="1" t="s">
        <v>991</v>
      </c>
      <c r="N103" s="1">
        <f t="shared" si="5"/>
        <v>0</v>
      </c>
      <c r="O103" s="1">
        <f t="shared" si="6"/>
        <v>0</v>
      </c>
      <c r="P103" s="1">
        <f t="shared" si="7"/>
        <v>0</v>
      </c>
    </row>
    <row r="104" spans="12:16">
      <c r="L104" s="1">
        <f t="shared" si="4"/>
        <v>0</v>
      </c>
      <c r="M104" s="1" t="s">
        <v>991</v>
      </c>
      <c r="N104" s="1">
        <f t="shared" si="5"/>
        <v>0</v>
      </c>
      <c r="O104" s="1">
        <f t="shared" si="6"/>
        <v>0</v>
      </c>
      <c r="P104" s="1">
        <f t="shared" si="7"/>
        <v>0</v>
      </c>
    </row>
    <row r="105" spans="12:16">
      <c r="L105" s="1">
        <f t="shared" si="4"/>
        <v>0</v>
      </c>
      <c r="M105" s="1" t="s">
        <v>991</v>
      </c>
      <c r="N105" s="1">
        <f t="shared" si="5"/>
        <v>0</v>
      </c>
      <c r="O105" s="1">
        <f t="shared" si="6"/>
        <v>0</v>
      </c>
      <c r="P105" s="1">
        <f t="shared" si="7"/>
        <v>0</v>
      </c>
    </row>
    <row r="106" spans="12:16">
      <c r="L106" s="1">
        <f t="shared" si="4"/>
        <v>0</v>
      </c>
      <c r="M106" s="1" t="s">
        <v>991</v>
      </c>
      <c r="N106" s="1">
        <f t="shared" si="5"/>
        <v>0</v>
      </c>
      <c r="O106" s="1">
        <f t="shared" si="6"/>
        <v>0</v>
      </c>
      <c r="P106" s="1">
        <f t="shared" si="7"/>
        <v>0</v>
      </c>
    </row>
    <row r="107" spans="12:16">
      <c r="L107" s="1">
        <f t="shared" si="4"/>
        <v>0</v>
      </c>
      <c r="M107" s="1" t="s">
        <v>991</v>
      </c>
      <c r="N107" s="1">
        <f t="shared" si="5"/>
        <v>0</v>
      </c>
      <c r="O107" s="1">
        <f t="shared" si="6"/>
        <v>0</v>
      </c>
      <c r="P107" s="1">
        <f t="shared" si="7"/>
        <v>0</v>
      </c>
    </row>
    <row r="108" spans="12:16">
      <c r="L108" s="1">
        <f t="shared" si="4"/>
        <v>0</v>
      </c>
      <c r="M108" s="1" t="s">
        <v>991</v>
      </c>
      <c r="N108" s="1">
        <f t="shared" si="5"/>
        <v>0</v>
      </c>
      <c r="O108" s="1">
        <f t="shared" si="6"/>
        <v>0</v>
      </c>
      <c r="P108" s="1">
        <f t="shared" si="7"/>
        <v>0</v>
      </c>
    </row>
    <row r="109" spans="12:16">
      <c r="L109" s="1">
        <f t="shared" si="4"/>
        <v>0</v>
      </c>
      <c r="M109" s="1" t="s">
        <v>991</v>
      </c>
      <c r="N109" s="1">
        <f t="shared" si="5"/>
        <v>0</v>
      </c>
      <c r="O109" s="1">
        <f t="shared" si="6"/>
        <v>0</v>
      </c>
      <c r="P109" s="1">
        <f t="shared" si="7"/>
        <v>0</v>
      </c>
    </row>
    <row r="110" spans="12:16">
      <c r="L110" s="1">
        <f t="shared" si="4"/>
        <v>0</v>
      </c>
      <c r="M110" s="1" t="s">
        <v>991</v>
      </c>
      <c r="N110" s="1">
        <f t="shared" si="5"/>
        <v>0</v>
      </c>
      <c r="O110" s="1">
        <f t="shared" si="6"/>
        <v>0</v>
      </c>
      <c r="P110" s="1">
        <f t="shared" si="7"/>
        <v>0</v>
      </c>
    </row>
    <row r="111" spans="12:16">
      <c r="L111" s="1">
        <f t="shared" si="4"/>
        <v>0</v>
      </c>
      <c r="M111" s="1" t="s">
        <v>991</v>
      </c>
      <c r="N111" s="1">
        <f t="shared" si="5"/>
        <v>0</v>
      </c>
      <c r="O111" s="1">
        <f t="shared" si="6"/>
        <v>0</v>
      </c>
      <c r="P111" s="1">
        <f t="shared" si="7"/>
        <v>0</v>
      </c>
    </row>
    <row r="112" spans="12:16">
      <c r="L112" s="1">
        <f t="shared" si="4"/>
        <v>0</v>
      </c>
      <c r="M112" s="1" t="s">
        <v>991</v>
      </c>
      <c r="N112" s="1">
        <f t="shared" si="5"/>
        <v>0</v>
      </c>
      <c r="O112" s="1">
        <f t="shared" si="6"/>
        <v>0</v>
      </c>
      <c r="P112" s="1">
        <f t="shared" si="7"/>
        <v>0</v>
      </c>
    </row>
    <row r="113" spans="12:16">
      <c r="L113" s="1">
        <f t="shared" si="4"/>
        <v>0</v>
      </c>
      <c r="M113" s="1" t="s">
        <v>991</v>
      </c>
      <c r="N113" s="1">
        <f t="shared" si="5"/>
        <v>0</v>
      </c>
      <c r="O113" s="1">
        <f t="shared" si="6"/>
        <v>0</v>
      </c>
      <c r="P113" s="1">
        <f t="shared" si="7"/>
        <v>0</v>
      </c>
    </row>
    <row r="114" spans="12:16">
      <c r="L114" s="1">
        <f t="shared" si="4"/>
        <v>0</v>
      </c>
      <c r="M114" s="1" t="s">
        <v>991</v>
      </c>
      <c r="N114" s="1">
        <f t="shared" si="5"/>
        <v>0</v>
      </c>
      <c r="O114" s="1">
        <f t="shared" si="6"/>
        <v>0</v>
      </c>
      <c r="P114" s="1">
        <f t="shared" si="7"/>
        <v>0</v>
      </c>
    </row>
    <row r="115" spans="12:16">
      <c r="L115" s="1">
        <f t="shared" si="4"/>
        <v>0</v>
      </c>
      <c r="M115" s="1" t="s">
        <v>991</v>
      </c>
      <c r="N115" s="1">
        <f t="shared" si="5"/>
        <v>0</v>
      </c>
      <c r="O115" s="1">
        <f t="shared" si="6"/>
        <v>0</v>
      </c>
      <c r="P115" s="1">
        <f t="shared" si="7"/>
        <v>0</v>
      </c>
    </row>
    <row r="116" spans="12:16">
      <c r="L116" s="1">
        <f t="shared" si="4"/>
        <v>0</v>
      </c>
      <c r="M116" s="1" t="s">
        <v>991</v>
      </c>
      <c r="N116" s="1">
        <f t="shared" si="5"/>
        <v>0</v>
      </c>
      <c r="O116" s="1">
        <f t="shared" si="6"/>
        <v>0</v>
      </c>
      <c r="P116" s="1">
        <f t="shared" si="7"/>
        <v>0</v>
      </c>
    </row>
    <row r="117" spans="12:16">
      <c r="L117" s="1">
        <f t="shared" si="4"/>
        <v>0</v>
      </c>
      <c r="M117" s="1" t="s">
        <v>991</v>
      </c>
      <c r="N117" s="1">
        <f t="shared" si="5"/>
        <v>0</v>
      </c>
      <c r="O117" s="1">
        <f t="shared" si="6"/>
        <v>0</v>
      </c>
      <c r="P117" s="1">
        <f t="shared" si="7"/>
        <v>0</v>
      </c>
    </row>
    <row r="118" spans="12:16">
      <c r="L118" s="1">
        <f t="shared" si="4"/>
        <v>0</v>
      </c>
      <c r="M118" s="1" t="s">
        <v>991</v>
      </c>
      <c r="N118" s="1">
        <f t="shared" si="5"/>
        <v>0</v>
      </c>
      <c r="O118" s="1">
        <f t="shared" si="6"/>
        <v>0</v>
      </c>
      <c r="P118" s="1">
        <f t="shared" si="7"/>
        <v>0</v>
      </c>
    </row>
    <row r="119" spans="12:16">
      <c r="L119" s="1">
        <f t="shared" si="4"/>
        <v>0</v>
      </c>
      <c r="M119" s="1" t="s">
        <v>991</v>
      </c>
      <c r="N119" s="1">
        <f t="shared" si="5"/>
        <v>0</v>
      </c>
      <c r="O119" s="1">
        <f t="shared" si="6"/>
        <v>0</v>
      </c>
      <c r="P119" s="1">
        <f t="shared" si="7"/>
        <v>0</v>
      </c>
    </row>
    <row r="120" spans="12:16">
      <c r="L120" s="1">
        <f t="shared" si="4"/>
        <v>0</v>
      </c>
      <c r="M120" s="1" t="s">
        <v>991</v>
      </c>
      <c r="N120" s="1">
        <f t="shared" si="5"/>
        <v>0</v>
      </c>
      <c r="O120" s="1">
        <f t="shared" si="6"/>
        <v>0</v>
      </c>
      <c r="P120" s="1">
        <f t="shared" si="7"/>
        <v>0</v>
      </c>
    </row>
    <row r="121" spans="12:16">
      <c r="L121" s="1">
        <f t="shared" si="4"/>
        <v>0</v>
      </c>
      <c r="M121" s="1" t="s">
        <v>991</v>
      </c>
      <c r="N121" s="1">
        <f t="shared" si="5"/>
        <v>0</v>
      </c>
      <c r="O121" s="1">
        <f t="shared" si="6"/>
        <v>0</v>
      </c>
      <c r="P121" s="1">
        <f t="shared" si="7"/>
        <v>0</v>
      </c>
    </row>
    <row r="122" spans="12:16">
      <c r="L122" s="1">
        <f t="shared" si="4"/>
        <v>0</v>
      </c>
      <c r="M122" s="1" t="s">
        <v>991</v>
      </c>
      <c r="N122" s="1">
        <f t="shared" si="5"/>
        <v>0</v>
      </c>
      <c r="O122" s="1">
        <f t="shared" si="6"/>
        <v>0</v>
      </c>
      <c r="P122" s="1">
        <f t="shared" si="7"/>
        <v>0</v>
      </c>
    </row>
    <row r="123" spans="12:16">
      <c r="L123" s="1">
        <f t="shared" si="4"/>
        <v>0</v>
      </c>
      <c r="M123" s="1" t="s">
        <v>991</v>
      </c>
      <c r="N123" s="1">
        <f t="shared" si="5"/>
        <v>0</v>
      </c>
      <c r="O123" s="1">
        <f t="shared" si="6"/>
        <v>0</v>
      </c>
      <c r="P123" s="1">
        <f t="shared" si="7"/>
        <v>0</v>
      </c>
    </row>
    <row r="124" spans="12:16">
      <c r="L124" s="1">
        <f t="shared" si="4"/>
        <v>0</v>
      </c>
      <c r="M124" s="1" t="s">
        <v>991</v>
      </c>
      <c r="N124" s="1">
        <f t="shared" si="5"/>
        <v>0</v>
      </c>
      <c r="O124" s="1">
        <f t="shared" si="6"/>
        <v>0</v>
      </c>
      <c r="P124" s="1">
        <f t="shared" si="7"/>
        <v>0</v>
      </c>
    </row>
    <row r="125" spans="12:16">
      <c r="L125" s="1">
        <f t="shared" si="4"/>
        <v>0</v>
      </c>
      <c r="M125" s="1" t="s">
        <v>991</v>
      </c>
      <c r="N125" s="1">
        <f t="shared" si="5"/>
        <v>0</v>
      </c>
      <c r="O125" s="1">
        <f t="shared" si="6"/>
        <v>0</v>
      </c>
      <c r="P125" s="1">
        <f t="shared" si="7"/>
        <v>0</v>
      </c>
    </row>
    <row r="126" spans="12:16">
      <c r="L126" s="1">
        <f t="shared" si="4"/>
        <v>0</v>
      </c>
      <c r="M126" s="1" t="s">
        <v>991</v>
      </c>
      <c r="N126" s="1">
        <f t="shared" si="5"/>
        <v>0</v>
      </c>
      <c r="O126" s="1">
        <f t="shared" si="6"/>
        <v>0</v>
      </c>
      <c r="P126" s="1">
        <f t="shared" si="7"/>
        <v>0</v>
      </c>
    </row>
    <row r="127" spans="12:16">
      <c r="L127" s="1">
        <f t="shared" si="4"/>
        <v>0</v>
      </c>
      <c r="M127" s="1" t="s">
        <v>991</v>
      </c>
      <c r="N127" s="1">
        <f t="shared" si="5"/>
        <v>0</v>
      </c>
      <c r="O127" s="1">
        <f t="shared" si="6"/>
        <v>0</v>
      </c>
      <c r="P127" s="1">
        <f t="shared" si="7"/>
        <v>0</v>
      </c>
    </row>
    <row r="128" spans="12:16">
      <c r="L128" s="1">
        <f t="shared" si="4"/>
        <v>0</v>
      </c>
      <c r="M128" s="1" t="s">
        <v>991</v>
      </c>
      <c r="N128" s="1">
        <f t="shared" si="5"/>
        <v>0</v>
      </c>
      <c r="O128" s="1">
        <f t="shared" si="6"/>
        <v>0</v>
      </c>
      <c r="P128" s="1">
        <f t="shared" si="7"/>
        <v>0</v>
      </c>
    </row>
    <row r="129" spans="12:16">
      <c r="L129" s="1">
        <f t="shared" si="4"/>
        <v>0</v>
      </c>
      <c r="M129" s="1" t="s">
        <v>991</v>
      </c>
      <c r="N129" s="1">
        <f t="shared" si="5"/>
        <v>0</v>
      </c>
      <c r="O129" s="1">
        <f t="shared" si="6"/>
        <v>0</v>
      </c>
      <c r="P129" s="1">
        <f t="shared" si="7"/>
        <v>0</v>
      </c>
    </row>
    <row r="130" spans="12:16">
      <c r="L130" s="1">
        <f t="shared" si="4"/>
        <v>0</v>
      </c>
      <c r="M130" s="1" t="s">
        <v>991</v>
      </c>
      <c r="N130" s="1">
        <f t="shared" si="5"/>
        <v>0</v>
      </c>
      <c r="O130" s="1">
        <f t="shared" si="6"/>
        <v>0</v>
      </c>
      <c r="P130" s="1">
        <f t="shared" si="7"/>
        <v>0</v>
      </c>
    </row>
    <row r="131" spans="12:16">
      <c r="L131" s="1">
        <f t="shared" ref="L131:L135" si="8">A131</f>
        <v>0</v>
      </c>
      <c r="M131" s="1" t="s">
        <v>991</v>
      </c>
      <c r="N131" s="1">
        <f t="shared" ref="N131:N135" si="9">B131</f>
        <v>0</v>
      </c>
      <c r="O131" s="1">
        <f t="shared" ref="O131:O135" si="10">J131</f>
        <v>0</v>
      </c>
      <c r="P131" s="1">
        <f t="shared" ref="P131:P135" si="11">E131</f>
        <v>0</v>
      </c>
    </row>
    <row r="132" spans="12:16">
      <c r="L132" s="1">
        <f t="shared" si="8"/>
        <v>0</v>
      </c>
      <c r="M132" s="1" t="s">
        <v>991</v>
      </c>
      <c r="N132" s="1">
        <f t="shared" si="9"/>
        <v>0</v>
      </c>
      <c r="O132" s="1">
        <f t="shared" si="10"/>
        <v>0</v>
      </c>
      <c r="P132" s="1">
        <f t="shared" si="11"/>
        <v>0</v>
      </c>
    </row>
    <row r="133" spans="12:16">
      <c r="L133" s="1">
        <f t="shared" si="8"/>
        <v>0</v>
      </c>
      <c r="M133" s="1" t="s">
        <v>991</v>
      </c>
      <c r="N133" s="1">
        <f t="shared" si="9"/>
        <v>0</v>
      </c>
      <c r="O133" s="1">
        <f t="shared" si="10"/>
        <v>0</v>
      </c>
      <c r="P133" s="1">
        <f t="shared" si="11"/>
        <v>0</v>
      </c>
    </row>
    <row r="134" spans="12:16">
      <c r="L134" s="1">
        <f t="shared" si="8"/>
        <v>0</v>
      </c>
      <c r="M134" s="1" t="s">
        <v>991</v>
      </c>
      <c r="N134" s="1">
        <f t="shared" si="9"/>
        <v>0</v>
      </c>
      <c r="O134" s="1">
        <f t="shared" si="10"/>
        <v>0</v>
      </c>
      <c r="P134" s="1">
        <f t="shared" si="11"/>
        <v>0</v>
      </c>
    </row>
    <row r="135" spans="12:16">
      <c r="L135" s="1">
        <f t="shared" si="8"/>
        <v>0</v>
      </c>
      <c r="M135" s="1" t="s">
        <v>991</v>
      </c>
      <c r="N135" s="1">
        <f t="shared" si="9"/>
        <v>0</v>
      </c>
      <c r="O135" s="1">
        <f t="shared" si="10"/>
        <v>0</v>
      </c>
      <c r="P135" s="1">
        <f t="shared" si="11"/>
        <v>0</v>
      </c>
    </row>
  </sheetData>
  <autoFilter ref="A1:P51"/>
  <phoneticPr fontId="2" type="noConversion"/>
  <pageMargins left="0.7" right="0.7" top="0.75" bottom="0.75" header="0.3" footer="0.3"/>
  <pageSetup paperSize="9" orientation="portrait" verticalDpi="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M72"/>
  <sheetViews>
    <sheetView topLeftCell="A55" workbookViewId="0">
      <selection activeCell="H77" sqref="H77"/>
    </sheetView>
  </sheetViews>
  <sheetFormatPr defaultRowHeight="13"/>
  <cols>
    <col min="1" max="1" width="9.5" bestFit="1" customWidth="1"/>
    <col min="2" max="2" width="11.625" bestFit="1" customWidth="1"/>
    <col min="3" max="3" width="11" bestFit="1" customWidth="1"/>
    <col min="4" max="4" width="29.75" customWidth="1"/>
    <col min="5" max="5" width="42.875" customWidth="1"/>
    <col min="6" max="8" width="13.375" bestFit="1" customWidth="1"/>
    <col min="9" max="9" width="9" bestFit="1" customWidth="1"/>
    <col min="10" max="11" width="11.625" bestFit="1" customWidth="1"/>
  </cols>
  <sheetData>
    <row r="1" spans="1:10" ht="25.95" customHeight="1">
      <c r="A1" s="97" t="s">
        <v>1131</v>
      </c>
      <c r="B1" s="97" t="s">
        <v>1132</v>
      </c>
      <c r="C1" s="97" t="s">
        <v>1133</v>
      </c>
      <c r="D1" s="97" t="s">
        <v>1134</v>
      </c>
      <c r="E1" s="97" t="s">
        <v>1135</v>
      </c>
      <c r="F1" s="97" t="s">
        <v>1136</v>
      </c>
      <c r="G1" s="97" t="s">
        <v>1137</v>
      </c>
      <c r="H1" s="97" t="s">
        <v>1138</v>
      </c>
      <c r="I1" s="97"/>
      <c r="J1" s="97" t="s">
        <v>1139</v>
      </c>
    </row>
    <row r="2" spans="1:10">
      <c r="A2" s="97">
        <v>11320043</v>
      </c>
      <c r="B2" s="97" t="s">
        <v>1140</v>
      </c>
      <c r="C2" s="97">
        <v>401</v>
      </c>
      <c r="D2" s="97">
        <v>330025987</v>
      </c>
      <c r="E2" s="97" t="s">
        <v>1141</v>
      </c>
      <c r="F2" s="97">
        <v>4</v>
      </c>
      <c r="G2" s="97">
        <v>4</v>
      </c>
      <c r="H2" s="97">
        <v>0</v>
      </c>
      <c r="I2" s="97">
        <v>4</v>
      </c>
      <c r="J2" s="97" t="s">
        <v>1142</v>
      </c>
    </row>
    <row r="3" spans="1:10">
      <c r="A3" s="97">
        <v>11320044</v>
      </c>
      <c r="B3" s="97" t="s">
        <v>1140</v>
      </c>
      <c r="C3" s="97">
        <v>401</v>
      </c>
      <c r="D3" s="97">
        <v>330025975</v>
      </c>
      <c r="E3" s="97" t="s">
        <v>1143</v>
      </c>
      <c r="F3" s="97">
        <v>4</v>
      </c>
      <c r="G3" s="97">
        <v>4</v>
      </c>
      <c r="H3" s="97">
        <v>0</v>
      </c>
      <c r="I3" s="97">
        <v>4</v>
      </c>
      <c r="J3" s="97" t="s">
        <v>1142</v>
      </c>
    </row>
    <row r="4" spans="1:10">
      <c r="A4" s="97">
        <v>11320049</v>
      </c>
      <c r="B4" s="97" t="s">
        <v>1140</v>
      </c>
      <c r="C4" s="97">
        <v>401</v>
      </c>
      <c r="D4" s="97">
        <v>330025987</v>
      </c>
      <c r="E4" s="97" t="s">
        <v>1141</v>
      </c>
      <c r="F4" s="97">
        <v>4</v>
      </c>
      <c r="G4" s="97">
        <v>4</v>
      </c>
      <c r="H4" s="97">
        <v>0</v>
      </c>
      <c r="I4" s="97">
        <v>4</v>
      </c>
      <c r="J4" s="97" t="s">
        <v>1142</v>
      </c>
    </row>
    <row r="5" spans="1:10">
      <c r="A5" s="97">
        <v>11320050</v>
      </c>
      <c r="B5" s="97" t="s">
        <v>1140</v>
      </c>
      <c r="C5" s="97">
        <v>401</v>
      </c>
      <c r="D5" s="97">
        <v>330025975</v>
      </c>
      <c r="E5" s="97" t="s">
        <v>1143</v>
      </c>
      <c r="F5" s="97">
        <v>4</v>
      </c>
      <c r="G5" s="97">
        <v>4</v>
      </c>
      <c r="H5" s="97">
        <v>0</v>
      </c>
      <c r="I5" s="97">
        <v>4</v>
      </c>
      <c r="J5" s="97" t="s">
        <v>1142</v>
      </c>
    </row>
    <row r="6" spans="1:10">
      <c r="A6" s="159">
        <v>11325041</v>
      </c>
      <c r="B6" s="159" t="s">
        <v>1144</v>
      </c>
      <c r="C6" s="159">
        <v>2</v>
      </c>
      <c r="D6" s="159">
        <v>200204471</v>
      </c>
      <c r="E6" s="159" t="s">
        <v>1145</v>
      </c>
      <c r="F6" s="159">
        <v>8</v>
      </c>
      <c r="G6" s="159">
        <v>8</v>
      </c>
      <c r="H6" s="159">
        <v>0</v>
      </c>
      <c r="I6" s="159">
        <v>8</v>
      </c>
      <c r="J6" s="159" t="s">
        <v>1142</v>
      </c>
    </row>
    <row r="7" spans="1:10">
      <c r="A7" s="159">
        <v>11325042</v>
      </c>
      <c r="B7" s="159" t="s">
        <v>1144</v>
      </c>
      <c r="C7" s="159">
        <v>2</v>
      </c>
      <c r="D7" s="159">
        <v>200204507</v>
      </c>
      <c r="E7" s="159" t="s">
        <v>1145</v>
      </c>
      <c r="F7" s="159">
        <v>8</v>
      </c>
      <c r="G7" s="159">
        <v>8</v>
      </c>
      <c r="H7" s="159">
        <v>0</v>
      </c>
      <c r="I7" s="159">
        <v>8</v>
      </c>
      <c r="J7" s="159" t="s">
        <v>1142</v>
      </c>
    </row>
    <row r="10" spans="1:10">
      <c r="A10" s="97" t="s">
        <v>1131</v>
      </c>
      <c r="B10" s="97" t="s">
        <v>1132</v>
      </c>
      <c r="C10" s="97" t="s">
        <v>1133</v>
      </c>
      <c r="D10" s="97" t="s">
        <v>1134</v>
      </c>
      <c r="E10" s="97" t="s">
        <v>1135</v>
      </c>
      <c r="F10" s="97" t="s">
        <v>1136</v>
      </c>
      <c r="G10" s="97" t="s">
        <v>1137</v>
      </c>
      <c r="H10" s="97" t="s">
        <v>1138</v>
      </c>
      <c r="I10" s="97"/>
      <c r="J10" s="97" t="s">
        <v>1139</v>
      </c>
    </row>
    <row r="11" spans="1:10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0">
      <c r="A12" s="97">
        <v>11318033</v>
      </c>
      <c r="B12" s="97" t="s">
        <v>1146</v>
      </c>
      <c r="C12" s="97" t="s">
        <v>1147</v>
      </c>
      <c r="D12" s="97">
        <v>200127483</v>
      </c>
      <c r="E12" s="97" t="s">
        <v>1148</v>
      </c>
      <c r="F12" s="97">
        <v>4</v>
      </c>
      <c r="G12" s="97">
        <v>4</v>
      </c>
      <c r="H12" s="97">
        <v>0</v>
      </c>
      <c r="I12" s="97">
        <v>4</v>
      </c>
      <c r="J12" s="97" t="s">
        <v>1149</v>
      </c>
    </row>
    <row r="13" spans="1:10">
      <c r="A13" s="97">
        <v>11318034</v>
      </c>
      <c r="B13" s="97" t="s">
        <v>1146</v>
      </c>
      <c r="C13" s="97" t="s">
        <v>1147</v>
      </c>
      <c r="D13" s="97">
        <v>200127485</v>
      </c>
      <c r="E13" s="97" t="s">
        <v>1150</v>
      </c>
      <c r="F13" s="97">
        <v>4</v>
      </c>
      <c r="G13" s="97">
        <v>4</v>
      </c>
      <c r="H13" s="97">
        <v>0</v>
      </c>
      <c r="I13" s="97">
        <v>4</v>
      </c>
      <c r="J13" s="97" t="s">
        <v>1149</v>
      </c>
    </row>
    <row r="14" spans="1:10">
      <c r="A14" s="97">
        <v>11318053</v>
      </c>
      <c r="B14" s="97" t="s">
        <v>1146</v>
      </c>
      <c r="C14" s="97" t="s">
        <v>1147</v>
      </c>
      <c r="D14" s="97">
        <v>200127488</v>
      </c>
      <c r="E14" s="97" t="s">
        <v>1151</v>
      </c>
      <c r="F14" s="97">
        <v>4</v>
      </c>
      <c r="G14" s="97">
        <v>4</v>
      </c>
      <c r="H14" s="97">
        <v>0</v>
      </c>
      <c r="I14" s="97">
        <v>4</v>
      </c>
      <c r="J14" s="97" t="s">
        <v>1149</v>
      </c>
    </row>
    <row r="17" spans="1:13">
      <c r="A17" s="97">
        <v>11344225</v>
      </c>
      <c r="B17" s="97" t="s">
        <v>1146</v>
      </c>
      <c r="C17" s="97" t="s">
        <v>1147</v>
      </c>
      <c r="D17" s="97">
        <v>330122644</v>
      </c>
      <c r="E17" s="97" t="s">
        <v>1178</v>
      </c>
      <c r="F17" s="97">
        <v>1</v>
      </c>
      <c r="G17" s="97">
        <v>1</v>
      </c>
      <c r="H17" s="97">
        <v>0</v>
      </c>
      <c r="I17" s="97">
        <f>F17-H17</f>
        <v>1</v>
      </c>
      <c r="J17" s="97" t="s">
        <v>1179</v>
      </c>
    </row>
    <row r="20" spans="1:13">
      <c r="A20" s="97">
        <v>11354454</v>
      </c>
      <c r="B20" s="97">
        <v>330122501</v>
      </c>
      <c r="C20" s="97">
        <v>2102</v>
      </c>
      <c r="D20" s="97"/>
      <c r="E20" s="97">
        <v>3</v>
      </c>
      <c r="F20" s="97">
        <v>20150513</v>
      </c>
      <c r="G20" s="97">
        <v>20150513</v>
      </c>
      <c r="J20" s="164">
        <v>42137</v>
      </c>
    </row>
    <row r="22" spans="1:13">
      <c r="A22" s="97">
        <v>11358835</v>
      </c>
      <c r="B22" s="97" t="s">
        <v>1146</v>
      </c>
      <c r="C22" s="97" t="s">
        <v>1147</v>
      </c>
      <c r="D22" s="97">
        <v>330079553</v>
      </c>
      <c r="E22" s="97" t="s">
        <v>1207</v>
      </c>
      <c r="F22" s="97">
        <v>1</v>
      </c>
      <c r="G22" s="97">
        <v>1</v>
      </c>
      <c r="H22" s="97">
        <v>0</v>
      </c>
      <c r="I22" s="97">
        <f>F22-H22</f>
        <v>1</v>
      </c>
      <c r="J22" s="97" t="s">
        <v>1208</v>
      </c>
      <c r="K22" s="97"/>
      <c r="L22" s="97"/>
      <c r="M22" s="97"/>
    </row>
    <row r="24" spans="1:13">
      <c r="A24" s="97" t="s">
        <v>1131</v>
      </c>
      <c r="B24" s="97" t="s">
        <v>1132</v>
      </c>
      <c r="C24" s="97" t="s">
        <v>1133</v>
      </c>
      <c r="D24" s="97" t="s">
        <v>1134</v>
      </c>
      <c r="E24" s="97" t="s">
        <v>1135</v>
      </c>
      <c r="F24" s="97" t="s">
        <v>1136</v>
      </c>
      <c r="G24" s="97" t="s">
        <v>1137</v>
      </c>
      <c r="H24" s="97" t="s">
        <v>1138</v>
      </c>
      <c r="I24" s="97"/>
      <c r="J24" s="97" t="s">
        <v>1139</v>
      </c>
      <c r="K24" s="97" t="s">
        <v>1247</v>
      </c>
    </row>
    <row r="25" spans="1:13">
      <c r="A25" s="97">
        <v>11381407</v>
      </c>
      <c r="B25" s="97" t="s">
        <v>1146</v>
      </c>
      <c r="C25" s="97" t="s">
        <v>1147</v>
      </c>
      <c r="D25" s="97">
        <v>330125548</v>
      </c>
      <c r="E25" s="97" t="s">
        <v>1248</v>
      </c>
      <c r="F25" s="97">
        <v>1</v>
      </c>
      <c r="G25" s="97">
        <v>1</v>
      </c>
      <c r="H25" s="97">
        <v>0</v>
      </c>
      <c r="I25" s="97">
        <v>1</v>
      </c>
      <c r="J25" s="97" t="s">
        <v>1249</v>
      </c>
      <c r="K25" s="97" t="s">
        <v>1249</v>
      </c>
    </row>
    <row r="27" spans="1:13">
      <c r="A27" s="97" t="s">
        <v>1131</v>
      </c>
      <c r="B27" s="97" t="s">
        <v>1132</v>
      </c>
      <c r="C27" s="97" t="s">
        <v>1133</v>
      </c>
      <c r="D27" s="97" t="s">
        <v>1134</v>
      </c>
      <c r="E27" s="97" t="s">
        <v>1135</v>
      </c>
      <c r="F27" s="97" t="s">
        <v>1136</v>
      </c>
      <c r="G27" s="97" t="s">
        <v>1137</v>
      </c>
      <c r="H27" s="97" t="s">
        <v>1138</v>
      </c>
      <c r="I27" s="97"/>
      <c r="J27" s="97" t="s">
        <v>1139</v>
      </c>
    </row>
    <row r="28" spans="1:13">
      <c r="A28" s="97">
        <v>11400639</v>
      </c>
      <c r="B28" s="97" t="s">
        <v>1144</v>
      </c>
      <c r="C28" s="97">
        <v>2</v>
      </c>
      <c r="D28" s="97">
        <v>200204439</v>
      </c>
      <c r="E28" s="97" t="s">
        <v>1207</v>
      </c>
      <c r="F28" s="97">
        <v>144</v>
      </c>
      <c r="G28" s="97">
        <v>144</v>
      </c>
      <c r="H28" s="97">
        <v>0</v>
      </c>
      <c r="I28" s="97">
        <v>144</v>
      </c>
      <c r="J28" s="97" t="s">
        <v>1269</v>
      </c>
    </row>
    <row r="29" spans="1:13">
      <c r="A29" s="97">
        <v>11400780</v>
      </c>
      <c r="B29" s="97" t="s">
        <v>1144</v>
      </c>
      <c r="C29" s="97">
        <v>2</v>
      </c>
      <c r="D29" s="97">
        <v>200204471</v>
      </c>
      <c r="E29" s="97" t="s">
        <v>1145</v>
      </c>
      <c r="F29" s="97">
        <v>28</v>
      </c>
      <c r="G29" s="97">
        <v>28</v>
      </c>
      <c r="H29" s="97">
        <v>0</v>
      </c>
      <c r="I29" s="97">
        <v>28</v>
      </c>
      <c r="J29" s="97" t="s">
        <v>1269</v>
      </c>
    </row>
    <row r="30" spans="1:13">
      <c r="A30" s="97">
        <v>11400781</v>
      </c>
      <c r="B30" s="97" t="s">
        <v>1144</v>
      </c>
      <c r="C30" s="97">
        <v>2</v>
      </c>
      <c r="D30" s="97">
        <v>200204507</v>
      </c>
      <c r="E30" s="97" t="s">
        <v>1145</v>
      </c>
      <c r="F30" s="97">
        <v>36</v>
      </c>
      <c r="G30" s="97">
        <v>36</v>
      </c>
      <c r="H30" s="97">
        <v>0</v>
      </c>
      <c r="I30" s="97">
        <v>36</v>
      </c>
      <c r="J30" s="97" t="s">
        <v>1269</v>
      </c>
    </row>
    <row r="31" spans="1:13">
      <c r="A31" s="97">
        <v>11402019</v>
      </c>
      <c r="B31" s="97" t="s">
        <v>1144</v>
      </c>
      <c r="C31" s="97">
        <v>2</v>
      </c>
      <c r="D31" s="97">
        <v>200201380</v>
      </c>
      <c r="E31" s="97" t="s">
        <v>1270</v>
      </c>
      <c r="F31" s="97">
        <v>36</v>
      </c>
      <c r="G31" s="97">
        <v>36</v>
      </c>
      <c r="H31" s="97">
        <v>0</v>
      </c>
      <c r="I31" s="97">
        <v>36</v>
      </c>
      <c r="J31" s="97" t="s">
        <v>1269</v>
      </c>
    </row>
    <row r="32" spans="1:13">
      <c r="A32" s="97">
        <v>11402053</v>
      </c>
      <c r="B32" s="97" t="s">
        <v>1144</v>
      </c>
      <c r="C32" s="97">
        <v>2</v>
      </c>
      <c r="D32" s="97">
        <v>200201339</v>
      </c>
      <c r="E32" s="97" t="s">
        <v>1271</v>
      </c>
      <c r="F32" s="97">
        <v>36</v>
      </c>
      <c r="G32" s="97">
        <v>36</v>
      </c>
      <c r="H32" s="97">
        <v>0</v>
      </c>
      <c r="I32" s="97">
        <v>36</v>
      </c>
      <c r="J32" s="97" t="s">
        <v>1269</v>
      </c>
    </row>
    <row r="33" spans="1:11">
      <c r="A33" s="97">
        <v>11402090</v>
      </c>
      <c r="B33" s="97" t="s">
        <v>1144</v>
      </c>
      <c r="C33" s="97">
        <v>2</v>
      </c>
      <c r="D33" s="97">
        <v>200204453</v>
      </c>
      <c r="E33" s="97" t="s">
        <v>1270</v>
      </c>
      <c r="F33" s="97">
        <v>36</v>
      </c>
      <c r="G33" s="97">
        <v>36</v>
      </c>
      <c r="H33" s="97">
        <v>0</v>
      </c>
      <c r="I33" s="97">
        <v>36</v>
      </c>
      <c r="J33" s="97" t="s">
        <v>1269</v>
      </c>
    </row>
    <row r="35" spans="1:11">
      <c r="A35" s="97" t="s">
        <v>1131</v>
      </c>
      <c r="B35" s="97" t="s">
        <v>1953</v>
      </c>
      <c r="C35" s="97" t="s">
        <v>1134</v>
      </c>
      <c r="D35" s="97" t="s">
        <v>1135</v>
      </c>
      <c r="E35" s="97" t="s">
        <v>1954</v>
      </c>
      <c r="F35" s="97" t="s">
        <v>1955</v>
      </c>
      <c r="G35" s="97" t="s">
        <v>1136</v>
      </c>
      <c r="H35" s="97" t="s">
        <v>1137</v>
      </c>
      <c r="I35" s="97" t="s">
        <v>1138</v>
      </c>
      <c r="J35" s="97" t="s">
        <v>1956</v>
      </c>
      <c r="K35" s="97"/>
    </row>
    <row r="36" spans="1:11">
      <c r="A36" s="183">
        <v>11544620</v>
      </c>
      <c r="B36" s="183" t="s">
        <v>1957</v>
      </c>
      <c r="C36" s="183">
        <v>330135765</v>
      </c>
      <c r="D36" s="97" t="s">
        <v>1958</v>
      </c>
      <c r="E36" s="97">
        <v>2102</v>
      </c>
      <c r="F36" s="97" t="s">
        <v>988</v>
      </c>
      <c r="G36" s="97">
        <v>1</v>
      </c>
      <c r="H36" s="97">
        <v>1</v>
      </c>
      <c r="I36" s="97">
        <v>0</v>
      </c>
      <c r="J36" s="97">
        <v>1</v>
      </c>
      <c r="K36" s="97"/>
    </row>
    <row r="37" spans="1:11">
      <c r="A37" s="183">
        <v>11544613</v>
      </c>
      <c r="B37" s="183" t="s">
        <v>1957</v>
      </c>
      <c r="C37" s="183">
        <v>330135773</v>
      </c>
      <c r="D37" s="97" t="s">
        <v>1959</v>
      </c>
      <c r="E37" s="97">
        <v>2102</v>
      </c>
      <c r="F37" s="97" t="s">
        <v>988</v>
      </c>
      <c r="G37" s="97">
        <v>1</v>
      </c>
      <c r="H37" s="97">
        <v>1</v>
      </c>
      <c r="I37" s="97">
        <v>0</v>
      </c>
      <c r="J37" s="97">
        <v>1</v>
      </c>
    </row>
    <row r="39" spans="1:11">
      <c r="A39" s="97" t="s">
        <v>1131</v>
      </c>
      <c r="B39" s="97" t="s">
        <v>1953</v>
      </c>
      <c r="C39" s="97" t="s">
        <v>1134</v>
      </c>
      <c r="D39" s="97" t="s">
        <v>1135</v>
      </c>
      <c r="E39" s="97" t="s">
        <v>1954</v>
      </c>
      <c r="F39" s="97" t="s">
        <v>1955</v>
      </c>
      <c r="G39" s="97" t="s">
        <v>1136</v>
      </c>
      <c r="H39" s="97" t="s">
        <v>1137</v>
      </c>
      <c r="I39" s="97" t="s">
        <v>1138</v>
      </c>
    </row>
    <row r="40" spans="1:11">
      <c r="A40" s="97"/>
      <c r="B40" s="97"/>
      <c r="C40" s="97"/>
      <c r="D40" s="97"/>
      <c r="E40" s="97"/>
      <c r="F40" s="97"/>
      <c r="G40" s="97"/>
      <c r="H40" s="97"/>
      <c r="I40" s="97"/>
    </row>
    <row r="41" spans="1:11">
      <c r="A41" s="97">
        <v>11559634</v>
      </c>
      <c r="B41" s="97" t="s">
        <v>1974</v>
      </c>
      <c r="C41" s="97">
        <v>200201369</v>
      </c>
      <c r="D41" s="97" t="s">
        <v>1270</v>
      </c>
      <c r="E41" s="97">
        <v>2102</v>
      </c>
      <c r="F41" s="97" t="s">
        <v>988</v>
      </c>
      <c r="G41" s="97">
        <v>128</v>
      </c>
      <c r="H41" s="97">
        <v>128</v>
      </c>
      <c r="I41" s="97">
        <v>0</v>
      </c>
    </row>
    <row r="42" spans="1:11">
      <c r="A42" s="97">
        <v>11559636</v>
      </c>
      <c r="B42" s="97" t="s">
        <v>1974</v>
      </c>
      <c r="C42" s="97">
        <v>200204442</v>
      </c>
      <c r="D42" s="97" t="s">
        <v>1270</v>
      </c>
      <c r="E42" s="97">
        <v>2102</v>
      </c>
      <c r="F42" s="97" t="s">
        <v>988</v>
      </c>
      <c r="G42" s="97">
        <v>128</v>
      </c>
      <c r="H42" s="97">
        <v>128</v>
      </c>
      <c r="I42" s="97">
        <v>0</v>
      </c>
    </row>
    <row r="43" spans="1:11">
      <c r="A43" s="97">
        <v>11559637</v>
      </c>
      <c r="B43" s="97" t="s">
        <v>1974</v>
      </c>
      <c r="C43" s="97">
        <v>200204437</v>
      </c>
      <c r="D43" s="97" t="s">
        <v>1207</v>
      </c>
      <c r="E43" s="97">
        <v>2102</v>
      </c>
      <c r="F43" s="97" t="s">
        <v>988</v>
      </c>
      <c r="G43" s="97">
        <v>256</v>
      </c>
      <c r="H43" s="97">
        <v>256</v>
      </c>
      <c r="I43" s="97">
        <v>0</v>
      </c>
    </row>
    <row r="44" spans="1:11">
      <c r="A44" s="97">
        <v>11559635</v>
      </c>
      <c r="B44" s="97" t="s">
        <v>1974</v>
      </c>
      <c r="C44" s="97">
        <v>200204514</v>
      </c>
      <c r="D44" s="97" t="s">
        <v>1145</v>
      </c>
      <c r="E44" s="97">
        <v>2102</v>
      </c>
      <c r="F44" s="97" t="s">
        <v>988</v>
      </c>
      <c r="G44" s="97">
        <v>128</v>
      </c>
      <c r="H44" s="97">
        <v>128</v>
      </c>
      <c r="I44" s="97">
        <v>0</v>
      </c>
    </row>
    <row r="45" spans="1:11">
      <c r="A45" s="97">
        <v>11559638</v>
      </c>
      <c r="B45" s="97" t="s">
        <v>1974</v>
      </c>
      <c r="C45" s="97">
        <v>200204478</v>
      </c>
      <c r="D45" s="97" t="s">
        <v>1145</v>
      </c>
      <c r="E45" s="97">
        <v>2102</v>
      </c>
      <c r="F45" s="97" t="s">
        <v>988</v>
      </c>
      <c r="G45" s="97">
        <v>128</v>
      </c>
      <c r="H45" s="97">
        <v>128</v>
      </c>
      <c r="I45" s="97">
        <v>0</v>
      </c>
    </row>
    <row r="46" spans="1:11">
      <c r="A46" s="97">
        <v>11559633</v>
      </c>
      <c r="B46" s="97" t="s">
        <v>1974</v>
      </c>
      <c r="C46" s="97">
        <v>200201340</v>
      </c>
      <c r="D46" s="97" t="s">
        <v>1271</v>
      </c>
      <c r="E46" s="97">
        <v>2102</v>
      </c>
      <c r="F46" s="97" t="s">
        <v>988</v>
      </c>
      <c r="G46" s="97">
        <v>128</v>
      </c>
      <c r="H46" s="97">
        <v>128</v>
      </c>
      <c r="I46" s="97">
        <v>0</v>
      </c>
    </row>
    <row r="48" spans="1:11">
      <c r="A48" s="97" t="s">
        <v>1131</v>
      </c>
      <c r="B48" s="97" t="s">
        <v>1953</v>
      </c>
      <c r="C48" s="97" t="s">
        <v>1134</v>
      </c>
      <c r="D48" s="97" t="s">
        <v>1135</v>
      </c>
      <c r="E48" s="97" t="s">
        <v>1954</v>
      </c>
      <c r="F48" s="97" t="s">
        <v>1955</v>
      </c>
      <c r="G48" s="97" t="s">
        <v>1136</v>
      </c>
      <c r="H48" s="97" t="s">
        <v>1137</v>
      </c>
      <c r="I48" s="97" t="s">
        <v>1138</v>
      </c>
      <c r="J48" s="97" t="s">
        <v>1956</v>
      </c>
    </row>
    <row r="49" spans="1:10">
      <c r="A49" s="97"/>
      <c r="B49" s="97"/>
      <c r="C49" s="97"/>
      <c r="D49" s="97"/>
      <c r="E49" s="97"/>
      <c r="F49" s="97"/>
      <c r="G49" s="97"/>
      <c r="H49" s="97"/>
      <c r="I49" s="97"/>
      <c r="J49" s="97"/>
    </row>
    <row r="50" spans="1:10">
      <c r="A50" s="183">
        <v>11585271</v>
      </c>
      <c r="B50" s="183" t="s">
        <v>2053</v>
      </c>
      <c r="C50" s="183">
        <v>330132921</v>
      </c>
      <c r="D50" s="183" t="s">
        <v>2054</v>
      </c>
      <c r="E50" s="97">
        <v>2102</v>
      </c>
      <c r="F50" s="97" t="s">
        <v>988</v>
      </c>
      <c r="G50" s="97">
        <v>2</v>
      </c>
      <c r="H50" s="97">
        <v>2</v>
      </c>
      <c r="I50" s="97">
        <v>0</v>
      </c>
      <c r="J50" s="97">
        <v>2</v>
      </c>
    </row>
    <row r="51" spans="1:10">
      <c r="A51" s="183">
        <v>11585459</v>
      </c>
      <c r="B51" s="183" t="s">
        <v>2053</v>
      </c>
      <c r="C51" s="183">
        <v>330132921</v>
      </c>
      <c r="D51" s="183" t="s">
        <v>2054</v>
      </c>
      <c r="E51" s="97">
        <v>2102</v>
      </c>
      <c r="F51" s="97" t="s">
        <v>988</v>
      </c>
      <c r="G51" s="97">
        <v>16</v>
      </c>
      <c r="H51" s="97">
        <v>16</v>
      </c>
      <c r="I51" s="97">
        <v>0</v>
      </c>
      <c r="J51" s="97">
        <v>16</v>
      </c>
    </row>
    <row r="53" spans="1:10">
      <c r="A53" s="97" t="s">
        <v>1131</v>
      </c>
      <c r="B53" s="97" t="s">
        <v>1953</v>
      </c>
      <c r="C53" s="97" t="s">
        <v>1134</v>
      </c>
      <c r="D53" s="97" t="s">
        <v>1135</v>
      </c>
      <c r="E53" s="97" t="s">
        <v>1954</v>
      </c>
      <c r="F53" s="97" t="s">
        <v>1955</v>
      </c>
      <c r="G53" s="97" t="s">
        <v>1136</v>
      </c>
      <c r="H53" s="97" t="s">
        <v>1137</v>
      </c>
      <c r="I53" s="97" t="s">
        <v>1138</v>
      </c>
    </row>
    <row r="54" spans="1:10">
      <c r="A54" s="97"/>
      <c r="B54" s="97"/>
      <c r="C54" s="97"/>
      <c r="D54" s="97"/>
      <c r="E54" s="97"/>
      <c r="F54" s="97"/>
      <c r="G54" s="97"/>
      <c r="H54" s="97"/>
      <c r="I54" s="97"/>
    </row>
    <row r="55" spans="1:10">
      <c r="A55" s="97">
        <v>11641133</v>
      </c>
      <c r="B55" s="97" t="s">
        <v>2205</v>
      </c>
      <c r="C55" s="97">
        <v>330079961</v>
      </c>
      <c r="D55" s="97" t="s">
        <v>1021</v>
      </c>
      <c r="E55" s="97">
        <v>2102</v>
      </c>
      <c r="F55" s="97" t="s">
        <v>988</v>
      </c>
      <c r="G55" s="97">
        <v>36</v>
      </c>
      <c r="H55" s="97">
        <v>36</v>
      </c>
      <c r="I55" s="97">
        <v>0</v>
      </c>
    </row>
    <row r="56" spans="1:10">
      <c r="A56" s="97">
        <v>11647954</v>
      </c>
      <c r="B56" s="97" t="s">
        <v>2206</v>
      </c>
      <c r="C56" s="97">
        <v>330079961</v>
      </c>
      <c r="D56" s="97" t="s">
        <v>1021</v>
      </c>
      <c r="E56" s="97">
        <v>2102</v>
      </c>
      <c r="F56" s="97" t="s">
        <v>988</v>
      </c>
      <c r="G56" s="97">
        <v>18</v>
      </c>
      <c r="H56" s="97">
        <v>18</v>
      </c>
      <c r="I56" s="97">
        <v>0</v>
      </c>
    </row>
    <row r="57" spans="1:10">
      <c r="A57" s="97">
        <v>11649612</v>
      </c>
      <c r="B57" s="97" t="s">
        <v>2206</v>
      </c>
      <c r="C57" s="97">
        <v>330079961</v>
      </c>
      <c r="D57" s="97" t="s">
        <v>1021</v>
      </c>
      <c r="E57" s="97">
        <v>2102</v>
      </c>
      <c r="F57" s="97" t="s">
        <v>988</v>
      </c>
      <c r="G57" s="97">
        <v>18</v>
      </c>
      <c r="H57" s="97">
        <v>18</v>
      </c>
      <c r="I57" s="97">
        <v>0</v>
      </c>
    </row>
    <row r="58" spans="1:10">
      <c r="A58" s="97">
        <v>11643393</v>
      </c>
      <c r="B58" s="97" t="s">
        <v>2207</v>
      </c>
      <c r="C58" s="97">
        <v>330094280</v>
      </c>
      <c r="D58" s="97" t="s">
        <v>2208</v>
      </c>
      <c r="E58" s="97">
        <v>2102</v>
      </c>
      <c r="F58" s="97" t="s">
        <v>988</v>
      </c>
      <c r="G58" s="97">
        <v>1</v>
      </c>
      <c r="H58" s="97">
        <v>1</v>
      </c>
      <c r="I58" s="97">
        <v>0</v>
      </c>
    </row>
    <row r="59" spans="1:10">
      <c r="A59" s="97">
        <v>11643394</v>
      </c>
      <c r="B59" s="97" t="s">
        <v>2207</v>
      </c>
      <c r="C59" s="97">
        <v>330094303</v>
      </c>
      <c r="D59" s="97" t="s">
        <v>2208</v>
      </c>
      <c r="E59" s="97">
        <v>2102</v>
      </c>
      <c r="F59" s="97" t="s">
        <v>988</v>
      </c>
      <c r="G59" s="97">
        <v>12</v>
      </c>
      <c r="H59" s="97">
        <v>12</v>
      </c>
      <c r="I59" s="97">
        <v>0</v>
      </c>
    </row>
    <row r="60" spans="1:10">
      <c r="A60" s="97">
        <v>11643408</v>
      </c>
      <c r="B60" s="97" t="s">
        <v>2207</v>
      </c>
      <c r="C60" s="97">
        <v>330094280</v>
      </c>
      <c r="D60" s="97" t="s">
        <v>2208</v>
      </c>
      <c r="E60" s="97">
        <v>2102</v>
      </c>
      <c r="F60" s="97" t="s">
        <v>988</v>
      </c>
      <c r="G60" s="97">
        <v>10</v>
      </c>
      <c r="H60" s="97">
        <v>10</v>
      </c>
      <c r="I60" s="97">
        <v>0</v>
      </c>
    </row>
    <row r="61" spans="1:10">
      <c r="A61" s="97">
        <v>11643409</v>
      </c>
      <c r="B61" s="97" t="s">
        <v>2207</v>
      </c>
      <c r="C61" s="97">
        <v>330094303</v>
      </c>
      <c r="D61" s="97" t="s">
        <v>2208</v>
      </c>
      <c r="E61" s="97">
        <v>2102</v>
      </c>
      <c r="F61" s="97" t="s">
        <v>988</v>
      </c>
      <c r="G61" s="97">
        <v>10</v>
      </c>
      <c r="H61" s="97">
        <v>10</v>
      </c>
      <c r="I61" s="97">
        <v>0</v>
      </c>
    </row>
    <row r="62" spans="1:10">
      <c r="A62" s="97">
        <v>11647046</v>
      </c>
      <c r="B62" s="97" t="s">
        <v>2209</v>
      </c>
      <c r="C62" s="97">
        <v>330094280</v>
      </c>
      <c r="D62" s="97" t="s">
        <v>2208</v>
      </c>
      <c r="E62" s="97">
        <v>2102</v>
      </c>
      <c r="F62" s="97" t="s">
        <v>988</v>
      </c>
      <c r="G62" s="97">
        <v>11</v>
      </c>
      <c r="H62" s="97">
        <v>11</v>
      </c>
      <c r="I62" s="97">
        <v>0</v>
      </c>
    </row>
    <row r="63" spans="1:10">
      <c r="A63" s="97">
        <v>11650878</v>
      </c>
      <c r="B63" s="97" t="s">
        <v>2210</v>
      </c>
      <c r="C63" s="97">
        <v>330094280</v>
      </c>
      <c r="D63" s="97" t="s">
        <v>2208</v>
      </c>
      <c r="E63" s="97">
        <v>2102</v>
      </c>
      <c r="F63" s="97" t="s">
        <v>988</v>
      </c>
      <c r="G63" s="97">
        <v>3</v>
      </c>
      <c r="H63" s="97">
        <v>3</v>
      </c>
      <c r="I63" s="97">
        <v>0</v>
      </c>
    </row>
    <row r="64" spans="1:10">
      <c r="A64" s="97">
        <v>11650879</v>
      </c>
      <c r="B64" s="97" t="s">
        <v>2210</v>
      </c>
      <c r="C64" s="97">
        <v>330094303</v>
      </c>
      <c r="D64" s="97" t="s">
        <v>2208</v>
      </c>
      <c r="E64" s="97">
        <v>2102</v>
      </c>
      <c r="F64" s="97" t="s">
        <v>988</v>
      </c>
      <c r="G64" s="97">
        <v>3</v>
      </c>
      <c r="H64" s="97">
        <v>3</v>
      </c>
      <c r="I64" s="97">
        <v>0</v>
      </c>
    </row>
    <row r="65" spans="1:10">
      <c r="A65" s="97">
        <v>11643438</v>
      </c>
      <c r="B65" s="97" t="s">
        <v>2209</v>
      </c>
      <c r="C65" s="97">
        <v>330079957</v>
      </c>
      <c r="D65" s="97" t="s">
        <v>2211</v>
      </c>
      <c r="E65" s="97">
        <v>2102</v>
      </c>
      <c r="F65" s="97" t="s">
        <v>988</v>
      </c>
      <c r="G65" s="97">
        <v>18</v>
      </c>
      <c r="H65" s="97">
        <v>18</v>
      </c>
      <c r="I65" s="97">
        <v>0</v>
      </c>
    </row>
    <row r="66" spans="1:10">
      <c r="A66" s="97">
        <v>11649613</v>
      </c>
      <c r="B66" s="97" t="s">
        <v>2206</v>
      </c>
      <c r="C66" s="97">
        <v>330079957</v>
      </c>
      <c r="D66" s="97" t="s">
        <v>2211</v>
      </c>
      <c r="E66" s="97">
        <v>2102</v>
      </c>
      <c r="F66" s="97" t="s">
        <v>988</v>
      </c>
      <c r="G66" s="97">
        <v>18</v>
      </c>
      <c r="H66" s="97">
        <v>18</v>
      </c>
      <c r="I66" s="97">
        <v>0</v>
      </c>
    </row>
    <row r="67" spans="1:10">
      <c r="A67" s="97">
        <v>11649464</v>
      </c>
      <c r="B67" s="97" t="s">
        <v>2206</v>
      </c>
      <c r="C67" s="97">
        <v>330109860</v>
      </c>
      <c r="D67" s="97" t="s">
        <v>2212</v>
      </c>
      <c r="E67" s="97">
        <v>2102</v>
      </c>
      <c r="F67" s="97" t="s">
        <v>988</v>
      </c>
      <c r="G67" s="97">
        <v>1</v>
      </c>
      <c r="H67" s="97">
        <v>1</v>
      </c>
      <c r="I67" s="97">
        <v>0</v>
      </c>
    </row>
    <row r="68" spans="1:10">
      <c r="A68" s="97"/>
      <c r="B68" s="97"/>
      <c r="C68" s="97"/>
      <c r="D68" s="97"/>
      <c r="E68" s="97"/>
      <c r="F68" s="97"/>
      <c r="G68" s="97"/>
      <c r="H68" s="97"/>
      <c r="I68" s="97"/>
    </row>
    <row r="69" spans="1:10">
      <c r="A69" s="97" t="s">
        <v>1131</v>
      </c>
      <c r="B69" s="97" t="s">
        <v>1953</v>
      </c>
      <c r="C69" s="97" t="s">
        <v>1134</v>
      </c>
      <c r="D69" s="97" t="s">
        <v>1135</v>
      </c>
      <c r="E69" s="97" t="s">
        <v>1954</v>
      </c>
      <c r="F69" s="97" t="s">
        <v>1955</v>
      </c>
      <c r="G69" s="97" t="s">
        <v>1136</v>
      </c>
      <c r="H69" s="97" t="s">
        <v>1137</v>
      </c>
      <c r="I69" s="97" t="s">
        <v>1138</v>
      </c>
      <c r="J69" s="97" t="s">
        <v>1956</v>
      </c>
    </row>
    <row r="70" spans="1:10">
      <c r="A70" s="97"/>
      <c r="B70" s="97"/>
      <c r="C70" s="97"/>
      <c r="D70" s="97"/>
      <c r="E70" s="97"/>
      <c r="F70" s="97"/>
      <c r="G70" s="97"/>
      <c r="H70" s="97"/>
      <c r="I70" s="97"/>
      <c r="J70" s="97"/>
    </row>
    <row r="71" spans="1:10">
      <c r="A71" s="97">
        <v>11633774</v>
      </c>
      <c r="B71" s="97" t="s">
        <v>2213</v>
      </c>
      <c r="C71" s="97">
        <v>200090704</v>
      </c>
      <c r="D71" s="97" t="s">
        <v>1151</v>
      </c>
      <c r="E71" s="97">
        <v>2102</v>
      </c>
      <c r="F71" s="97" t="s">
        <v>988</v>
      </c>
      <c r="G71" s="97">
        <v>44</v>
      </c>
      <c r="H71" s="97">
        <v>0</v>
      </c>
      <c r="I71" s="97">
        <v>0</v>
      </c>
      <c r="J71" s="97">
        <v>44</v>
      </c>
    </row>
    <row r="72" spans="1:10">
      <c r="A72" s="97">
        <v>11633899</v>
      </c>
      <c r="B72" s="97" t="s">
        <v>2213</v>
      </c>
      <c r="C72" s="97">
        <v>200090704</v>
      </c>
      <c r="D72" s="97" t="s">
        <v>1151</v>
      </c>
      <c r="E72" s="97">
        <v>2102</v>
      </c>
      <c r="F72" s="97" t="s">
        <v>988</v>
      </c>
      <c r="G72" s="97">
        <v>44</v>
      </c>
      <c r="H72" s="97">
        <v>0</v>
      </c>
      <c r="I72" s="97">
        <v>0</v>
      </c>
      <c r="J72" s="97">
        <v>44</v>
      </c>
    </row>
  </sheetData>
  <phoneticPr fontId="2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Q149"/>
  <sheetViews>
    <sheetView topLeftCell="A133" workbookViewId="0">
      <selection activeCell="P151" sqref="P151"/>
    </sheetView>
  </sheetViews>
  <sheetFormatPr defaultRowHeight="13"/>
  <cols>
    <col min="1" max="1" width="13" style="1" bestFit="1" customWidth="1"/>
    <col min="2" max="2" width="10.5" style="1" bestFit="1" customWidth="1"/>
    <col min="3" max="3" width="5.375" style="1" customWidth="1"/>
    <col min="4" max="4" width="7" style="1" customWidth="1"/>
    <col min="5" max="5" width="8.5" style="1" bestFit="1" customWidth="1"/>
    <col min="6" max="8" width="9.5" style="1" bestFit="1" customWidth="1"/>
    <col min="9" max="9" width="14.25" style="1" bestFit="1" customWidth="1"/>
    <col min="10" max="10" width="7.875" style="1" customWidth="1"/>
  </cols>
  <sheetData>
    <row r="1" spans="1:12" ht="28.8">
      <c r="A1" s="131" t="s">
        <v>1071</v>
      </c>
      <c r="B1" s="131" t="s">
        <v>1072</v>
      </c>
      <c r="C1" s="131" t="s">
        <v>981</v>
      </c>
      <c r="D1" s="131" t="s">
        <v>1078</v>
      </c>
      <c r="E1" s="131" t="s">
        <v>983</v>
      </c>
      <c r="F1" s="131" t="s">
        <v>1073</v>
      </c>
      <c r="G1" s="131" t="s">
        <v>984</v>
      </c>
      <c r="H1" s="131" t="s">
        <v>985</v>
      </c>
      <c r="I1" s="131" t="s">
        <v>986</v>
      </c>
    </row>
    <row r="2" spans="1:12" ht="17.3" hidden="1">
      <c r="A2" s="132">
        <v>11251858</v>
      </c>
      <c r="B2" s="133">
        <v>200274696</v>
      </c>
      <c r="C2" s="134">
        <v>2102</v>
      </c>
      <c r="D2" s="135"/>
      <c r="E2" s="134">
        <v>150</v>
      </c>
      <c r="F2" s="134">
        <v>20150323</v>
      </c>
      <c r="G2" s="134">
        <v>20150324</v>
      </c>
      <c r="H2" s="134" t="s">
        <v>988</v>
      </c>
      <c r="I2" s="134" t="s">
        <v>1079</v>
      </c>
    </row>
    <row r="3" spans="1:12" ht="17.3" hidden="1">
      <c r="A3" s="132">
        <v>11251859</v>
      </c>
      <c r="B3" s="136">
        <v>200274688</v>
      </c>
      <c r="C3" s="134">
        <v>2102</v>
      </c>
      <c r="D3" s="135"/>
      <c r="E3" s="134">
        <v>150</v>
      </c>
      <c r="F3" s="134">
        <v>20150323</v>
      </c>
      <c r="G3" s="134">
        <v>20150324</v>
      </c>
      <c r="H3" s="134" t="s">
        <v>988</v>
      </c>
      <c r="I3" s="134" t="s">
        <v>1079</v>
      </c>
    </row>
    <row r="4" spans="1:12" ht="17.3" hidden="1">
      <c r="A4" s="132">
        <v>11268489</v>
      </c>
      <c r="B4" s="133">
        <v>200274696</v>
      </c>
      <c r="C4" s="134">
        <v>2102</v>
      </c>
      <c r="D4" s="135"/>
      <c r="E4" s="134">
        <v>150</v>
      </c>
      <c r="F4" s="134">
        <v>20150330</v>
      </c>
      <c r="G4" s="134">
        <v>20150331</v>
      </c>
      <c r="H4" s="134" t="s">
        <v>988</v>
      </c>
      <c r="I4" s="134" t="s">
        <v>1080</v>
      </c>
    </row>
    <row r="5" spans="1:12" ht="17.3" hidden="1">
      <c r="A5" s="132">
        <v>11268490</v>
      </c>
      <c r="B5" s="136">
        <v>200274688</v>
      </c>
      <c r="C5" s="134">
        <v>2102</v>
      </c>
      <c r="D5" s="135"/>
      <c r="E5" s="134">
        <v>150</v>
      </c>
      <c r="F5" s="134">
        <v>20150330</v>
      </c>
      <c r="G5" s="134">
        <v>20150331</v>
      </c>
      <c r="H5" s="134" t="s">
        <v>988</v>
      </c>
      <c r="I5" s="134" t="s">
        <v>1080</v>
      </c>
    </row>
    <row r="6" spans="1:12" ht="17.3" hidden="1">
      <c r="A6" s="132">
        <v>11279997</v>
      </c>
      <c r="B6" s="133">
        <v>200274696</v>
      </c>
      <c r="C6" s="134">
        <v>2102</v>
      </c>
      <c r="D6" s="135"/>
      <c r="E6" s="134">
        <v>150</v>
      </c>
      <c r="F6" s="134">
        <v>20150406</v>
      </c>
      <c r="G6" s="134">
        <v>20150407</v>
      </c>
      <c r="H6" s="134" t="s">
        <v>988</v>
      </c>
      <c r="I6" s="134" t="s">
        <v>1081</v>
      </c>
    </row>
    <row r="7" spans="1:12" ht="17.3" hidden="1">
      <c r="A7" s="132">
        <v>11279998</v>
      </c>
      <c r="B7" s="136">
        <v>200274688</v>
      </c>
      <c r="C7" s="134">
        <v>2102</v>
      </c>
      <c r="D7" s="135"/>
      <c r="E7" s="134">
        <v>150</v>
      </c>
      <c r="F7" s="134">
        <v>20150406</v>
      </c>
      <c r="G7" s="134">
        <v>20150407</v>
      </c>
      <c r="H7" s="134" t="s">
        <v>988</v>
      </c>
      <c r="I7" s="134" t="s">
        <v>1081</v>
      </c>
    </row>
    <row r="8" spans="1:12" ht="17.3" hidden="1">
      <c r="A8" s="132">
        <v>11279999</v>
      </c>
      <c r="B8" s="133">
        <v>200274696</v>
      </c>
      <c r="C8" s="134">
        <v>2102</v>
      </c>
      <c r="D8" s="135"/>
      <c r="E8" s="134">
        <v>150</v>
      </c>
      <c r="F8" s="134">
        <v>20150408</v>
      </c>
      <c r="G8" s="134">
        <v>20150409</v>
      </c>
      <c r="H8" s="134" t="s">
        <v>988</v>
      </c>
      <c r="I8" s="134" t="s">
        <v>1082</v>
      </c>
    </row>
    <row r="9" spans="1:12" ht="17.3" hidden="1">
      <c r="A9" s="132">
        <v>11280040</v>
      </c>
      <c r="B9" s="136">
        <v>200274688</v>
      </c>
      <c r="C9" s="134">
        <v>2102</v>
      </c>
      <c r="D9" s="135"/>
      <c r="E9" s="134">
        <v>150</v>
      </c>
      <c r="F9" s="134">
        <v>20150408</v>
      </c>
      <c r="G9" s="134">
        <v>20150409</v>
      </c>
      <c r="H9" s="134" t="s">
        <v>988</v>
      </c>
      <c r="I9" s="134" t="s">
        <v>1082</v>
      </c>
    </row>
    <row r="10" spans="1:12" ht="28.8" hidden="1">
      <c r="A10" s="137" t="s">
        <v>1083</v>
      </c>
      <c r="B10" s="138" t="s">
        <v>1084</v>
      </c>
      <c r="C10" s="138" t="s">
        <v>1085</v>
      </c>
      <c r="D10" s="138" t="s">
        <v>1086</v>
      </c>
      <c r="E10" s="138" t="s">
        <v>1087</v>
      </c>
      <c r="F10" s="138" t="s">
        <v>1088</v>
      </c>
      <c r="G10" s="138" t="s">
        <v>1089</v>
      </c>
      <c r="H10" s="138" t="s">
        <v>1090</v>
      </c>
      <c r="I10" s="138" t="s">
        <v>1091</v>
      </c>
    </row>
    <row r="11" spans="1:12" ht="17.3">
      <c r="A11" s="139">
        <v>11318158</v>
      </c>
      <c r="B11" s="140">
        <v>200274696</v>
      </c>
      <c r="C11" s="141">
        <v>2102</v>
      </c>
      <c r="D11" s="141"/>
      <c r="E11" s="141">
        <v>150</v>
      </c>
      <c r="F11" s="141">
        <v>20150423</v>
      </c>
      <c r="G11" s="141">
        <v>20150423</v>
      </c>
      <c r="H11" s="141" t="s">
        <v>988</v>
      </c>
      <c r="I11" s="141" t="s">
        <v>1092</v>
      </c>
      <c r="J11" s="149">
        <v>800</v>
      </c>
      <c r="K11" t="s">
        <v>1124</v>
      </c>
      <c r="L11" s="161" t="s">
        <v>1171</v>
      </c>
    </row>
    <row r="12" spans="1:12" ht="17.3">
      <c r="A12" s="139">
        <v>11318159</v>
      </c>
      <c r="B12" s="142">
        <v>200274688</v>
      </c>
      <c r="C12" s="141">
        <v>2102</v>
      </c>
      <c r="D12" s="141"/>
      <c r="E12" s="141">
        <v>150</v>
      </c>
      <c r="F12" s="141">
        <v>20150423</v>
      </c>
      <c r="G12" s="141">
        <v>20150423</v>
      </c>
      <c r="H12" s="141" t="s">
        <v>988</v>
      </c>
      <c r="I12" s="141" t="s">
        <v>1092</v>
      </c>
      <c r="K12" s="86" t="s">
        <v>1124</v>
      </c>
      <c r="L12" s="161" t="s">
        <v>1171</v>
      </c>
    </row>
    <row r="13" spans="1:12" ht="17.3">
      <c r="A13" s="153">
        <v>11318160</v>
      </c>
      <c r="B13" s="140">
        <v>200274696</v>
      </c>
      <c r="C13" s="141">
        <v>2102</v>
      </c>
      <c r="D13" s="141"/>
      <c r="E13" s="141">
        <v>150</v>
      </c>
      <c r="F13" s="141">
        <v>20150427</v>
      </c>
      <c r="G13" s="141">
        <v>20150427</v>
      </c>
      <c r="H13" s="141" t="s">
        <v>988</v>
      </c>
      <c r="I13" s="141" t="s">
        <v>1093</v>
      </c>
      <c r="K13" s="86" t="s">
        <v>1124</v>
      </c>
      <c r="L13" s="161" t="s">
        <v>1171</v>
      </c>
    </row>
    <row r="14" spans="1:12" ht="17.3">
      <c r="A14" s="139">
        <v>11318161</v>
      </c>
      <c r="B14" s="142">
        <v>200274688</v>
      </c>
      <c r="C14" s="141">
        <v>2102</v>
      </c>
      <c r="D14" s="141"/>
      <c r="E14" s="141">
        <v>150</v>
      </c>
      <c r="F14" s="141">
        <v>20150427</v>
      </c>
      <c r="G14" s="141">
        <v>20150427</v>
      </c>
      <c r="H14" s="141" t="s">
        <v>988</v>
      </c>
      <c r="I14" s="141" t="s">
        <v>1093</v>
      </c>
      <c r="K14" s="86" t="s">
        <v>1124</v>
      </c>
      <c r="L14" s="161" t="s">
        <v>1171</v>
      </c>
    </row>
    <row r="15" spans="1:12" ht="17.3">
      <c r="A15" s="153">
        <v>11318162</v>
      </c>
      <c r="B15" s="140">
        <v>200274696</v>
      </c>
      <c r="C15" s="141">
        <v>2102</v>
      </c>
      <c r="D15" s="141"/>
      <c r="E15" s="141">
        <v>150</v>
      </c>
      <c r="F15" s="141">
        <v>20150428</v>
      </c>
      <c r="G15" s="141">
        <v>20150428</v>
      </c>
      <c r="H15" s="141" t="s">
        <v>988</v>
      </c>
      <c r="I15" s="141" t="s">
        <v>1094</v>
      </c>
      <c r="K15" s="86" t="s">
        <v>1124</v>
      </c>
      <c r="L15" s="161" t="s">
        <v>1171</v>
      </c>
    </row>
    <row r="16" spans="1:12" ht="17.3">
      <c r="A16" s="139">
        <v>11318163</v>
      </c>
      <c r="B16" s="142">
        <v>200274688</v>
      </c>
      <c r="C16" s="141">
        <v>2102</v>
      </c>
      <c r="D16" s="141"/>
      <c r="E16" s="141">
        <v>150</v>
      </c>
      <c r="F16" s="141">
        <v>20150428</v>
      </c>
      <c r="G16" s="141">
        <v>20150428</v>
      </c>
      <c r="H16" s="141" t="s">
        <v>988</v>
      </c>
      <c r="I16" s="141" t="s">
        <v>1094</v>
      </c>
      <c r="K16" s="86" t="s">
        <v>1124</v>
      </c>
      <c r="L16" s="161" t="s">
        <v>1171</v>
      </c>
    </row>
    <row r="17" spans="1:12" ht="17.3">
      <c r="A17" s="154">
        <v>11318164</v>
      </c>
      <c r="B17" s="155">
        <v>200274696</v>
      </c>
      <c r="C17" s="156">
        <v>2102</v>
      </c>
      <c r="D17" s="156"/>
      <c r="E17" s="156">
        <v>150</v>
      </c>
      <c r="F17" s="156">
        <v>20150429</v>
      </c>
      <c r="G17" s="156">
        <v>20150429</v>
      </c>
      <c r="H17" s="156" t="s">
        <v>988</v>
      </c>
      <c r="I17" s="156" t="s">
        <v>1095</v>
      </c>
      <c r="J17" s="157"/>
    </row>
    <row r="18" spans="1:12" ht="17.3">
      <c r="A18" s="154">
        <v>11318165</v>
      </c>
      <c r="B18" s="158">
        <v>200274688</v>
      </c>
      <c r="C18" s="156">
        <v>2102</v>
      </c>
      <c r="D18" s="156"/>
      <c r="E18" s="156">
        <v>150</v>
      </c>
      <c r="F18" s="156">
        <v>20150429</v>
      </c>
      <c r="G18" s="156">
        <v>20150429</v>
      </c>
      <c r="H18" s="156" t="s">
        <v>988</v>
      </c>
      <c r="I18" s="156" t="s">
        <v>1095</v>
      </c>
      <c r="J18" s="157" t="s">
        <v>1119</v>
      </c>
    </row>
    <row r="19" spans="1:12" ht="17.3">
      <c r="A19" s="139">
        <v>11318166</v>
      </c>
      <c r="B19" s="140">
        <v>200274696</v>
      </c>
      <c r="C19" s="141">
        <v>2102</v>
      </c>
      <c r="D19" s="141"/>
      <c r="E19" s="141">
        <v>150</v>
      </c>
      <c r="F19" s="141">
        <v>20150430</v>
      </c>
      <c r="G19" s="141">
        <v>20150430</v>
      </c>
      <c r="H19" s="141" t="s">
        <v>988</v>
      </c>
      <c r="I19" s="141" t="s">
        <v>1096</v>
      </c>
    </row>
    <row r="20" spans="1:12" ht="17.3">
      <c r="A20" s="139">
        <v>11318167</v>
      </c>
      <c r="B20" s="142">
        <v>200274688</v>
      </c>
      <c r="C20" s="141">
        <v>2102</v>
      </c>
      <c r="D20" s="141"/>
      <c r="E20" s="141">
        <v>150</v>
      </c>
      <c r="F20" s="141">
        <v>20150430</v>
      </c>
      <c r="G20" s="141">
        <v>20150430</v>
      </c>
      <c r="H20" s="141" t="s">
        <v>988</v>
      </c>
      <c r="I20" s="141" t="s">
        <v>1096</v>
      </c>
    </row>
    <row r="21" spans="1:12" hidden="1"/>
    <row r="22" spans="1:12" ht="28.8" hidden="1">
      <c r="A22" s="143" t="s">
        <v>1101</v>
      </c>
      <c r="B22" s="144" t="s">
        <v>1102</v>
      </c>
      <c r="C22" s="144" t="s">
        <v>1103</v>
      </c>
      <c r="D22" s="144" t="s">
        <v>1104</v>
      </c>
      <c r="E22" s="144" t="s">
        <v>1105</v>
      </c>
      <c r="F22" s="144" t="s">
        <v>1106</v>
      </c>
      <c r="G22" s="144" t="s">
        <v>1107</v>
      </c>
      <c r="H22" s="144" t="s">
        <v>1108</v>
      </c>
      <c r="I22" s="144" t="s">
        <v>1109</v>
      </c>
    </row>
    <row r="23" spans="1:12" ht="17.3" hidden="1">
      <c r="A23" s="145">
        <v>11330986</v>
      </c>
      <c r="B23" s="146">
        <v>200274697</v>
      </c>
      <c r="C23" s="117">
        <v>2102</v>
      </c>
      <c r="D23" s="117"/>
      <c r="E23" s="117">
        <v>150</v>
      </c>
      <c r="F23" s="117">
        <v>20150503</v>
      </c>
      <c r="G23" s="117">
        <v>20150503</v>
      </c>
      <c r="H23" s="117" t="s">
        <v>988</v>
      </c>
      <c r="I23" s="117" t="s">
        <v>1110</v>
      </c>
      <c r="J23" s="150">
        <v>900</v>
      </c>
      <c r="K23" s="86" t="s">
        <v>1124</v>
      </c>
      <c r="L23" s="162" t="s">
        <v>1172</v>
      </c>
    </row>
    <row r="24" spans="1:12" ht="17.3" hidden="1">
      <c r="A24" s="151">
        <v>11330987</v>
      </c>
      <c r="B24" s="152">
        <v>200274689</v>
      </c>
      <c r="C24" s="123">
        <v>2102</v>
      </c>
      <c r="D24" s="123"/>
      <c r="E24" s="123">
        <v>150</v>
      </c>
      <c r="F24" s="123">
        <v>20150503</v>
      </c>
      <c r="G24" s="123">
        <v>20150503</v>
      </c>
      <c r="H24" s="123" t="s">
        <v>988</v>
      </c>
      <c r="I24" s="123" t="s">
        <v>1110</v>
      </c>
      <c r="K24" s="86" t="s">
        <v>1124</v>
      </c>
      <c r="L24" s="162" t="s">
        <v>1172</v>
      </c>
    </row>
    <row r="25" spans="1:12" ht="17.3" hidden="1">
      <c r="A25" s="145">
        <v>11330988</v>
      </c>
      <c r="B25" s="148">
        <v>200274697</v>
      </c>
      <c r="C25" s="117">
        <v>2102</v>
      </c>
      <c r="D25" s="117"/>
      <c r="E25" s="117">
        <v>150</v>
      </c>
      <c r="F25" s="117">
        <v>20150504</v>
      </c>
      <c r="G25" s="117">
        <v>20150504</v>
      </c>
      <c r="H25" s="117" t="s">
        <v>988</v>
      </c>
      <c r="I25" s="117" t="s">
        <v>1111</v>
      </c>
      <c r="K25" s="86" t="s">
        <v>1124</v>
      </c>
      <c r="L25" s="162" t="s">
        <v>1172</v>
      </c>
    </row>
    <row r="26" spans="1:12" ht="17.3" hidden="1">
      <c r="A26" s="151">
        <v>11330990</v>
      </c>
      <c r="B26" s="147">
        <v>200274689</v>
      </c>
      <c r="C26" s="123">
        <v>2102</v>
      </c>
      <c r="D26" s="123"/>
      <c r="E26" s="123">
        <v>150</v>
      </c>
      <c r="F26" s="123">
        <v>20150504</v>
      </c>
      <c r="G26" s="123">
        <v>20150504</v>
      </c>
      <c r="H26" s="123" t="s">
        <v>988</v>
      </c>
      <c r="I26" s="123" t="s">
        <v>1111</v>
      </c>
      <c r="K26" s="86" t="s">
        <v>1124</v>
      </c>
      <c r="L26" s="162" t="s">
        <v>1172</v>
      </c>
    </row>
    <row r="27" spans="1:12" ht="17.3" hidden="1">
      <c r="A27" s="145">
        <v>11330991</v>
      </c>
      <c r="B27" s="148">
        <v>200274697</v>
      </c>
      <c r="C27" s="120">
        <v>2102</v>
      </c>
      <c r="D27" s="117"/>
      <c r="E27" s="117">
        <v>150</v>
      </c>
      <c r="F27" s="117">
        <v>20150505</v>
      </c>
      <c r="G27" s="117">
        <v>20150505</v>
      </c>
      <c r="H27" s="117" t="s">
        <v>988</v>
      </c>
      <c r="I27" s="117" t="s">
        <v>1112</v>
      </c>
      <c r="L27" s="162" t="s">
        <v>1172</v>
      </c>
    </row>
    <row r="28" spans="1:12" ht="17.3" hidden="1">
      <c r="A28" s="151">
        <v>11330992</v>
      </c>
      <c r="B28" s="147">
        <v>200274689</v>
      </c>
      <c r="C28" s="123">
        <v>2102</v>
      </c>
      <c r="D28" s="123"/>
      <c r="E28" s="123">
        <v>150</v>
      </c>
      <c r="F28" s="123">
        <v>20150505</v>
      </c>
      <c r="G28" s="123">
        <v>20150505</v>
      </c>
      <c r="H28" s="123" t="s">
        <v>988</v>
      </c>
      <c r="I28" s="123" t="s">
        <v>1112</v>
      </c>
      <c r="L28" s="162" t="s">
        <v>1172</v>
      </c>
    </row>
    <row r="29" spans="1:12" ht="17.3" hidden="1">
      <c r="A29" s="145">
        <v>11330993</v>
      </c>
      <c r="B29" s="148">
        <v>200274697</v>
      </c>
      <c r="C29" s="120">
        <v>2102</v>
      </c>
      <c r="D29" s="117"/>
      <c r="E29" s="117">
        <v>150</v>
      </c>
      <c r="F29" s="117">
        <v>20150506</v>
      </c>
      <c r="G29" s="117">
        <v>20150506</v>
      </c>
      <c r="H29" s="117" t="s">
        <v>988</v>
      </c>
      <c r="I29" s="117" t="s">
        <v>1113</v>
      </c>
      <c r="L29" s="162" t="s">
        <v>1172</v>
      </c>
    </row>
    <row r="30" spans="1:12" ht="17.3" hidden="1">
      <c r="A30" s="151">
        <v>11330994</v>
      </c>
      <c r="B30" s="147">
        <v>200274689</v>
      </c>
      <c r="C30" s="123">
        <v>2102</v>
      </c>
      <c r="D30" s="123"/>
      <c r="E30" s="123">
        <v>150</v>
      </c>
      <c r="F30" s="123">
        <v>20150506</v>
      </c>
      <c r="G30" s="123">
        <v>20150506</v>
      </c>
      <c r="H30" s="123" t="s">
        <v>988</v>
      </c>
      <c r="I30" s="123" t="s">
        <v>1113</v>
      </c>
      <c r="L30" s="162" t="s">
        <v>1172</v>
      </c>
    </row>
    <row r="31" spans="1:12" ht="17.3" hidden="1">
      <c r="A31" s="145">
        <v>11330995</v>
      </c>
      <c r="B31" s="148">
        <v>200274697</v>
      </c>
      <c r="C31" s="120">
        <v>2102</v>
      </c>
      <c r="D31" s="120"/>
      <c r="E31" s="117">
        <v>150</v>
      </c>
      <c r="F31" s="117">
        <v>20150507</v>
      </c>
      <c r="G31" s="117">
        <v>20150507</v>
      </c>
      <c r="H31" s="117" t="s">
        <v>988</v>
      </c>
      <c r="I31" s="120" t="s">
        <v>1114</v>
      </c>
      <c r="L31" s="162" t="s">
        <v>1172</v>
      </c>
    </row>
    <row r="32" spans="1:12" ht="17.3" hidden="1">
      <c r="A32" s="151">
        <v>11330996</v>
      </c>
      <c r="B32" s="147">
        <v>200274689</v>
      </c>
      <c r="C32" s="123">
        <v>2102</v>
      </c>
      <c r="D32" s="123"/>
      <c r="E32" s="123">
        <v>150</v>
      </c>
      <c r="F32" s="123">
        <v>20150507</v>
      </c>
      <c r="G32" s="123">
        <v>20150507</v>
      </c>
      <c r="H32" s="123" t="s">
        <v>988</v>
      </c>
      <c r="I32" s="123" t="s">
        <v>1114</v>
      </c>
      <c r="K32" t="s">
        <v>1198</v>
      </c>
      <c r="L32" s="162" t="s">
        <v>1172</v>
      </c>
    </row>
    <row r="33" spans="1:12" hidden="1">
      <c r="L33" s="86"/>
    </row>
    <row r="34" spans="1:12" ht="28.8" hidden="1">
      <c r="A34" s="143" t="s">
        <v>1152</v>
      </c>
      <c r="B34" s="144" t="s">
        <v>1153</v>
      </c>
      <c r="C34" s="144" t="s">
        <v>1001</v>
      </c>
      <c r="D34" s="144" t="s">
        <v>1002</v>
      </c>
      <c r="E34" s="144" t="s">
        <v>1154</v>
      </c>
      <c r="F34" s="144" t="s">
        <v>1155</v>
      </c>
      <c r="G34" s="144" t="s">
        <v>1156</v>
      </c>
      <c r="H34" s="144" t="s">
        <v>1157</v>
      </c>
      <c r="I34" s="144" t="s">
        <v>1158</v>
      </c>
    </row>
    <row r="35" spans="1:12" ht="17.3" hidden="1">
      <c r="A35" s="145">
        <v>11333960</v>
      </c>
      <c r="B35" s="146">
        <v>200274697</v>
      </c>
      <c r="C35" s="117">
        <v>2102</v>
      </c>
      <c r="D35" s="117"/>
      <c r="E35" s="117">
        <v>150</v>
      </c>
      <c r="F35" s="117">
        <v>20150508</v>
      </c>
      <c r="G35" s="117">
        <v>20150508</v>
      </c>
      <c r="H35" s="117" t="s">
        <v>988</v>
      </c>
      <c r="I35" s="117" t="s">
        <v>1159</v>
      </c>
      <c r="L35" s="162" t="s">
        <v>1172</v>
      </c>
    </row>
    <row r="36" spans="1:12" ht="17.3" hidden="1">
      <c r="A36" s="151">
        <v>11333961</v>
      </c>
      <c r="B36" s="147">
        <v>200274689</v>
      </c>
      <c r="C36" s="123">
        <v>2102</v>
      </c>
      <c r="D36" s="123"/>
      <c r="E36" s="123">
        <v>150</v>
      </c>
      <c r="F36" s="123">
        <v>20150508</v>
      </c>
      <c r="G36" s="123">
        <v>20150508</v>
      </c>
      <c r="H36" s="123" t="s">
        <v>988</v>
      </c>
      <c r="I36" s="123" t="s">
        <v>1159</v>
      </c>
      <c r="L36" s="162" t="s">
        <v>1172</v>
      </c>
    </row>
    <row r="37" spans="1:12" ht="17.3" hidden="1">
      <c r="A37" s="145">
        <v>11333962</v>
      </c>
      <c r="B37" s="148">
        <v>200274697</v>
      </c>
      <c r="C37" s="117">
        <v>2102</v>
      </c>
      <c r="D37" s="117"/>
      <c r="E37" s="117">
        <v>150</v>
      </c>
      <c r="F37" s="117">
        <v>20150509</v>
      </c>
      <c r="G37" s="117">
        <v>20150509</v>
      </c>
      <c r="H37" s="117" t="s">
        <v>988</v>
      </c>
      <c r="I37" s="117" t="s">
        <v>1160</v>
      </c>
      <c r="L37" s="162" t="s">
        <v>1172</v>
      </c>
    </row>
    <row r="38" spans="1:12" ht="17.3" hidden="1">
      <c r="A38" s="151">
        <v>11333963</v>
      </c>
      <c r="B38" s="147">
        <v>200274689</v>
      </c>
      <c r="C38" s="123">
        <v>2102</v>
      </c>
      <c r="D38" s="123"/>
      <c r="E38" s="123">
        <v>150</v>
      </c>
      <c r="F38" s="123">
        <v>20150509</v>
      </c>
      <c r="G38" s="123">
        <v>20150509</v>
      </c>
      <c r="H38" s="123" t="s">
        <v>988</v>
      </c>
      <c r="I38" s="123" t="s">
        <v>1160</v>
      </c>
      <c r="L38" s="162" t="s">
        <v>1172</v>
      </c>
    </row>
    <row r="39" spans="1:12" ht="17.3" hidden="1">
      <c r="A39" s="145">
        <v>11333964</v>
      </c>
      <c r="B39" s="148">
        <v>200274697</v>
      </c>
      <c r="C39" s="120">
        <v>2102</v>
      </c>
      <c r="D39" s="117"/>
      <c r="E39" s="117">
        <v>150</v>
      </c>
      <c r="F39" s="117">
        <v>20150510</v>
      </c>
      <c r="G39" s="117">
        <v>20150510</v>
      </c>
      <c r="H39" s="117" t="s">
        <v>988</v>
      </c>
      <c r="I39" s="117" t="s">
        <v>1161</v>
      </c>
      <c r="L39" s="162" t="s">
        <v>1172</v>
      </c>
    </row>
    <row r="40" spans="1:12" ht="17.3" hidden="1">
      <c r="A40" s="151">
        <v>11333965</v>
      </c>
      <c r="B40" s="147">
        <v>200274689</v>
      </c>
      <c r="C40" s="123">
        <v>2102</v>
      </c>
      <c r="D40" s="123"/>
      <c r="E40" s="123">
        <v>150</v>
      </c>
      <c r="F40" s="123">
        <v>20150510</v>
      </c>
      <c r="G40" s="123">
        <v>20150510</v>
      </c>
      <c r="H40" s="123" t="s">
        <v>988</v>
      </c>
      <c r="I40" s="123" t="s">
        <v>1161</v>
      </c>
      <c r="K40" s="86"/>
      <c r="L40" s="162" t="s">
        <v>1172</v>
      </c>
    </row>
    <row r="41" spans="1:12" ht="17.3" hidden="1">
      <c r="A41" s="145">
        <v>11333966</v>
      </c>
      <c r="B41" s="148">
        <v>200274697</v>
      </c>
      <c r="C41" s="120">
        <v>2102</v>
      </c>
      <c r="D41" s="117"/>
      <c r="E41" s="117">
        <v>150</v>
      </c>
      <c r="F41" s="117">
        <v>20150511</v>
      </c>
      <c r="G41" s="117">
        <v>20150511</v>
      </c>
      <c r="H41" s="117" t="s">
        <v>988</v>
      </c>
      <c r="I41" s="117" t="s">
        <v>1162</v>
      </c>
      <c r="L41" s="162" t="s">
        <v>1172</v>
      </c>
    </row>
    <row r="42" spans="1:12" ht="17.3" hidden="1">
      <c r="A42" s="163">
        <v>11333967</v>
      </c>
      <c r="B42" s="147">
        <v>200274689</v>
      </c>
      <c r="C42" s="123">
        <v>2102</v>
      </c>
      <c r="D42" s="123"/>
      <c r="E42" s="123">
        <v>150</v>
      </c>
      <c r="F42" s="123">
        <v>20150511</v>
      </c>
      <c r="G42" s="123">
        <v>20150511</v>
      </c>
      <c r="H42" s="123" t="s">
        <v>988</v>
      </c>
      <c r="I42" s="123" t="s">
        <v>1162</v>
      </c>
      <c r="L42" s="162" t="s">
        <v>1172</v>
      </c>
    </row>
    <row r="43" spans="1:12" ht="17.3" hidden="1">
      <c r="A43" s="145">
        <v>11333968</v>
      </c>
      <c r="B43" s="148">
        <v>200274697</v>
      </c>
      <c r="C43" s="120">
        <v>2102</v>
      </c>
      <c r="D43" s="120"/>
      <c r="E43" s="117">
        <v>150</v>
      </c>
      <c r="F43" s="117">
        <v>20150512</v>
      </c>
      <c r="G43" s="117">
        <v>20150512</v>
      </c>
      <c r="H43" s="117" t="s">
        <v>988</v>
      </c>
      <c r="I43" s="120" t="s">
        <v>1163</v>
      </c>
      <c r="L43" s="162" t="s">
        <v>1172</v>
      </c>
    </row>
    <row r="44" spans="1:12" ht="17.3" hidden="1">
      <c r="A44" s="145">
        <v>11333969</v>
      </c>
      <c r="B44" s="147">
        <v>200274689</v>
      </c>
      <c r="C44" s="123">
        <v>2102</v>
      </c>
      <c r="D44" s="123"/>
      <c r="E44" s="123">
        <v>150</v>
      </c>
      <c r="F44" s="123">
        <v>20150512</v>
      </c>
      <c r="G44" s="123">
        <v>20150512</v>
      </c>
      <c r="H44" s="123" t="s">
        <v>988</v>
      </c>
      <c r="I44" s="123" t="s">
        <v>1163</v>
      </c>
      <c r="L44" s="162" t="s">
        <v>1172</v>
      </c>
    </row>
    <row r="46" spans="1:12" ht="28.8" hidden="1">
      <c r="A46" s="143" t="s">
        <v>1152</v>
      </c>
      <c r="B46" s="144" t="s">
        <v>1153</v>
      </c>
      <c r="C46" s="144" t="s">
        <v>1304</v>
      </c>
      <c r="D46" s="144" t="s">
        <v>1305</v>
      </c>
      <c r="E46" s="144" t="s">
        <v>1154</v>
      </c>
      <c r="F46" s="144" t="s">
        <v>1155</v>
      </c>
      <c r="G46" s="144" t="s">
        <v>1107</v>
      </c>
      <c r="H46" s="144" t="s">
        <v>1108</v>
      </c>
      <c r="I46" s="144" t="s">
        <v>1109</v>
      </c>
    </row>
    <row r="47" spans="1:12" ht="17.3" hidden="1">
      <c r="A47" s="145">
        <v>11430164</v>
      </c>
      <c r="B47" s="146">
        <v>200274697</v>
      </c>
      <c r="C47" s="117">
        <v>2102</v>
      </c>
      <c r="D47" s="117"/>
      <c r="E47" s="117">
        <v>150</v>
      </c>
      <c r="F47" s="117">
        <v>20150622</v>
      </c>
      <c r="G47" s="117">
        <v>20150623</v>
      </c>
      <c r="H47" s="117" t="s">
        <v>988</v>
      </c>
      <c r="I47" s="117" t="s">
        <v>1306</v>
      </c>
    </row>
    <row r="48" spans="1:12" ht="17.3" hidden="1">
      <c r="A48" s="151">
        <v>11430165</v>
      </c>
      <c r="B48" s="147">
        <v>200274689</v>
      </c>
      <c r="C48" s="123">
        <v>2102</v>
      </c>
      <c r="D48" s="123"/>
      <c r="E48" s="123">
        <v>150</v>
      </c>
      <c r="F48" s="123">
        <v>20150622</v>
      </c>
      <c r="G48" s="123">
        <v>20150623</v>
      </c>
      <c r="H48" s="123" t="s">
        <v>988</v>
      </c>
      <c r="I48" s="123" t="s">
        <v>1306</v>
      </c>
    </row>
    <row r="49" spans="1:12" ht="17.3" hidden="1">
      <c r="A49" s="145">
        <v>11430166</v>
      </c>
      <c r="B49" s="148">
        <v>200274697</v>
      </c>
      <c r="C49" s="117">
        <v>2102</v>
      </c>
      <c r="D49" s="117"/>
      <c r="E49" s="117">
        <v>150</v>
      </c>
      <c r="F49" s="117">
        <v>20150623</v>
      </c>
      <c r="G49" s="117">
        <v>20150624</v>
      </c>
      <c r="H49" s="120" t="s">
        <v>988</v>
      </c>
      <c r="I49" s="117" t="s">
        <v>1307</v>
      </c>
    </row>
    <row r="50" spans="1:12" ht="17.3" hidden="1">
      <c r="A50" s="151">
        <v>11430167</v>
      </c>
      <c r="B50" s="147">
        <v>200274689</v>
      </c>
      <c r="C50" s="123">
        <v>2102</v>
      </c>
      <c r="D50" s="123"/>
      <c r="E50" s="123">
        <v>150</v>
      </c>
      <c r="F50" s="123">
        <v>20150623</v>
      </c>
      <c r="G50" s="123">
        <v>20150624</v>
      </c>
      <c r="H50" s="123" t="s">
        <v>988</v>
      </c>
      <c r="I50" s="123" t="s">
        <v>1307</v>
      </c>
    </row>
    <row r="51" spans="1:12" ht="17.3" hidden="1">
      <c r="A51" s="145">
        <v>11430168</v>
      </c>
      <c r="B51" s="148">
        <v>200274697</v>
      </c>
      <c r="C51" s="120">
        <v>2102</v>
      </c>
      <c r="D51" s="117"/>
      <c r="E51" s="117">
        <v>150</v>
      </c>
      <c r="F51" s="117">
        <v>20150624</v>
      </c>
      <c r="G51" s="117">
        <v>20150625</v>
      </c>
      <c r="H51" s="117" t="s">
        <v>988</v>
      </c>
      <c r="I51" s="117" t="s">
        <v>1308</v>
      </c>
    </row>
    <row r="52" spans="1:12" ht="17.3" hidden="1">
      <c r="A52" s="151">
        <v>11430169</v>
      </c>
      <c r="B52" s="147">
        <v>200274689</v>
      </c>
      <c r="C52" s="123">
        <v>2102</v>
      </c>
      <c r="D52" s="123"/>
      <c r="E52" s="123">
        <v>150</v>
      </c>
      <c r="F52" s="123">
        <v>20150624</v>
      </c>
      <c r="G52" s="123">
        <v>20150625</v>
      </c>
      <c r="H52" s="123" t="s">
        <v>988</v>
      </c>
      <c r="I52" s="123" t="s">
        <v>1308</v>
      </c>
    </row>
    <row r="53" spans="1:12" ht="17.3" hidden="1">
      <c r="A53" s="145">
        <v>11430170</v>
      </c>
      <c r="B53" s="148">
        <v>200274697</v>
      </c>
      <c r="C53" s="120">
        <v>2102</v>
      </c>
      <c r="D53" s="117"/>
      <c r="E53" s="117">
        <v>150</v>
      </c>
      <c r="F53" s="117">
        <v>20150625</v>
      </c>
      <c r="G53" s="117">
        <v>20150626</v>
      </c>
      <c r="H53" s="117" t="s">
        <v>988</v>
      </c>
      <c r="I53" s="117" t="s">
        <v>1309</v>
      </c>
    </row>
    <row r="54" spans="1:12" ht="17.3" hidden="1">
      <c r="A54" s="151">
        <v>11430171</v>
      </c>
      <c r="B54" s="147">
        <v>200274689</v>
      </c>
      <c r="C54" s="123">
        <v>2102</v>
      </c>
      <c r="D54" s="123"/>
      <c r="E54" s="123">
        <v>150</v>
      </c>
      <c r="F54" s="123">
        <v>20150625</v>
      </c>
      <c r="G54" s="123">
        <v>20150626</v>
      </c>
      <c r="H54" s="123" t="s">
        <v>988</v>
      </c>
      <c r="I54" s="123" t="s">
        <v>1309</v>
      </c>
    </row>
    <row r="55" spans="1:12" ht="17.3" hidden="1">
      <c r="A55" s="145">
        <v>11430172</v>
      </c>
      <c r="B55" s="148">
        <v>200274697</v>
      </c>
      <c r="C55" s="120">
        <v>2102</v>
      </c>
      <c r="D55" s="120"/>
      <c r="E55" s="117">
        <v>150</v>
      </c>
      <c r="F55" s="117">
        <v>20150626</v>
      </c>
      <c r="G55" s="117">
        <v>20150627</v>
      </c>
      <c r="H55" s="117" t="s">
        <v>988</v>
      </c>
      <c r="I55" s="117" t="s">
        <v>1310</v>
      </c>
    </row>
    <row r="56" spans="1:12" ht="17.3" hidden="1">
      <c r="A56" s="151">
        <v>11430173</v>
      </c>
      <c r="B56" s="147">
        <v>200274689</v>
      </c>
      <c r="C56" s="123">
        <v>2102</v>
      </c>
      <c r="D56" s="123"/>
      <c r="E56" s="123">
        <v>150</v>
      </c>
      <c r="F56" s="123">
        <v>20150626</v>
      </c>
      <c r="G56" s="123">
        <v>20150627</v>
      </c>
      <c r="H56" s="123" t="s">
        <v>988</v>
      </c>
      <c r="I56" s="123" t="s">
        <v>1310</v>
      </c>
      <c r="K56" s="164">
        <v>42184</v>
      </c>
      <c r="L56" s="120" t="s">
        <v>1343</v>
      </c>
    </row>
    <row r="57" spans="1:12" hidden="1"/>
    <row r="58" spans="1:12" ht="28.8">
      <c r="A58" s="143" t="s">
        <v>1365</v>
      </c>
      <c r="B58" s="144" t="s">
        <v>1366</v>
      </c>
      <c r="C58" s="144" t="s">
        <v>1367</v>
      </c>
      <c r="D58" s="144" t="s">
        <v>1368</v>
      </c>
      <c r="E58" s="144" t="s">
        <v>1369</v>
      </c>
      <c r="F58" s="144" t="s">
        <v>1370</v>
      </c>
      <c r="G58" s="144" t="s">
        <v>1371</v>
      </c>
      <c r="H58" s="144" t="s">
        <v>1372</v>
      </c>
      <c r="I58" s="144" t="s">
        <v>1373</v>
      </c>
    </row>
    <row r="59" spans="1:12" ht="17.3">
      <c r="A59" s="145">
        <v>11445303</v>
      </c>
      <c r="B59" s="146">
        <v>200274697</v>
      </c>
      <c r="C59" s="117">
        <v>2102</v>
      </c>
      <c r="D59" s="117"/>
      <c r="E59" s="117">
        <v>150</v>
      </c>
      <c r="F59" s="117">
        <v>20150629</v>
      </c>
      <c r="G59" s="117">
        <v>20150630</v>
      </c>
      <c r="H59" s="117" t="s">
        <v>988</v>
      </c>
      <c r="I59" s="117" t="s">
        <v>1374</v>
      </c>
      <c r="J59" s="1" t="s">
        <v>1420</v>
      </c>
    </row>
    <row r="60" spans="1:12" ht="17.3">
      <c r="A60" s="145">
        <v>11445304</v>
      </c>
      <c r="B60" s="147">
        <v>200274689</v>
      </c>
      <c r="C60" s="123">
        <v>2102</v>
      </c>
      <c r="D60" s="123"/>
      <c r="E60" s="123">
        <v>150</v>
      </c>
      <c r="F60" s="123">
        <v>20150629</v>
      </c>
      <c r="G60" s="123">
        <v>20150630</v>
      </c>
      <c r="H60" s="123" t="s">
        <v>988</v>
      </c>
      <c r="I60" s="123" t="s">
        <v>1374</v>
      </c>
      <c r="J60" s="1" t="s">
        <v>1420</v>
      </c>
    </row>
    <row r="61" spans="1:12" ht="17.3">
      <c r="A61" s="145">
        <v>11445305</v>
      </c>
      <c r="B61" s="148">
        <v>200274697</v>
      </c>
      <c r="C61" s="117">
        <v>2102</v>
      </c>
      <c r="D61" s="117"/>
      <c r="E61" s="117">
        <v>150</v>
      </c>
      <c r="F61" s="117">
        <v>20150630</v>
      </c>
      <c r="G61" s="117">
        <v>20150701</v>
      </c>
      <c r="H61" s="120" t="s">
        <v>988</v>
      </c>
      <c r="I61" s="117" t="s">
        <v>1375</v>
      </c>
      <c r="J61" s="1" t="s">
        <v>1420</v>
      </c>
    </row>
    <row r="62" spans="1:12" ht="17.3">
      <c r="A62" s="145">
        <v>11445306</v>
      </c>
      <c r="B62" s="147">
        <v>200274689</v>
      </c>
      <c r="C62" s="123">
        <v>2102</v>
      </c>
      <c r="D62" s="123"/>
      <c r="E62" s="123">
        <v>150</v>
      </c>
      <c r="F62" s="123">
        <v>20150630</v>
      </c>
      <c r="G62" s="123">
        <v>20150701</v>
      </c>
      <c r="H62" s="123" t="s">
        <v>988</v>
      </c>
      <c r="I62" s="123" t="s">
        <v>1375</v>
      </c>
      <c r="J62" s="1" t="s">
        <v>1420</v>
      </c>
    </row>
    <row r="63" spans="1:12" ht="17.3">
      <c r="A63" s="145">
        <v>11445307</v>
      </c>
      <c r="B63" s="148">
        <v>200274697</v>
      </c>
      <c r="C63" s="120">
        <v>2102</v>
      </c>
      <c r="D63" s="117"/>
      <c r="E63" s="117">
        <v>150</v>
      </c>
      <c r="F63" s="117">
        <v>20150701</v>
      </c>
      <c r="G63" s="117">
        <v>20150702</v>
      </c>
      <c r="H63" s="117" t="s">
        <v>988</v>
      </c>
      <c r="I63" s="117" t="s">
        <v>1376</v>
      </c>
      <c r="J63" s="1" t="s">
        <v>1420</v>
      </c>
    </row>
    <row r="64" spans="1:12" ht="17.3">
      <c r="A64" s="145">
        <v>11445308</v>
      </c>
      <c r="B64" s="147">
        <v>200274689</v>
      </c>
      <c r="C64" s="123">
        <v>2102</v>
      </c>
      <c r="D64" s="123"/>
      <c r="E64" s="123">
        <v>150</v>
      </c>
      <c r="F64" s="123">
        <v>20150701</v>
      </c>
      <c r="G64" s="123">
        <v>20150702</v>
      </c>
      <c r="H64" s="123" t="s">
        <v>988</v>
      </c>
      <c r="I64" s="123" t="s">
        <v>1376</v>
      </c>
      <c r="J64" s="1" t="s">
        <v>1420</v>
      </c>
    </row>
    <row r="65" spans="1:10" ht="17.3">
      <c r="A65" s="145">
        <v>11445309</v>
      </c>
      <c r="B65" s="148">
        <v>200274697</v>
      </c>
      <c r="C65" s="120">
        <v>2102</v>
      </c>
      <c r="D65" s="117"/>
      <c r="E65" s="117">
        <v>150</v>
      </c>
      <c r="F65" s="117">
        <v>20150702</v>
      </c>
      <c r="G65" s="117">
        <v>20150703</v>
      </c>
      <c r="H65" s="117" t="s">
        <v>988</v>
      </c>
      <c r="I65" s="117" t="s">
        <v>1377</v>
      </c>
      <c r="J65" s="1" t="s">
        <v>1420</v>
      </c>
    </row>
    <row r="66" spans="1:10" ht="17.3">
      <c r="A66" s="145">
        <v>11445310</v>
      </c>
      <c r="B66" s="147">
        <v>200274689</v>
      </c>
      <c r="C66" s="123">
        <v>2102</v>
      </c>
      <c r="D66" s="123"/>
      <c r="E66" s="123">
        <v>150</v>
      </c>
      <c r="F66" s="123">
        <v>20150702</v>
      </c>
      <c r="G66" s="123">
        <v>20150703</v>
      </c>
      <c r="H66" s="123" t="s">
        <v>988</v>
      </c>
      <c r="I66" s="123" t="s">
        <v>1377</v>
      </c>
      <c r="J66" s="1" t="s">
        <v>1420</v>
      </c>
    </row>
    <row r="67" spans="1:10" ht="17.3">
      <c r="A67" s="145">
        <v>11445311</v>
      </c>
      <c r="B67" s="148">
        <v>200274697</v>
      </c>
      <c r="C67" s="120">
        <v>2102</v>
      </c>
      <c r="D67" s="120"/>
      <c r="E67" s="117">
        <v>150</v>
      </c>
      <c r="F67" s="117">
        <v>20150703</v>
      </c>
      <c r="G67" s="117">
        <v>20150704</v>
      </c>
      <c r="H67" s="117" t="s">
        <v>988</v>
      </c>
      <c r="I67" s="117" t="s">
        <v>1378</v>
      </c>
      <c r="J67" s="1" t="s">
        <v>1420</v>
      </c>
    </row>
    <row r="68" spans="1:10" ht="17.3">
      <c r="A68" s="145">
        <v>11445312</v>
      </c>
      <c r="B68" s="147">
        <v>200274689</v>
      </c>
      <c r="C68" s="123">
        <v>2102</v>
      </c>
      <c r="D68" s="123"/>
      <c r="E68" s="123">
        <v>150</v>
      </c>
      <c r="F68" s="123">
        <v>20150703</v>
      </c>
      <c r="G68" s="123">
        <v>20150704</v>
      </c>
      <c r="H68" s="123" t="s">
        <v>988</v>
      </c>
      <c r="I68" s="123" t="s">
        <v>1378</v>
      </c>
      <c r="J68" s="1" t="s">
        <v>1420</v>
      </c>
    </row>
    <row r="70" spans="1:10" ht="28.8">
      <c r="A70" s="143" t="s">
        <v>1430</v>
      </c>
      <c r="B70" s="144" t="s">
        <v>1000</v>
      </c>
      <c r="C70" s="144" t="s">
        <v>1001</v>
      </c>
      <c r="D70" s="144" t="s">
        <v>1002</v>
      </c>
      <c r="E70" s="144" t="s">
        <v>1003</v>
      </c>
      <c r="F70" s="144" t="s">
        <v>1004</v>
      </c>
      <c r="G70" s="144" t="s">
        <v>1005</v>
      </c>
      <c r="H70" s="144" t="s">
        <v>1006</v>
      </c>
      <c r="I70" s="144" t="s">
        <v>1091</v>
      </c>
    </row>
    <row r="71" spans="1:10" ht="17.3">
      <c r="A71" s="145">
        <v>11452822</v>
      </c>
      <c r="B71" s="146">
        <v>200274697</v>
      </c>
      <c r="C71" s="117">
        <v>2102</v>
      </c>
      <c r="D71" s="117"/>
      <c r="E71" s="117">
        <v>150</v>
      </c>
      <c r="F71" s="117">
        <v>20150706</v>
      </c>
      <c r="G71" s="117">
        <v>20150707</v>
      </c>
      <c r="H71" s="117" t="s">
        <v>988</v>
      </c>
      <c r="I71" s="117" t="s">
        <v>1431</v>
      </c>
      <c r="J71" s="1" t="s">
        <v>1420</v>
      </c>
    </row>
    <row r="72" spans="1:10" ht="17.3">
      <c r="A72" s="145">
        <v>11452825</v>
      </c>
      <c r="B72" s="147">
        <v>200274689</v>
      </c>
      <c r="C72" s="123">
        <v>2102</v>
      </c>
      <c r="D72" s="123"/>
      <c r="E72" s="123">
        <v>150</v>
      </c>
      <c r="F72" s="123">
        <v>20150706</v>
      </c>
      <c r="G72" s="123">
        <v>20150707</v>
      </c>
      <c r="H72" s="123" t="s">
        <v>988</v>
      </c>
      <c r="I72" s="123" t="s">
        <v>1431</v>
      </c>
      <c r="J72" s="1" t="s">
        <v>1420</v>
      </c>
    </row>
    <row r="73" spans="1:10" ht="17.3">
      <c r="A73" s="145">
        <v>11452826</v>
      </c>
      <c r="B73" s="148">
        <v>200274697</v>
      </c>
      <c r="C73" s="117">
        <v>2102</v>
      </c>
      <c r="D73" s="117"/>
      <c r="E73" s="117">
        <v>150</v>
      </c>
      <c r="F73" s="117">
        <v>20150707</v>
      </c>
      <c r="G73" s="117">
        <v>20150708</v>
      </c>
      <c r="H73" s="120" t="s">
        <v>988</v>
      </c>
      <c r="I73" s="120" t="s">
        <v>1432</v>
      </c>
      <c r="J73" s="1" t="s">
        <v>1420</v>
      </c>
    </row>
    <row r="74" spans="1:10" ht="17.3">
      <c r="A74" s="145">
        <v>11452828</v>
      </c>
      <c r="B74" s="147">
        <v>200274689</v>
      </c>
      <c r="C74" s="123">
        <v>2102</v>
      </c>
      <c r="D74" s="123"/>
      <c r="E74" s="123">
        <v>150</v>
      </c>
      <c r="F74" s="123">
        <v>20150707</v>
      </c>
      <c r="G74" s="123">
        <v>20150708</v>
      </c>
      <c r="H74" s="123" t="s">
        <v>988</v>
      </c>
      <c r="I74" s="123" t="s">
        <v>1432</v>
      </c>
      <c r="J74" s="1" t="s">
        <v>1420</v>
      </c>
    </row>
    <row r="75" spans="1:10" ht="17.3">
      <c r="A75" s="145">
        <v>11452831</v>
      </c>
      <c r="B75" s="148">
        <v>200274697</v>
      </c>
      <c r="C75" s="120">
        <v>2102</v>
      </c>
      <c r="D75" s="117"/>
      <c r="E75" s="117">
        <v>150</v>
      </c>
      <c r="F75" s="117">
        <v>20150708</v>
      </c>
      <c r="G75" s="117">
        <v>20150709</v>
      </c>
      <c r="H75" s="117" t="s">
        <v>988</v>
      </c>
      <c r="I75" s="117" t="s">
        <v>1433</v>
      </c>
      <c r="J75" s="1" t="s">
        <v>1420</v>
      </c>
    </row>
    <row r="76" spans="1:10" ht="17.3">
      <c r="A76" s="145">
        <v>11452833</v>
      </c>
      <c r="B76" s="147">
        <v>200274689</v>
      </c>
      <c r="C76" s="123">
        <v>2102</v>
      </c>
      <c r="D76" s="123"/>
      <c r="E76" s="123">
        <v>150</v>
      </c>
      <c r="F76" s="123">
        <v>20150708</v>
      </c>
      <c r="G76" s="123">
        <v>20150709</v>
      </c>
      <c r="H76" s="123" t="s">
        <v>988</v>
      </c>
      <c r="I76" s="123" t="s">
        <v>1433</v>
      </c>
      <c r="J76" s="1" t="s">
        <v>1420</v>
      </c>
    </row>
    <row r="77" spans="1:10" ht="17.3">
      <c r="A77" s="145">
        <v>11452835</v>
      </c>
      <c r="B77" s="148">
        <v>200274697</v>
      </c>
      <c r="C77" s="120">
        <v>2102</v>
      </c>
      <c r="D77" s="117"/>
      <c r="E77" s="117">
        <v>150</v>
      </c>
      <c r="F77" s="117">
        <v>20150709</v>
      </c>
      <c r="G77" s="117">
        <v>20150710</v>
      </c>
      <c r="H77" s="117" t="s">
        <v>988</v>
      </c>
      <c r="I77" s="117" t="s">
        <v>1434</v>
      </c>
      <c r="J77" s="1" t="s">
        <v>1420</v>
      </c>
    </row>
    <row r="78" spans="1:10" ht="17.3">
      <c r="A78" s="145">
        <v>11452837</v>
      </c>
      <c r="B78" s="147">
        <v>200274689</v>
      </c>
      <c r="C78" s="123">
        <v>2102</v>
      </c>
      <c r="D78" s="123"/>
      <c r="E78" s="123">
        <v>150</v>
      </c>
      <c r="F78" s="123">
        <v>20150709</v>
      </c>
      <c r="G78" s="123">
        <v>20150710</v>
      </c>
      <c r="H78" s="123" t="s">
        <v>988</v>
      </c>
      <c r="I78" s="123" t="s">
        <v>1434</v>
      </c>
      <c r="J78" s="1" t="s">
        <v>1420</v>
      </c>
    </row>
    <row r="79" spans="1:10" ht="17.3">
      <c r="A79" s="145">
        <v>11452839</v>
      </c>
      <c r="B79" s="148">
        <v>200274697</v>
      </c>
      <c r="C79" s="120">
        <v>2102</v>
      </c>
      <c r="D79" s="120"/>
      <c r="E79" s="117">
        <v>150</v>
      </c>
      <c r="F79" s="117">
        <v>20150710</v>
      </c>
      <c r="G79" s="117">
        <v>20150713</v>
      </c>
      <c r="H79" s="117" t="s">
        <v>988</v>
      </c>
      <c r="I79" s="117" t="s">
        <v>1435</v>
      </c>
      <c r="J79" s="1" t="s">
        <v>1420</v>
      </c>
    </row>
    <row r="80" spans="1:10" ht="17.3">
      <c r="A80" s="145">
        <v>11452842</v>
      </c>
      <c r="B80" s="147">
        <v>200274689</v>
      </c>
      <c r="C80" s="123">
        <v>2102</v>
      </c>
      <c r="D80" s="123"/>
      <c r="E80" s="123">
        <v>150</v>
      </c>
      <c r="F80" s="123">
        <v>20150710</v>
      </c>
      <c r="G80" s="123">
        <v>20150713</v>
      </c>
      <c r="H80" s="123" t="s">
        <v>988</v>
      </c>
      <c r="I80" s="123" t="s">
        <v>1435</v>
      </c>
      <c r="J80" s="1" t="s">
        <v>1420</v>
      </c>
    </row>
    <row r="81" spans="1:12" ht="28.8">
      <c r="A81" s="143" t="s">
        <v>999</v>
      </c>
      <c r="B81" s="144" t="s">
        <v>1000</v>
      </c>
      <c r="C81" s="144" t="s">
        <v>1001</v>
      </c>
      <c r="D81" s="144" t="s">
        <v>1002</v>
      </c>
      <c r="E81" s="144" t="s">
        <v>1003</v>
      </c>
      <c r="F81" s="144" t="s">
        <v>1004</v>
      </c>
      <c r="G81" s="144" t="s">
        <v>1005</v>
      </c>
      <c r="H81" s="144" t="s">
        <v>1006</v>
      </c>
      <c r="I81" s="144" t="s">
        <v>1091</v>
      </c>
    </row>
    <row r="82" spans="1:12" ht="17.3">
      <c r="A82" s="145">
        <v>11467904</v>
      </c>
      <c r="B82" s="146">
        <v>200274697</v>
      </c>
      <c r="C82" s="117">
        <v>2102</v>
      </c>
      <c r="D82" s="117"/>
      <c r="E82" s="117">
        <v>150</v>
      </c>
      <c r="F82" s="117">
        <v>20150715</v>
      </c>
      <c r="G82" s="117">
        <v>20150716</v>
      </c>
      <c r="H82" s="117" t="s">
        <v>988</v>
      </c>
      <c r="I82" s="117" t="s">
        <v>1539</v>
      </c>
      <c r="J82" s="1" t="s">
        <v>1420</v>
      </c>
    </row>
    <row r="83" spans="1:12" ht="17.3">
      <c r="A83" s="145">
        <v>11467905</v>
      </c>
      <c r="B83" s="147">
        <v>200274689</v>
      </c>
      <c r="C83" s="123">
        <v>2102</v>
      </c>
      <c r="D83" s="123"/>
      <c r="E83" s="123">
        <v>150</v>
      </c>
      <c r="F83" s="123">
        <v>20150715</v>
      </c>
      <c r="G83" s="123">
        <v>20150716</v>
      </c>
      <c r="H83" s="123" t="s">
        <v>988</v>
      </c>
      <c r="I83" s="123" t="s">
        <v>1539</v>
      </c>
      <c r="J83" s="1" t="s">
        <v>1420</v>
      </c>
    </row>
    <row r="84" spans="1:12" ht="17.3">
      <c r="A84" s="145">
        <v>11467906</v>
      </c>
      <c r="B84" s="148">
        <v>200274697</v>
      </c>
      <c r="C84" s="117">
        <v>2102</v>
      </c>
      <c r="D84" s="117"/>
      <c r="E84" s="117">
        <v>150</v>
      </c>
      <c r="F84" s="120">
        <v>20150716</v>
      </c>
      <c r="G84" s="117">
        <v>20150717</v>
      </c>
      <c r="H84" s="120" t="s">
        <v>988</v>
      </c>
      <c r="I84" s="120" t="s">
        <v>1540</v>
      </c>
      <c r="J84" s="1" t="s">
        <v>1420</v>
      </c>
    </row>
    <row r="85" spans="1:12" ht="17.3">
      <c r="A85" s="145">
        <v>11467907</v>
      </c>
      <c r="B85" s="147">
        <v>200274689</v>
      </c>
      <c r="C85" s="123">
        <v>2102</v>
      </c>
      <c r="D85" s="123"/>
      <c r="E85" s="123">
        <v>150</v>
      </c>
      <c r="F85" s="123">
        <v>20150716</v>
      </c>
      <c r="G85" s="120">
        <v>20150717</v>
      </c>
      <c r="H85" s="123" t="s">
        <v>988</v>
      </c>
      <c r="I85" s="123" t="s">
        <v>1540</v>
      </c>
      <c r="J85" s="1" t="s">
        <v>1420</v>
      </c>
    </row>
    <row r="86" spans="1:12" ht="17.3">
      <c r="A86" s="145">
        <v>11467908</v>
      </c>
      <c r="B86" s="148">
        <v>200274697</v>
      </c>
      <c r="C86" s="120">
        <v>2102</v>
      </c>
      <c r="D86" s="117"/>
      <c r="E86" s="117">
        <v>150</v>
      </c>
      <c r="F86" s="117">
        <v>20150717</v>
      </c>
      <c r="G86" s="117">
        <v>20150720</v>
      </c>
      <c r="H86" s="117" t="s">
        <v>988</v>
      </c>
      <c r="I86" s="117" t="s">
        <v>1541</v>
      </c>
      <c r="J86" s="1" t="s">
        <v>1420</v>
      </c>
    </row>
    <row r="87" spans="1:12" ht="17.3">
      <c r="A87" s="145">
        <v>11467909</v>
      </c>
      <c r="B87" s="147">
        <v>200274689</v>
      </c>
      <c r="C87" s="123">
        <v>2102</v>
      </c>
      <c r="D87" s="123"/>
      <c r="E87" s="123">
        <v>150</v>
      </c>
      <c r="F87" s="123">
        <v>20150717</v>
      </c>
      <c r="G87" s="123">
        <v>20150720</v>
      </c>
      <c r="H87" s="123" t="s">
        <v>988</v>
      </c>
      <c r="I87" s="123" t="s">
        <v>1541</v>
      </c>
      <c r="J87" s="1" t="s">
        <v>1420</v>
      </c>
    </row>
    <row r="88" spans="1:12" ht="28.8">
      <c r="A88" s="143" t="s">
        <v>1576</v>
      </c>
      <c r="B88" s="144" t="s">
        <v>1577</v>
      </c>
      <c r="C88" s="144" t="s">
        <v>1578</v>
      </c>
      <c r="D88" s="144" t="s">
        <v>1579</v>
      </c>
      <c r="E88" s="144" t="s">
        <v>1580</v>
      </c>
      <c r="F88" s="144" t="s">
        <v>1581</v>
      </c>
      <c r="G88" s="144" t="s">
        <v>1582</v>
      </c>
      <c r="H88" s="144" t="s">
        <v>1583</v>
      </c>
      <c r="I88" s="144" t="s">
        <v>1584</v>
      </c>
    </row>
    <row r="89" spans="1:12" ht="17.3">
      <c r="A89" s="177">
        <v>11476565</v>
      </c>
      <c r="B89" s="146">
        <v>200274697</v>
      </c>
      <c r="C89" s="117">
        <v>2102</v>
      </c>
      <c r="D89" s="117"/>
      <c r="E89" s="117">
        <v>150</v>
      </c>
      <c r="F89" s="117">
        <v>20150720</v>
      </c>
      <c r="G89" s="117">
        <v>20150721</v>
      </c>
      <c r="H89" s="117" t="s">
        <v>988</v>
      </c>
      <c r="I89" s="117" t="s">
        <v>1585</v>
      </c>
      <c r="J89" s="1" t="s">
        <v>1420</v>
      </c>
    </row>
    <row r="90" spans="1:12" ht="17.3">
      <c r="A90" s="177">
        <v>11476566</v>
      </c>
      <c r="B90" s="147">
        <v>200274689</v>
      </c>
      <c r="C90" s="123">
        <v>2102</v>
      </c>
      <c r="D90" s="123"/>
      <c r="E90" s="123">
        <v>150</v>
      </c>
      <c r="F90" s="123">
        <v>20150720</v>
      </c>
      <c r="G90" s="123">
        <v>20150721</v>
      </c>
      <c r="H90" s="123" t="s">
        <v>988</v>
      </c>
      <c r="I90" s="123" t="s">
        <v>1585</v>
      </c>
      <c r="J90" s="1" t="s">
        <v>1420</v>
      </c>
    </row>
    <row r="91" spans="1:12" ht="17.3">
      <c r="A91" s="177">
        <v>11476567</v>
      </c>
      <c r="B91" s="148">
        <v>200274697</v>
      </c>
      <c r="C91" s="117">
        <v>2102</v>
      </c>
      <c r="D91" s="117"/>
      <c r="E91" s="117">
        <v>150</v>
      </c>
      <c r="F91" s="117">
        <v>20150721</v>
      </c>
      <c r="G91" s="117">
        <v>20150722</v>
      </c>
      <c r="H91" s="120" t="s">
        <v>988</v>
      </c>
      <c r="I91" s="120" t="s">
        <v>1586</v>
      </c>
      <c r="J91" s="1" t="s">
        <v>1420</v>
      </c>
      <c r="K91" s="86"/>
      <c r="L91" s="86"/>
    </row>
    <row r="92" spans="1:12" ht="17.3">
      <c r="A92" s="177">
        <v>11476568</v>
      </c>
      <c r="B92" s="147">
        <v>200274689</v>
      </c>
      <c r="C92" s="123">
        <v>2102</v>
      </c>
      <c r="D92" s="123"/>
      <c r="E92" s="123">
        <v>150</v>
      </c>
      <c r="F92" s="123">
        <v>20150721</v>
      </c>
      <c r="G92" s="123">
        <v>20150722</v>
      </c>
      <c r="H92" s="123" t="s">
        <v>988</v>
      </c>
      <c r="I92" s="123" t="s">
        <v>1586</v>
      </c>
      <c r="J92" s="1" t="s">
        <v>1420</v>
      </c>
      <c r="K92" s="86"/>
      <c r="L92" s="86"/>
    </row>
    <row r="93" spans="1:12" ht="17.3">
      <c r="A93" s="177">
        <v>11476569</v>
      </c>
      <c r="B93" s="148">
        <v>200274697</v>
      </c>
      <c r="C93" s="120">
        <v>2102</v>
      </c>
      <c r="D93" s="117"/>
      <c r="E93" s="117">
        <v>150</v>
      </c>
      <c r="F93" s="117">
        <v>20150722</v>
      </c>
      <c r="G93" s="117">
        <v>20150723</v>
      </c>
      <c r="H93" s="117" t="s">
        <v>988</v>
      </c>
      <c r="I93" s="117" t="s">
        <v>1587</v>
      </c>
      <c r="J93" s="1" t="s">
        <v>1420</v>
      </c>
      <c r="K93" s="86"/>
      <c r="L93" s="86"/>
    </row>
    <row r="94" spans="1:12" ht="17.3">
      <c r="A94" s="177">
        <v>11476570</v>
      </c>
      <c r="B94" s="147">
        <v>200274689</v>
      </c>
      <c r="C94" s="123">
        <v>2102</v>
      </c>
      <c r="D94" s="123"/>
      <c r="E94" s="123">
        <v>150</v>
      </c>
      <c r="F94" s="123">
        <v>20150722</v>
      </c>
      <c r="G94" s="123">
        <v>20150723</v>
      </c>
      <c r="H94" s="123" t="s">
        <v>988</v>
      </c>
      <c r="I94" s="123" t="s">
        <v>1587</v>
      </c>
      <c r="J94" s="1" t="s">
        <v>1420</v>
      </c>
      <c r="K94" s="86"/>
      <c r="L94" s="86"/>
    </row>
    <row r="95" spans="1:12" ht="17.3">
      <c r="A95" s="177">
        <v>11476571</v>
      </c>
      <c r="B95" s="148">
        <v>200274697</v>
      </c>
      <c r="C95" s="120">
        <v>2102</v>
      </c>
      <c r="D95" s="117"/>
      <c r="E95" s="117">
        <v>150</v>
      </c>
      <c r="F95" s="117">
        <v>20150723</v>
      </c>
      <c r="G95" s="117">
        <v>20150724</v>
      </c>
      <c r="H95" s="117" t="s">
        <v>988</v>
      </c>
      <c r="I95" s="117" t="s">
        <v>1588</v>
      </c>
      <c r="J95" s="1" t="s">
        <v>1420</v>
      </c>
      <c r="K95" s="86"/>
      <c r="L95" s="86"/>
    </row>
    <row r="96" spans="1:12" ht="17.3">
      <c r="A96" s="177">
        <v>11476572</v>
      </c>
      <c r="B96" s="147">
        <v>200274689</v>
      </c>
      <c r="C96" s="123">
        <v>2102</v>
      </c>
      <c r="D96" s="123"/>
      <c r="E96" s="123">
        <v>150</v>
      </c>
      <c r="F96" s="123">
        <v>20150723</v>
      </c>
      <c r="G96" s="123">
        <v>20150724</v>
      </c>
      <c r="H96" s="123" t="s">
        <v>988</v>
      </c>
      <c r="I96" s="123" t="s">
        <v>1588</v>
      </c>
      <c r="J96" s="1" t="s">
        <v>1420</v>
      </c>
      <c r="K96" s="86"/>
      <c r="L96" s="86"/>
    </row>
    <row r="97" spans="1:12" ht="17.3">
      <c r="A97" s="177">
        <v>11476573</v>
      </c>
      <c r="B97" s="148">
        <v>200274697</v>
      </c>
      <c r="C97" s="120">
        <v>2102</v>
      </c>
      <c r="D97" s="117"/>
      <c r="E97" s="117">
        <v>150</v>
      </c>
      <c r="F97" s="117">
        <v>20150724</v>
      </c>
      <c r="G97" s="117">
        <v>20150727</v>
      </c>
      <c r="H97" s="117" t="s">
        <v>988</v>
      </c>
      <c r="I97" s="117" t="s">
        <v>1589</v>
      </c>
      <c r="J97" s="1" t="s">
        <v>1420</v>
      </c>
      <c r="K97" s="86"/>
      <c r="L97" s="86"/>
    </row>
    <row r="98" spans="1:12" ht="17.3">
      <c r="A98" s="177">
        <v>11476574</v>
      </c>
      <c r="B98" s="147">
        <v>200274689</v>
      </c>
      <c r="C98" s="123">
        <v>2102</v>
      </c>
      <c r="D98" s="123"/>
      <c r="E98" s="123">
        <v>150</v>
      </c>
      <c r="F98" s="123">
        <v>20150724</v>
      </c>
      <c r="G98" s="123">
        <v>20150727</v>
      </c>
      <c r="H98" s="123" t="s">
        <v>988</v>
      </c>
      <c r="I98" s="123" t="s">
        <v>1589</v>
      </c>
      <c r="J98" s="1" t="s">
        <v>1420</v>
      </c>
      <c r="K98" s="86"/>
      <c r="L98" s="86"/>
    </row>
    <row r="99" spans="1:12" ht="28.8">
      <c r="A99" s="143" t="s">
        <v>1666</v>
      </c>
      <c r="B99" s="144" t="s">
        <v>1667</v>
      </c>
      <c r="C99" s="144" t="s">
        <v>1668</v>
      </c>
      <c r="D99" s="144" t="s">
        <v>1669</v>
      </c>
      <c r="E99" s="144" t="s">
        <v>1670</v>
      </c>
      <c r="F99" s="144" t="s">
        <v>1671</v>
      </c>
      <c r="G99" s="144" t="s">
        <v>1672</v>
      </c>
      <c r="H99" s="144" t="s">
        <v>1673</v>
      </c>
      <c r="I99" s="144" t="s">
        <v>1674</v>
      </c>
      <c r="K99" s="86"/>
      <c r="L99" s="86"/>
    </row>
    <row r="100" spans="1:12" ht="17.3">
      <c r="A100" s="177">
        <v>11489065</v>
      </c>
      <c r="B100" s="148">
        <v>200274696</v>
      </c>
      <c r="C100" s="120">
        <v>2102</v>
      </c>
      <c r="D100" s="120"/>
      <c r="E100" s="120">
        <v>150</v>
      </c>
      <c r="F100" s="120">
        <v>20150725</v>
      </c>
      <c r="G100" s="120">
        <v>20150726</v>
      </c>
      <c r="H100" s="120" t="s">
        <v>988</v>
      </c>
      <c r="I100" s="120" t="s">
        <v>1675</v>
      </c>
      <c r="J100" s="1" t="s">
        <v>1690</v>
      </c>
      <c r="K100" s="86"/>
      <c r="L100" s="86"/>
    </row>
    <row r="101" spans="1:12" ht="17.3">
      <c r="A101" s="177">
        <v>11489066</v>
      </c>
      <c r="B101" s="147">
        <v>200274688</v>
      </c>
      <c r="C101" s="123">
        <v>2102</v>
      </c>
      <c r="D101" s="123"/>
      <c r="E101" s="120">
        <v>150</v>
      </c>
      <c r="F101" s="120">
        <v>20150725</v>
      </c>
      <c r="G101" s="120">
        <v>20150726</v>
      </c>
      <c r="H101" s="123" t="s">
        <v>988</v>
      </c>
      <c r="I101" s="120" t="s">
        <v>1675</v>
      </c>
      <c r="J101" s="1" t="s">
        <v>1690</v>
      </c>
    </row>
    <row r="102" spans="1:12" ht="17.3">
      <c r="A102" s="177">
        <v>11489067</v>
      </c>
      <c r="B102" s="148">
        <v>200274696</v>
      </c>
      <c r="C102" s="120">
        <v>2102</v>
      </c>
      <c r="D102" s="120"/>
      <c r="E102" s="120">
        <v>150</v>
      </c>
      <c r="F102" s="120">
        <v>20150725</v>
      </c>
      <c r="G102" s="120">
        <v>20150726</v>
      </c>
      <c r="H102" s="120" t="s">
        <v>988</v>
      </c>
      <c r="I102" s="120" t="s">
        <v>1705</v>
      </c>
      <c r="J102" s="1" t="s">
        <v>1690</v>
      </c>
    </row>
    <row r="103" spans="1:12" ht="17.3">
      <c r="A103" s="177">
        <v>11489068</v>
      </c>
      <c r="B103" s="147">
        <v>200274688</v>
      </c>
      <c r="C103" s="123">
        <v>2102</v>
      </c>
      <c r="D103" s="123"/>
      <c r="E103" s="120">
        <v>150</v>
      </c>
      <c r="F103" s="120">
        <v>20150725</v>
      </c>
      <c r="G103" s="120">
        <v>20150726</v>
      </c>
      <c r="H103" s="123" t="s">
        <v>988</v>
      </c>
      <c r="I103" s="120" t="s">
        <v>1705</v>
      </c>
      <c r="J103" s="1" t="s">
        <v>1690</v>
      </c>
    </row>
    <row r="104" spans="1:12" ht="17.3">
      <c r="A104" s="177">
        <v>11489069</v>
      </c>
      <c r="B104" s="148">
        <v>200274696</v>
      </c>
      <c r="C104" s="120">
        <v>2102</v>
      </c>
      <c r="D104" s="120"/>
      <c r="E104" s="120">
        <v>150</v>
      </c>
      <c r="F104" s="120">
        <v>20150725</v>
      </c>
      <c r="G104" s="120">
        <v>20150726</v>
      </c>
      <c r="H104" s="120" t="s">
        <v>988</v>
      </c>
      <c r="I104" s="120" t="s">
        <v>1706</v>
      </c>
      <c r="J104" s="1" t="s">
        <v>1690</v>
      </c>
    </row>
    <row r="105" spans="1:12" ht="17.3">
      <c r="A105" s="177">
        <v>11489070</v>
      </c>
      <c r="B105" s="147">
        <v>200274688</v>
      </c>
      <c r="C105" s="123">
        <v>2102</v>
      </c>
      <c r="D105" s="123"/>
      <c r="E105" s="120">
        <v>150</v>
      </c>
      <c r="F105" s="120">
        <v>20150725</v>
      </c>
      <c r="G105" s="120">
        <v>20150726</v>
      </c>
      <c r="H105" s="123" t="s">
        <v>988</v>
      </c>
      <c r="I105" s="120" t="s">
        <v>1706</v>
      </c>
      <c r="J105" s="1" t="s">
        <v>1690</v>
      </c>
    </row>
    <row r="106" spans="1:12" ht="28.8">
      <c r="A106" s="143" t="s">
        <v>1676</v>
      </c>
      <c r="B106" s="144" t="s">
        <v>1677</v>
      </c>
      <c r="C106" s="144" t="s">
        <v>1678</v>
      </c>
      <c r="D106" s="144" t="s">
        <v>1679</v>
      </c>
      <c r="E106" s="144" t="s">
        <v>1680</v>
      </c>
      <c r="F106" s="144" t="s">
        <v>1681</v>
      </c>
      <c r="G106" s="144" t="s">
        <v>1682</v>
      </c>
      <c r="H106" s="144" t="s">
        <v>1683</v>
      </c>
      <c r="I106" s="144" t="s">
        <v>1684</v>
      </c>
    </row>
    <row r="107" spans="1:12" ht="17.3">
      <c r="A107" s="177">
        <v>11492280</v>
      </c>
      <c r="B107" s="148">
        <v>200274696</v>
      </c>
      <c r="C107" s="120">
        <v>2102</v>
      </c>
      <c r="D107" s="120"/>
      <c r="E107" s="120">
        <v>450</v>
      </c>
      <c r="F107" s="120">
        <v>20150724</v>
      </c>
      <c r="G107" s="120">
        <v>20150725</v>
      </c>
      <c r="H107" s="120" t="s">
        <v>988</v>
      </c>
      <c r="I107" s="120" t="s">
        <v>1685</v>
      </c>
      <c r="J107" s="1" t="s">
        <v>1690</v>
      </c>
    </row>
    <row r="108" spans="1:12" ht="17.3">
      <c r="A108" s="177">
        <v>11492281</v>
      </c>
      <c r="B108" s="147">
        <v>200274688</v>
      </c>
      <c r="C108" s="123">
        <v>2102</v>
      </c>
      <c r="D108" s="123"/>
      <c r="E108" s="120">
        <v>450</v>
      </c>
      <c r="F108" s="120">
        <v>20150724</v>
      </c>
      <c r="G108" s="120">
        <v>20150725</v>
      </c>
      <c r="H108" s="123" t="s">
        <v>988</v>
      </c>
      <c r="I108" s="120" t="s">
        <v>1685</v>
      </c>
      <c r="J108" s="1" t="s">
        <v>1690</v>
      </c>
    </row>
    <row r="109" spans="1:12" ht="28.8">
      <c r="A109" s="143" t="s">
        <v>999</v>
      </c>
      <c r="B109" s="144" t="s">
        <v>1000</v>
      </c>
      <c r="C109" s="144" t="s">
        <v>1001</v>
      </c>
      <c r="D109" s="144" t="s">
        <v>1002</v>
      </c>
      <c r="E109" s="144" t="s">
        <v>1003</v>
      </c>
      <c r="F109" s="144" t="s">
        <v>1088</v>
      </c>
      <c r="G109" s="144" t="s">
        <v>1005</v>
      </c>
      <c r="H109" s="144" t="s">
        <v>1006</v>
      </c>
      <c r="I109" s="144" t="s">
        <v>1109</v>
      </c>
      <c r="J109" s="176"/>
    </row>
    <row r="110" spans="1:12" ht="17.3">
      <c r="A110" s="177">
        <v>11494567</v>
      </c>
      <c r="B110" s="148">
        <v>200274696</v>
      </c>
      <c r="C110" s="120">
        <v>2102</v>
      </c>
      <c r="D110" s="120"/>
      <c r="E110" s="120">
        <v>300</v>
      </c>
      <c r="F110" s="120">
        <v>20150725</v>
      </c>
      <c r="G110" s="120">
        <v>20150726</v>
      </c>
      <c r="H110" s="120" t="s">
        <v>988</v>
      </c>
      <c r="I110" s="120" t="s">
        <v>1691</v>
      </c>
      <c r="J110" s="1" t="s">
        <v>1690</v>
      </c>
    </row>
    <row r="111" spans="1:12" ht="17.3">
      <c r="A111" s="177">
        <v>11494568</v>
      </c>
      <c r="B111" s="147">
        <v>200274688</v>
      </c>
      <c r="C111" s="123">
        <v>2102</v>
      </c>
      <c r="D111" s="123"/>
      <c r="E111" s="123">
        <v>300</v>
      </c>
      <c r="F111" s="123">
        <v>20150725</v>
      </c>
      <c r="G111" s="123">
        <v>20150726</v>
      </c>
      <c r="H111" s="123" t="s">
        <v>988</v>
      </c>
      <c r="I111" s="123" t="s">
        <v>1691</v>
      </c>
      <c r="J111" s="1" t="s">
        <v>1690</v>
      </c>
    </row>
    <row r="112" spans="1:12" ht="28.8">
      <c r="A112" s="143" t="s">
        <v>1692</v>
      </c>
      <c r="B112" s="144" t="s">
        <v>1693</v>
      </c>
      <c r="C112" s="144" t="s">
        <v>1694</v>
      </c>
      <c r="D112" s="144" t="s">
        <v>1695</v>
      </c>
      <c r="E112" s="144" t="s">
        <v>1696</v>
      </c>
      <c r="F112" s="144" t="s">
        <v>1697</v>
      </c>
      <c r="G112" s="144" t="s">
        <v>1698</v>
      </c>
      <c r="H112" s="144" t="s">
        <v>1699</v>
      </c>
      <c r="I112" s="144" t="s">
        <v>1700</v>
      </c>
      <c r="J112" s="176"/>
    </row>
    <row r="113" spans="1:17" ht="17.3">
      <c r="A113" s="177">
        <v>11494587</v>
      </c>
      <c r="B113" s="148">
        <v>200274696</v>
      </c>
      <c r="C113" s="120">
        <v>2102</v>
      </c>
      <c r="D113" s="120"/>
      <c r="E113" s="120">
        <v>300</v>
      </c>
      <c r="F113" s="120">
        <v>20150725</v>
      </c>
      <c r="G113" s="120">
        <v>20150727</v>
      </c>
      <c r="H113" s="120" t="s">
        <v>988</v>
      </c>
      <c r="I113" s="120" t="s">
        <v>1701</v>
      </c>
      <c r="J113" s="176"/>
    </row>
    <row r="114" spans="1:17" ht="17.3">
      <c r="A114" s="177">
        <v>11494588</v>
      </c>
      <c r="B114" s="147">
        <v>200274688</v>
      </c>
      <c r="C114" s="123">
        <v>2102</v>
      </c>
      <c r="D114" s="123"/>
      <c r="E114" s="123">
        <v>300</v>
      </c>
      <c r="F114" s="123">
        <v>20150725</v>
      </c>
      <c r="G114" s="123">
        <v>20150727</v>
      </c>
      <c r="H114" s="123" t="s">
        <v>988</v>
      </c>
      <c r="I114" s="123" t="s">
        <v>1701</v>
      </c>
      <c r="J114" s="176"/>
    </row>
    <row r="115" spans="1:17" ht="17.3">
      <c r="A115" s="177">
        <v>11494589</v>
      </c>
      <c r="B115" s="146">
        <v>200274697</v>
      </c>
      <c r="C115" s="117">
        <v>2102</v>
      </c>
      <c r="D115" s="117"/>
      <c r="E115" s="117">
        <v>300</v>
      </c>
      <c r="F115" s="117">
        <v>20150725</v>
      </c>
      <c r="G115" s="117">
        <v>20150727</v>
      </c>
      <c r="H115" s="117" t="s">
        <v>988</v>
      </c>
      <c r="I115" s="117" t="s">
        <v>1702</v>
      </c>
      <c r="J115" s="176"/>
    </row>
    <row r="116" spans="1:17" ht="17.3">
      <c r="A116" s="177">
        <v>11494590</v>
      </c>
      <c r="B116" s="147">
        <v>200274689</v>
      </c>
      <c r="C116" s="123">
        <v>2102</v>
      </c>
      <c r="D116" s="123"/>
      <c r="E116" s="123">
        <v>300</v>
      </c>
      <c r="F116" s="123">
        <v>20150725</v>
      </c>
      <c r="G116" s="123">
        <v>20150727</v>
      </c>
      <c r="H116" s="123" t="s">
        <v>988</v>
      </c>
      <c r="I116" s="123" t="s">
        <v>1702</v>
      </c>
      <c r="J116" s="176"/>
    </row>
    <row r="117" spans="1:17" ht="28.8">
      <c r="A117" s="143" t="s">
        <v>999</v>
      </c>
      <c r="B117" s="144" t="s">
        <v>1000</v>
      </c>
      <c r="C117" s="144" t="s">
        <v>1001</v>
      </c>
      <c r="D117" s="144" t="s">
        <v>1002</v>
      </c>
      <c r="E117" s="144" t="s">
        <v>1003</v>
      </c>
      <c r="F117" s="144" t="s">
        <v>1088</v>
      </c>
      <c r="G117" s="144" t="s">
        <v>1005</v>
      </c>
      <c r="H117" s="144" t="s">
        <v>1006</v>
      </c>
      <c r="I117" s="144" t="s">
        <v>1109</v>
      </c>
      <c r="J117" s="176"/>
    </row>
    <row r="118" spans="1:17" ht="17.3">
      <c r="A118" s="177">
        <v>11494879</v>
      </c>
      <c r="B118" s="148">
        <v>200274696</v>
      </c>
      <c r="C118" s="120">
        <v>2102</v>
      </c>
      <c r="D118" s="120"/>
      <c r="E118" s="120">
        <v>300</v>
      </c>
      <c r="F118" s="120">
        <v>20150727</v>
      </c>
      <c r="G118" s="120">
        <v>20150728</v>
      </c>
      <c r="H118" s="120" t="s">
        <v>988</v>
      </c>
      <c r="I118" s="120" t="s">
        <v>1703</v>
      </c>
    </row>
    <row r="119" spans="1:17" ht="17.3">
      <c r="A119" s="177">
        <v>11495180</v>
      </c>
      <c r="B119" s="147">
        <v>200274688</v>
      </c>
      <c r="C119" s="123">
        <v>2102</v>
      </c>
      <c r="D119" s="123"/>
      <c r="E119" s="123">
        <v>300</v>
      </c>
      <c r="F119" s="123">
        <v>20150727</v>
      </c>
      <c r="G119" s="123">
        <v>20150728</v>
      </c>
      <c r="H119" s="123" t="s">
        <v>988</v>
      </c>
      <c r="I119" s="123" t="s">
        <v>1703</v>
      </c>
    </row>
    <row r="120" spans="1:17" ht="17.3">
      <c r="A120" s="177">
        <v>11495181</v>
      </c>
      <c r="B120" s="146">
        <v>200274697</v>
      </c>
      <c r="C120" s="117">
        <v>2102</v>
      </c>
      <c r="D120" s="117"/>
      <c r="E120" s="117">
        <v>300</v>
      </c>
      <c r="F120" s="117">
        <v>20150727</v>
      </c>
      <c r="G120" s="117">
        <v>20150728</v>
      </c>
      <c r="H120" s="117" t="s">
        <v>988</v>
      </c>
      <c r="I120" s="117" t="s">
        <v>1704</v>
      </c>
    </row>
    <row r="121" spans="1:17" ht="17.3">
      <c r="A121" s="177">
        <v>11495182</v>
      </c>
      <c r="B121" s="147">
        <v>200274689</v>
      </c>
      <c r="C121" s="123">
        <v>2102</v>
      </c>
      <c r="D121" s="123"/>
      <c r="E121" s="123">
        <v>300</v>
      </c>
      <c r="F121" s="123">
        <v>20150727</v>
      </c>
      <c r="G121" s="123">
        <v>20150728</v>
      </c>
      <c r="H121" s="123" t="s">
        <v>988</v>
      </c>
      <c r="I121" s="123" t="s">
        <v>1704</v>
      </c>
    </row>
    <row r="122" spans="1:17" ht="28.8">
      <c r="A122" s="143" t="s">
        <v>1083</v>
      </c>
      <c r="B122" s="144" t="s">
        <v>1084</v>
      </c>
      <c r="C122" s="144" t="s">
        <v>1085</v>
      </c>
      <c r="D122" s="144" t="s">
        <v>1086</v>
      </c>
      <c r="E122" s="144" t="s">
        <v>1087</v>
      </c>
      <c r="F122" s="144" t="s">
        <v>1088</v>
      </c>
      <c r="G122" s="144" t="s">
        <v>1089</v>
      </c>
      <c r="H122" s="144" t="s">
        <v>1090</v>
      </c>
      <c r="I122" s="144" t="s">
        <v>1091</v>
      </c>
      <c r="K122" s="193" t="s">
        <v>2064</v>
      </c>
      <c r="L122" s="191" t="s">
        <v>2063</v>
      </c>
    </row>
    <row r="123" spans="1:17" ht="17.3">
      <c r="A123" s="145">
        <v>11500231</v>
      </c>
      <c r="B123" s="148">
        <v>200274696</v>
      </c>
      <c r="C123" s="120">
        <v>2102</v>
      </c>
      <c r="D123" s="120"/>
      <c r="E123" s="120">
        <v>450</v>
      </c>
      <c r="F123" s="120">
        <v>20150729</v>
      </c>
      <c r="G123" s="120">
        <v>20150730</v>
      </c>
      <c r="H123" s="120" t="s">
        <v>988</v>
      </c>
      <c r="I123" s="120" t="s">
        <v>1722</v>
      </c>
      <c r="J123" s="178">
        <v>800</v>
      </c>
      <c r="K123" s="120">
        <v>543</v>
      </c>
      <c r="L123" s="190">
        <v>156</v>
      </c>
      <c r="M123" s="190">
        <v>179</v>
      </c>
      <c r="N123" s="190">
        <v>67</v>
      </c>
      <c r="O123" s="190">
        <v>136</v>
      </c>
      <c r="P123" s="190">
        <v>120</v>
      </c>
    </row>
    <row r="124" spans="1:17" ht="17.3">
      <c r="A124" s="145">
        <v>11500232</v>
      </c>
      <c r="B124" s="147">
        <v>200274688</v>
      </c>
      <c r="C124" s="123">
        <v>2102</v>
      </c>
      <c r="D124" s="123"/>
      <c r="E124" s="123">
        <v>450</v>
      </c>
      <c r="F124" s="123">
        <v>20150729</v>
      </c>
      <c r="G124" s="123">
        <v>20150730</v>
      </c>
      <c r="H124" s="123" t="s">
        <v>988</v>
      </c>
      <c r="I124" s="123" t="s">
        <v>1722</v>
      </c>
      <c r="J124" s="178">
        <v>800</v>
      </c>
      <c r="K124" s="120">
        <v>600</v>
      </c>
      <c r="L124" s="190">
        <v>139</v>
      </c>
      <c r="M124" s="190"/>
      <c r="N124" s="190"/>
      <c r="O124" s="1"/>
      <c r="P124" s="1"/>
      <c r="Q124" s="189">
        <v>797</v>
      </c>
    </row>
    <row r="125" spans="1:17" ht="17.3">
      <c r="A125" s="145">
        <v>11500233</v>
      </c>
      <c r="B125" s="146">
        <v>200274697</v>
      </c>
      <c r="C125" s="117">
        <v>2102</v>
      </c>
      <c r="D125" s="117"/>
      <c r="E125" s="117">
        <v>450</v>
      </c>
      <c r="F125" s="120">
        <v>20150730</v>
      </c>
      <c r="G125" s="117">
        <v>20150731</v>
      </c>
      <c r="H125" s="117" t="s">
        <v>988</v>
      </c>
      <c r="I125" s="117" t="s">
        <v>1723</v>
      </c>
      <c r="J125" s="178">
        <v>900</v>
      </c>
      <c r="K125" s="120">
        <v>285</v>
      </c>
      <c r="L125" s="190">
        <v>187</v>
      </c>
      <c r="M125" s="190">
        <v>150</v>
      </c>
      <c r="N125" s="190">
        <v>8</v>
      </c>
      <c r="O125" s="190">
        <v>136</v>
      </c>
      <c r="P125" s="190">
        <v>109</v>
      </c>
    </row>
    <row r="126" spans="1:17" ht="17.3">
      <c r="A126" s="145">
        <v>11500234</v>
      </c>
      <c r="B126" s="147">
        <v>200274689</v>
      </c>
      <c r="C126" s="123">
        <v>2102</v>
      </c>
      <c r="D126" s="123"/>
      <c r="E126" s="123">
        <v>450</v>
      </c>
      <c r="F126" s="123">
        <v>20150730</v>
      </c>
      <c r="G126" s="123">
        <v>20150731</v>
      </c>
      <c r="H126" s="123" t="s">
        <v>988</v>
      </c>
      <c r="I126" s="123" t="s">
        <v>1723</v>
      </c>
      <c r="J126" s="194">
        <v>900</v>
      </c>
      <c r="K126" s="120">
        <v>450</v>
      </c>
      <c r="L126" s="190">
        <v>142</v>
      </c>
      <c r="M126" s="190">
        <v>160</v>
      </c>
      <c r="N126" s="190">
        <v>83</v>
      </c>
      <c r="O126" s="1"/>
      <c r="P126" s="1"/>
      <c r="Q126" s="192">
        <v>975</v>
      </c>
    </row>
    <row r="127" spans="1:17" ht="17.3">
      <c r="A127" s="145">
        <v>11500235</v>
      </c>
      <c r="B127" s="148">
        <v>200274696</v>
      </c>
      <c r="C127" s="120">
        <v>2102</v>
      </c>
      <c r="D127" s="120"/>
      <c r="E127" s="120">
        <v>450</v>
      </c>
      <c r="F127" s="117">
        <v>20150731</v>
      </c>
      <c r="G127" s="120">
        <v>20150803</v>
      </c>
      <c r="H127" s="120" t="s">
        <v>988</v>
      </c>
      <c r="I127" s="120" t="s">
        <v>1724</v>
      </c>
      <c r="J127" s="1" t="s">
        <v>1781</v>
      </c>
    </row>
    <row r="128" spans="1:17" ht="17.3">
      <c r="A128" s="145">
        <v>11500236</v>
      </c>
      <c r="B128" s="147">
        <v>200274688</v>
      </c>
      <c r="C128" s="123">
        <v>2102</v>
      </c>
      <c r="D128" s="123"/>
      <c r="E128" s="123">
        <v>450</v>
      </c>
      <c r="F128" s="123">
        <v>20150731</v>
      </c>
      <c r="G128" s="123">
        <v>20150803</v>
      </c>
      <c r="H128" s="123" t="s">
        <v>988</v>
      </c>
      <c r="I128" s="123" t="s">
        <v>1724</v>
      </c>
      <c r="J128" s="1" t="s">
        <v>1782</v>
      </c>
      <c r="K128" s="86" t="s">
        <v>1783</v>
      </c>
    </row>
    <row r="129" spans="1:12" ht="28.8">
      <c r="A129" s="143" t="s">
        <v>1757</v>
      </c>
      <c r="B129" s="144" t="s">
        <v>1758</v>
      </c>
      <c r="C129" s="144" t="s">
        <v>1759</v>
      </c>
      <c r="D129" s="144" t="s">
        <v>1760</v>
      </c>
      <c r="E129" s="144" t="s">
        <v>1761</v>
      </c>
      <c r="F129" s="144" t="s">
        <v>1762</v>
      </c>
      <c r="G129" s="144" t="s">
        <v>1763</v>
      </c>
      <c r="H129" s="144" t="s">
        <v>1764</v>
      </c>
      <c r="I129" s="144" t="s">
        <v>1765</v>
      </c>
    </row>
    <row r="130" spans="1:12" ht="17.3">
      <c r="A130" s="145">
        <v>11506532</v>
      </c>
      <c r="B130" s="146">
        <v>200274697</v>
      </c>
      <c r="C130" s="120">
        <v>2102</v>
      </c>
      <c r="D130" s="120"/>
      <c r="E130" s="120">
        <v>450</v>
      </c>
      <c r="F130" s="120">
        <v>20150803</v>
      </c>
      <c r="G130" s="120">
        <v>20150804</v>
      </c>
      <c r="H130" s="120" t="s">
        <v>988</v>
      </c>
      <c r="I130" s="120" t="s">
        <v>1766</v>
      </c>
      <c r="K130" s="86" t="s">
        <v>1198</v>
      </c>
    </row>
    <row r="131" spans="1:12" ht="17.3">
      <c r="A131" s="145">
        <v>11506533</v>
      </c>
      <c r="B131" s="147">
        <v>200274689</v>
      </c>
      <c r="C131" s="123">
        <v>2102</v>
      </c>
      <c r="D131" s="123"/>
      <c r="E131" s="123">
        <v>450</v>
      </c>
      <c r="F131" s="123">
        <v>20150803</v>
      </c>
      <c r="G131" s="123">
        <v>20150804</v>
      </c>
      <c r="H131" s="123" t="s">
        <v>988</v>
      </c>
      <c r="I131" s="123" t="s">
        <v>1766</v>
      </c>
      <c r="J131" s="86" t="s">
        <v>1198</v>
      </c>
      <c r="K131" s="86" t="s">
        <v>1198</v>
      </c>
    </row>
    <row r="132" spans="1:12" ht="17.3">
      <c r="A132" s="145">
        <v>11506534</v>
      </c>
      <c r="B132" s="146">
        <v>200274697</v>
      </c>
      <c r="C132" s="117">
        <v>2102</v>
      </c>
      <c r="D132" s="117"/>
      <c r="E132" s="117">
        <v>450</v>
      </c>
      <c r="F132" s="120">
        <v>20150804</v>
      </c>
      <c r="G132" s="120">
        <v>20150805</v>
      </c>
      <c r="H132" s="117" t="s">
        <v>988</v>
      </c>
      <c r="I132" s="117" t="s">
        <v>1767</v>
      </c>
      <c r="K132" s="86" t="s">
        <v>1198</v>
      </c>
    </row>
    <row r="133" spans="1:12" ht="17.3">
      <c r="A133" s="145">
        <v>11506535</v>
      </c>
      <c r="B133" s="147">
        <v>200274689</v>
      </c>
      <c r="C133" s="123">
        <v>2102</v>
      </c>
      <c r="D133" s="123"/>
      <c r="E133" s="123">
        <v>450</v>
      </c>
      <c r="F133" s="123">
        <v>20150804</v>
      </c>
      <c r="G133" s="123">
        <v>20150805</v>
      </c>
      <c r="H133" s="123" t="s">
        <v>988</v>
      </c>
      <c r="I133" s="123" t="s">
        <v>1767</v>
      </c>
      <c r="K133" s="86" t="s">
        <v>1198</v>
      </c>
    </row>
    <row r="134" spans="1:12" ht="17.3">
      <c r="A134" s="145">
        <v>11506538</v>
      </c>
      <c r="B134" s="146">
        <v>200274697</v>
      </c>
      <c r="C134" s="120">
        <v>2102</v>
      </c>
      <c r="D134" s="120"/>
      <c r="E134" s="120">
        <v>450</v>
      </c>
      <c r="F134" s="120">
        <v>20150806</v>
      </c>
      <c r="G134" s="120">
        <v>20150807</v>
      </c>
      <c r="H134" s="120" t="s">
        <v>988</v>
      </c>
      <c r="I134" s="120" t="s">
        <v>1768</v>
      </c>
      <c r="K134" s="86"/>
    </row>
    <row r="135" spans="1:12" ht="17.3">
      <c r="A135" s="145">
        <v>11506539</v>
      </c>
      <c r="B135" s="147">
        <v>200274689</v>
      </c>
      <c r="C135" s="123">
        <v>2102</v>
      </c>
      <c r="D135" s="123"/>
      <c r="E135" s="123">
        <v>450</v>
      </c>
      <c r="F135" s="123">
        <v>20150806</v>
      </c>
      <c r="G135" s="123">
        <v>20150807</v>
      </c>
      <c r="H135" s="123" t="s">
        <v>988</v>
      </c>
      <c r="I135" s="123" t="s">
        <v>1768</v>
      </c>
      <c r="K135" s="86" t="s">
        <v>1198</v>
      </c>
    </row>
    <row r="136" spans="1:12" ht="17.3">
      <c r="A136" s="145">
        <v>11506640</v>
      </c>
      <c r="B136" s="146">
        <v>200274697</v>
      </c>
      <c r="C136" s="120">
        <v>2102</v>
      </c>
      <c r="D136" s="120"/>
      <c r="E136" s="120">
        <v>450</v>
      </c>
      <c r="F136" s="120">
        <v>20150807</v>
      </c>
      <c r="G136" s="120">
        <v>20150810</v>
      </c>
      <c r="H136" s="120" t="s">
        <v>988</v>
      </c>
      <c r="I136" s="120" t="s">
        <v>1769</v>
      </c>
      <c r="K136" s="86"/>
    </row>
    <row r="137" spans="1:12" ht="17.3">
      <c r="A137" s="145">
        <v>11506641</v>
      </c>
      <c r="B137" s="147">
        <v>200274689</v>
      </c>
      <c r="C137" s="123">
        <v>2102</v>
      </c>
      <c r="D137" s="123"/>
      <c r="E137" s="123">
        <v>450</v>
      </c>
      <c r="F137" s="123">
        <v>20150807</v>
      </c>
      <c r="G137" s="123">
        <v>20150810</v>
      </c>
      <c r="H137" s="123" t="s">
        <v>988</v>
      </c>
      <c r="I137" s="123" t="s">
        <v>1769</v>
      </c>
      <c r="K137" s="86"/>
    </row>
    <row r="138" spans="1:12" ht="17.3" customHeight="1">
      <c r="K138" t="s">
        <v>2065</v>
      </c>
      <c r="L138" t="s">
        <v>2066</v>
      </c>
    </row>
    <row r="139" spans="1:12" ht="14.4">
      <c r="A139" s="1">
        <v>11506536</v>
      </c>
      <c r="B139" s="148">
        <v>200274696</v>
      </c>
      <c r="C139" s="120">
        <v>2102</v>
      </c>
      <c r="D139" s="120"/>
      <c r="E139" s="1">
        <v>797</v>
      </c>
      <c r="G139" s="1">
        <v>-316</v>
      </c>
      <c r="H139" s="1">
        <v>11500231</v>
      </c>
      <c r="J139" s="1" t="s">
        <v>2073</v>
      </c>
    </row>
    <row r="140" spans="1:12" ht="14.4">
      <c r="B140" s="147">
        <v>200274688</v>
      </c>
      <c r="C140" s="123">
        <v>2102</v>
      </c>
      <c r="D140" s="123"/>
      <c r="H140" s="1">
        <v>11500232</v>
      </c>
      <c r="K140" s="189">
        <v>335</v>
      </c>
      <c r="L140" s="189">
        <v>462</v>
      </c>
    </row>
    <row r="141" spans="1:12" ht="14.4">
      <c r="A141" s="1">
        <v>11522173</v>
      </c>
      <c r="B141" s="146">
        <v>200274697</v>
      </c>
      <c r="C141" s="117">
        <v>2102</v>
      </c>
      <c r="D141" s="117"/>
      <c r="E141" s="1">
        <v>975</v>
      </c>
      <c r="G141" s="1">
        <v>233</v>
      </c>
      <c r="H141" s="1">
        <v>11506538</v>
      </c>
    </row>
    <row r="142" spans="1:12" ht="14.4">
      <c r="B142" s="147">
        <v>200274689</v>
      </c>
      <c r="C142" s="123">
        <v>2102</v>
      </c>
      <c r="D142" s="123"/>
      <c r="H142" s="1">
        <v>11506641</v>
      </c>
      <c r="K142" s="189">
        <v>187</v>
      </c>
      <c r="L142" s="189">
        <v>788</v>
      </c>
    </row>
    <row r="146" spans="2:5">
      <c r="B146" s="1">
        <v>11492280</v>
      </c>
    </row>
    <row r="148" spans="2:5">
      <c r="B148" s="1">
        <v>200274682</v>
      </c>
      <c r="C148" s="1">
        <v>552</v>
      </c>
      <c r="D148" s="1">
        <v>694</v>
      </c>
      <c r="E148" s="1">
        <v>35</v>
      </c>
    </row>
    <row r="149" spans="2:5">
      <c r="B149" s="1">
        <v>200274683</v>
      </c>
      <c r="C149" s="1">
        <v>552</v>
      </c>
      <c r="D149" s="1">
        <v>419</v>
      </c>
      <c r="E149" s="1">
        <v>18</v>
      </c>
    </row>
  </sheetData>
  <autoFilter ref="A46:L56"/>
  <phoneticPr fontId="2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D23" workbookViewId="0">
      <selection activeCell="F2" sqref="F2:F47"/>
    </sheetView>
  </sheetViews>
  <sheetFormatPr defaultRowHeight="13"/>
  <cols>
    <col min="1" max="1" width="10.5" bestFit="1" customWidth="1"/>
    <col min="2" max="2" width="43.125" bestFit="1" customWidth="1"/>
    <col min="3" max="3" width="4.5" bestFit="1" customWidth="1"/>
    <col min="4" max="4" width="13.625" bestFit="1" customWidth="1"/>
    <col min="5" max="5" width="4.5" bestFit="1" customWidth="1"/>
    <col min="6" max="6" width="9.5" bestFit="1" customWidth="1"/>
  </cols>
  <sheetData>
    <row r="1" spans="1:6">
      <c r="A1" s="97" t="s">
        <v>1134</v>
      </c>
      <c r="B1" s="97" t="s">
        <v>1135</v>
      </c>
      <c r="C1" s="97" t="s">
        <v>2218</v>
      </c>
      <c r="D1" s="97" t="s">
        <v>2219</v>
      </c>
      <c r="E1" s="97" t="s">
        <v>2220</v>
      </c>
      <c r="F1" s="97" t="s">
        <v>1131</v>
      </c>
    </row>
    <row r="2" spans="1:6">
      <c r="A2" s="97">
        <v>200028041</v>
      </c>
      <c r="B2" s="97" t="s">
        <v>2233</v>
      </c>
      <c r="C2" s="97">
        <v>261</v>
      </c>
      <c r="D2" s="198">
        <v>3602.68</v>
      </c>
      <c r="E2" s="97" t="s">
        <v>2222</v>
      </c>
      <c r="F2" s="97">
        <v>11650105</v>
      </c>
    </row>
    <row r="3" spans="1:6">
      <c r="A3" s="97">
        <v>200033905</v>
      </c>
      <c r="B3" s="97" t="s">
        <v>2226</v>
      </c>
      <c r="C3" s="97">
        <v>261</v>
      </c>
      <c r="D3" s="97">
        <v>148.44499999999999</v>
      </c>
      <c r="E3" s="97" t="s">
        <v>2222</v>
      </c>
      <c r="F3" s="97">
        <v>11643916</v>
      </c>
    </row>
    <row r="4" spans="1:6">
      <c r="A4" s="97">
        <v>200033905</v>
      </c>
      <c r="B4" s="97" t="s">
        <v>2226</v>
      </c>
      <c r="C4" s="97">
        <v>261</v>
      </c>
      <c r="D4" s="97">
        <v>163.453</v>
      </c>
      <c r="E4" s="97" t="s">
        <v>2222</v>
      </c>
      <c r="F4" s="97">
        <v>11644615</v>
      </c>
    </row>
    <row r="5" spans="1:6">
      <c r="A5" s="97">
        <v>200033905</v>
      </c>
      <c r="B5" s="97" t="s">
        <v>2226</v>
      </c>
      <c r="C5" s="97">
        <v>261</v>
      </c>
      <c r="D5" s="97">
        <v>40.863999999999997</v>
      </c>
      <c r="E5" s="97" t="s">
        <v>2222</v>
      </c>
      <c r="F5" s="97">
        <v>11645054</v>
      </c>
    </row>
    <row r="6" spans="1:6">
      <c r="A6" s="97">
        <v>200033905</v>
      </c>
      <c r="B6" s="97" t="s">
        <v>2226</v>
      </c>
      <c r="C6" s="97">
        <v>261</v>
      </c>
      <c r="D6" s="97">
        <v>40.863999999999997</v>
      </c>
      <c r="E6" s="97" t="s">
        <v>2222</v>
      </c>
      <c r="F6" s="97">
        <v>11645308</v>
      </c>
    </row>
    <row r="7" spans="1:6">
      <c r="A7" s="97">
        <v>200033905</v>
      </c>
      <c r="B7" s="97" t="s">
        <v>2226</v>
      </c>
      <c r="C7" s="97">
        <v>261</v>
      </c>
      <c r="D7" s="97">
        <v>6.4640000000000004</v>
      </c>
      <c r="E7" s="97" t="s">
        <v>2222</v>
      </c>
      <c r="F7" s="97">
        <v>11648113</v>
      </c>
    </row>
    <row r="8" spans="1:6">
      <c r="A8" s="97">
        <v>200033905</v>
      </c>
      <c r="B8" s="97" t="s">
        <v>2226</v>
      </c>
      <c r="C8" s="97">
        <v>261</v>
      </c>
      <c r="D8" s="97">
        <v>40.863999999999997</v>
      </c>
      <c r="E8" s="97" t="s">
        <v>2222</v>
      </c>
      <c r="F8" s="97">
        <v>11648518</v>
      </c>
    </row>
    <row r="9" spans="1:6">
      <c r="A9" s="97">
        <v>200033905</v>
      </c>
      <c r="B9" s="97" t="s">
        <v>2226</v>
      </c>
      <c r="C9" s="97">
        <v>261</v>
      </c>
      <c r="D9" s="97">
        <v>4.8479999999999999</v>
      </c>
      <c r="E9" s="97" t="s">
        <v>2222</v>
      </c>
      <c r="F9" s="97">
        <v>11648558</v>
      </c>
    </row>
    <row r="10" spans="1:6">
      <c r="A10" s="97">
        <v>200033905</v>
      </c>
      <c r="B10" s="97" t="s">
        <v>2226</v>
      </c>
      <c r="C10" s="97">
        <v>261</v>
      </c>
      <c r="D10" s="97">
        <v>108.96899999999999</v>
      </c>
      <c r="E10" s="97" t="s">
        <v>2222</v>
      </c>
      <c r="F10" s="97">
        <v>11648902</v>
      </c>
    </row>
    <row r="11" spans="1:6">
      <c r="A11" s="97">
        <v>200033905</v>
      </c>
      <c r="B11" s="97" t="s">
        <v>2226</v>
      </c>
      <c r="C11" s="97">
        <v>261</v>
      </c>
      <c r="D11" s="97">
        <v>3.2320000000000002</v>
      </c>
      <c r="E11" s="97" t="s">
        <v>2222</v>
      </c>
      <c r="F11" s="97">
        <v>11648944</v>
      </c>
    </row>
    <row r="12" spans="1:6">
      <c r="A12" s="97">
        <v>200033905</v>
      </c>
      <c r="B12" s="97" t="s">
        <v>2226</v>
      </c>
      <c r="C12" s="97">
        <v>261</v>
      </c>
      <c r="D12" s="97">
        <v>5.6559999999999997</v>
      </c>
      <c r="E12" s="97" t="s">
        <v>2222</v>
      </c>
      <c r="F12" s="97">
        <v>11649174</v>
      </c>
    </row>
    <row r="13" spans="1:6">
      <c r="A13" s="97">
        <v>200033905</v>
      </c>
      <c r="B13" s="97" t="s">
        <v>2226</v>
      </c>
      <c r="C13" s="97">
        <v>261</v>
      </c>
      <c r="D13" s="97">
        <v>4.8479999999999999</v>
      </c>
      <c r="E13" s="97" t="s">
        <v>2222</v>
      </c>
      <c r="F13" s="97">
        <v>11649288</v>
      </c>
    </row>
    <row r="14" spans="1:6">
      <c r="A14" s="97">
        <v>200033905</v>
      </c>
      <c r="B14" s="97" t="s">
        <v>2226</v>
      </c>
      <c r="C14" s="97">
        <v>261</v>
      </c>
      <c r="D14" s="97">
        <v>1.6160000000000001</v>
      </c>
      <c r="E14" s="97" t="s">
        <v>2222</v>
      </c>
      <c r="F14" s="97">
        <v>11649296</v>
      </c>
    </row>
    <row r="15" spans="1:6">
      <c r="A15" s="97">
        <v>200219745</v>
      </c>
      <c r="B15" s="97" t="s">
        <v>2227</v>
      </c>
      <c r="C15" s="97">
        <v>261</v>
      </c>
      <c r="D15" s="97">
        <v>29.28</v>
      </c>
      <c r="E15" s="97" t="s">
        <v>2222</v>
      </c>
      <c r="F15" s="97">
        <v>11644770</v>
      </c>
    </row>
    <row r="16" spans="1:6">
      <c r="A16" s="97">
        <v>200219745</v>
      </c>
      <c r="B16" s="97" t="s">
        <v>2227</v>
      </c>
      <c r="C16" s="97">
        <v>261</v>
      </c>
      <c r="D16" s="97">
        <v>6.4690000000000003</v>
      </c>
      <c r="E16" s="97" t="s">
        <v>2222</v>
      </c>
      <c r="F16" s="97">
        <v>11645020</v>
      </c>
    </row>
    <row r="17" spans="1:6">
      <c r="A17" s="97">
        <v>200219745</v>
      </c>
      <c r="B17" s="97" t="s">
        <v>2227</v>
      </c>
      <c r="C17" s="97">
        <v>261</v>
      </c>
      <c r="D17" s="97">
        <v>7.32</v>
      </c>
      <c r="E17" s="97" t="s">
        <v>2222</v>
      </c>
      <c r="F17" s="97">
        <v>11645033</v>
      </c>
    </row>
    <row r="18" spans="1:6">
      <c r="A18" s="97">
        <v>330080629</v>
      </c>
      <c r="B18" s="97" t="s">
        <v>2221</v>
      </c>
      <c r="C18" s="97">
        <v>261</v>
      </c>
      <c r="D18" s="97">
        <v>4.1159999999999997</v>
      </c>
      <c r="E18" s="97" t="s">
        <v>2222</v>
      </c>
      <c r="F18" s="97">
        <v>11640420</v>
      </c>
    </row>
    <row r="19" spans="1:6">
      <c r="A19" s="97">
        <v>330080629</v>
      </c>
      <c r="B19" s="97" t="s">
        <v>2221</v>
      </c>
      <c r="C19" s="97">
        <v>261</v>
      </c>
      <c r="D19" s="97">
        <v>2.0579999999999998</v>
      </c>
      <c r="E19" s="97" t="s">
        <v>2222</v>
      </c>
      <c r="F19" s="97">
        <v>11648672</v>
      </c>
    </row>
    <row r="20" spans="1:6">
      <c r="A20" s="97">
        <v>330085882</v>
      </c>
      <c r="B20" s="97" t="s">
        <v>2223</v>
      </c>
      <c r="C20" s="97">
        <v>261</v>
      </c>
      <c r="D20" s="97">
        <v>125.43600000000001</v>
      </c>
      <c r="E20" s="97" t="s">
        <v>2222</v>
      </c>
      <c r="F20" s="97">
        <v>11641175</v>
      </c>
    </row>
    <row r="21" spans="1:6">
      <c r="A21" s="97">
        <v>330085882</v>
      </c>
      <c r="B21" s="97" t="s">
        <v>2223</v>
      </c>
      <c r="C21" s="97">
        <v>261</v>
      </c>
      <c r="D21" s="97">
        <v>42.905000000000001</v>
      </c>
      <c r="E21" s="97" t="s">
        <v>2222</v>
      </c>
      <c r="F21" s="97">
        <v>11641260</v>
      </c>
    </row>
    <row r="22" spans="1:6">
      <c r="A22" s="97">
        <v>330085882</v>
      </c>
      <c r="B22" s="97" t="s">
        <v>2223</v>
      </c>
      <c r="C22" s="97">
        <v>261</v>
      </c>
      <c r="D22" s="97">
        <v>25.42</v>
      </c>
      <c r="E22" s="97" t="s">
        <v>2222</v>
      </c>
      <c r="F22" s="97">
        <v>11641431</v>
      </c>
    </row>
    <row r="23" spans="1:6">
      <c r="A23" s="97">
        <v>330085882</v>
      </c>
      <c r="B23" s="97" t="s">
        <v>2223</v>
      </c>
      <c r="C23" s="97">
        <v>261</v>
      </c>
      <c r="D23" s="97">
        <v>16.946000000000002</v>
      </c>
      <c r="E23" s="97" t="s">
        <v>2222</v>
      </c>
      <c r="F23" s="97">
        <v>11643613</v>
      </c>
    </row>
    <row r="24" spans="1:6">
      <c r="A24" s="97">
        <v>330085882</v>
      </c>
      <c r="B24" s="97" t="s">
        <v>2223</v>
      </c>
      <c r="C24" s="97">
        <v>261</v>
      </c>
      <c r="D24" s="97">
        <v>16.922000000000001</v>
      </c>
      <c r="E24" s="97" t="s">
        <v>2222</v>
      </c>
      <c r="F24" s="97">
        <v>11643687</v>
      </c>
    </row>
    <row r="25" spans="1:6">
      <c r="A25" s="97">
        <v>330085882</v>
      </c>
      <c r="B25" s="97" t="s">
        <v>2223</v>
      </c>
      <c r="C25" s="97">
        <v>261</v>
      </c>
      <c r="D25" s="97">
        <v>25.422000000000001</v>
      </c>
      <c r="E25" s="97" t="s">
        <v>2222</v>
      </c>
      <c r="F25" s="97">
        <v>11643772</v>
      </c>
    </row>
    <row r="26" spans="1:6">
      <c r="A26" s="97">
        <v>330085882</v>
      </c>
      <c r="B26" s="97" t="s">
        <v>2223</v>
      </c>
      <c r="C26" s="97">
        <v>261</v>
      </c>
      <c r="D26" s="97">
        <v>51.603999999999999</v>
      </c>
      <c r="E26" s="97" t="s">
        <v>2222</v>
      </c>
      <c r="F26" s="97">
        <v>11643826</v>
      </c>
    </row>
    <row r="27" spans="1:6">
      <c r="A27" s="97">
        <v>330085882</v>
      </c>
      <c r="B27" s="97" t="s">
        <v>2223</v>
      </c>
      <c r="C27" s="97">
        <v>261</v>
      </c>
      <c r="D27" s="97">
        <v>17.285</v>
      </c>
      <c r="E27" s="97" t="s">
        <v>2222</v>
      </c>
      <c r="F27" s="97">
        <v>11643827</v>
      </c>
    </row>
    <row r="28" spans="1:6">
      <c r="A28" s="97">
        <v>330085882</v>
      </c>
      <c r="B28" s="97" t="s">
        <v>2223</v>
      </c>
      <c r="C28" s="97">
        <v>261</v>
      </c>
      <c r="D28" s="97">
        <v>67.397000000000006</v>
      </c>
      <c r="E28" s="97" t="s">
        <v>2222</v>
      </c>
      <c r="F28" s="97">
        <v>11643907</v>
      </c>
    </row>
    <row r="29" spans="1:6">
      <c r="A29" s="97">
        <v>330085882</v>
      </c>
      <c r="B29" s="97" t="s">
        <v>2223</v>
      </c>
      <c r="C29" s="97">
        <v>261</v>
      </c>
      <c r="D29" s="97">
        <v>67.531000000000006</v>
      </c>
      <c r="E29" s="97" t="s">
        <v>2222</v>
      </c>
      <c r="F29" s="97">
        <v>11643951</v>
      </c>
    </row>
    <row r="30" spans="1:6">
      <c r="A30" s="97">
        <v>330085882</v>
      </c>
      <c r="B30" s="97" t="s">
        <v>2223</v>
      </c>
      <c r="C30" s="97">
        <v>261</v>
      </c>
      <c r="D30" s="97">
        <v>8.4689999999999994</v>
      </c>
      <c r="E30" s="97" t="s">
        <v>2222</v>
      </c>
      <c r="F30" s="97">
        <v>11644354</v>
      </c>
    </row>
    <row r="31" spans="1:6">
      <c r="A31" s="97">
        <v>330085882</v>
      </c>
      <c r="B31" s="97" t="s">
        <v>2223</v>
      </c>
      <c r="C31" s="97">
        <v>261</v>
      </c>
      <c r="D31" s="97">
        <v>8.4629999999999992</v>
      </c>
      <c r="E31" s="97" t="s">
        <v>2222</v>
      </c>
      <c r="F31" s="97">
        <v>11644357</v>
      </c>
    </row>
    <row r="32" spans="1:6">
      <c r="A32" s="97">
        <v>330085882</v>
      </c>
      <c r="B32" s="97" t="s">
        <v>2223</v>
      </c>
      <c r="C32" s="97">
        <v>261</v>
      </c>
      <c r="D32" s="97">
        <v>42.268000000000001</v>
      </c>
      <c r="E32" s="97" t="s">
        <v>2222</v>
      </c>
      <c r="F32" s="97">
        <v>11644659</v>
      </c>
    </row>
    <row r="33" spans="1:6">
      <c r="A33" s="97">
        <v>330085882</v>
      </c>
      <c r="B33" s="97" t="s">
        <v>2223</v>
      </c>
      <c r="C33" s="97">
        <v>261</v>
      </c>
      <c r="D33" s="97">
        <v>33.896000000000001</v>
      </c>
      <c r="E33" s="97" t="s">
        <v>2222</v>
      </c>
      <c r="F33" s="97">
        <v>11645062</v>
      </c>
    </row>
    <row r="34" spans="1:6">
      <c r="A34" s="97">
        <v>330085882</v>
      </c>
      <c r="B34" s="97" t="s">
        <v>2223</v>
      </c>
      <c r="C34" s="97">
        <v>261</v>
      </c>
      <c r="D34" s="97">
        <v>62.718000000000004</v>
      </c>
      <c r="E34" s="97" t="s">
        <v>2222</v>
      </c>
      <c r="F34" s="97">
        <v>11645551</v>
      </c>
    </row>
    <row r="35" spans="1:6">
      <c r="A35" s="97">
        <v>330085882</v>
      </c>
      <c r="B35" s="97" t="s">
        <v>2223</v>
      </c>
      <c r="C35" s="97">
        <v>261</v>
      </c>
      <c r="D35" s="97">
        <v>33.787999999999997</v>
      </c>
      <c r="E35" s="97" t="s">
        <v>2222</v>
      </c>
      <c r="F35" s="97">
        <v>11648510</v>
      </c>
    </row>
    <row r="36" spans="1:6">
      <c r="A36" s="97">
        <v>330085882</v>
      </c>
      <c r="B36" s="97" t="s">
        <v>2223</v>
      </c>
      <c r="C36" s="97">
        <v>261</v>
      </c>
      <c r="D36" s="97">
        <v>33.844000000000001</v>
      </c>
      <c r="E36" s="97" t="s">
        <v>2222</v>
      </c>
      <c r="F36" s="97">
        <v>11648892</v>
      </c>
    </row>
    <row r="37" spans="1:6">
      <c r="A37" s="97">
        <v>330085883</v>
      </c>
      <c r="B37" s="97" t="s">
        <v>2225</v>
      </c>
      <c r="C37" s="97">
        <v>261</v>
      </c>
      <c r="D37" s="97">
        <v>41.948999999999998</v>
      </c>
      <c r="E37" s="97" t="s">
        <v>2222</v>
      </c>
      <c r="F37" s="97">
        <v>11641795</v>
      </c>
    </row>
    <row r="38" spans="1:6">
      <c r="A38" s="97">
        <v>330089114</v>
      </c>
      <c r="B38" s="97" t="s">
        <v>2228</v>
      </c>
      <c r="C38" s="97">
        <v>261</v>
      </c>
      <c r="D38" s="97">
        <v>379.99</v>
      </c>
      <c r="E38" s="97" t="s">
        <v>2222</v>
      </c>
      <c r="F38" s="97">
        <v>11645086</v>
      </c>
    </row>
    <row r="39" spans="1:6">
      <c r="A39" s="97">
        <v>330089114</v>
      </c>
      <c r="B39" s="97" t="s">
        <v>2228</v>
      </c>
      <c r="C39" s="97">
        <v>261</v>
      </c>
      <c r="D39" s="97">
        <v>436.98899999999998</v>
      </c>
      <c r="E39" s="97" t="s">
        <v>2222</v>
      </c>
      <c r="F39" s="97">
        <v>11645664</v>
      </c>
    </row>
    <row r="40" spans="1:6">
      <c r="A40" s="97">
        <v>330089114</v>
      </c>
      <c r="B40" s="97" t="s">
        <v>2228</v>
      </c>
      <c r="C40" s="97">
        <v>261</v>
      </c>
      <c r="D40" s="97">
        <v>354.65800000000002</v>
      </c>
      <c r="E40" s="97" t="s">
        <v>2222</v>
      </c>
      <c r="F40" s="97">
        <v>11648909</v>
      </c>
    </row>
    <row r="41" spans="1:6">
      <c r="A41" s="97">
        <v>330089114</v>
      </c>
      <c r="B41" s="97" t="s">
        <v>2228</v>
      </c>
      <c r="C41" s="97">
        <v>261</v>
      </c>
      <c r="D41" s="97">
        <v>227.994</v>
      </c>
      <c r="E41" s="97" t="s">
        <v>2222</v>
      </c>
      <c r="F41" s="97">
        <v>11649066</v>
      </c>
    </row>
    <row r="42" spans="1:6">
      <c r="A42" s="97">
        <v>330089114</v>
      </c>
      <c r="B42" s="97" t="s">
        <v>2228</v>
      </c>
      <c r="C42" s="97">
        <v>261</v>
      </c>
      <c r="D42" s="97">
        <v>278.66000000000003</v>
      </c>
      <c r="E42" s="97" t="s">
        <v>2222</v>
      </c>
      <c r="F42" s="97">
        <v>11649181</v>
      </c>
    </row>
    <row r="43" spans="1:6">
      <c r="A43" s="97">
        <v>330089114</v>
      </c>
      <c r="B43" s="97" t="s">
        <v>2228</v>
      </c>
      <c r="C43" s="97">
        <v>261</v>
      </c>
      <c r="D43" s="97">
        <v>234.328</v>
      </c>
      <c r="E43" s="97" t="s">
        <v>2222</v>
      </c>
      <c r="F43" s="97">
        <v>11649304</v>
      </c>
    </row>
    <row r="44" spans="1:6">
      <c r="A44" s="97">
        <v>330113069</v>
      </c>
      <c r="B44" s="97" t="s">
        <v>2229</v>
      </c>
      <c r="C44" s="97">
        <v>261</v>
      </c>
      <c r="D44" s="198">
        <v>2796.6759999999999</v>
      </c>
      <c r="E44" s="97" t="s">
        <v>2222</v>
      </c>
      <c r="F44" s="97">
        <v>11650077</v>
      </c>
    </row>
    <row r="45" spans="1:6">
      <c r="A45" s="97">
        <v>330118396</v>
      </c>
      <c r="B45" s="97" t="s">
        <v>2224</v>
      </c>
      <c r="C45" s="97">
        <v>261</v>
      </c>
      <c r="D45" s="97">
        <v>229.25200000000001</v>
      </c>
      <c r="E45" s="97" t="s">
        <v>2222</v>
      </c>
      <c r="F45" s="97">
        <v>11641285</v>
      </c>
    </row>
    <row r="46" spans="1:6">
      <c r="A46" s="97">
        <v>330119577</v>
      </c>
      <c r="B46" s="97" t="s">
        <v>2230</v>
      </c>
      <c r="C46" s="97">
        <v>261</v>
      </c>
      <c r="D46" s="97">
        <v>208</v>
      </c>
      <c r="E46" s="97" t="s">
        <v>2231</v>
      </c>
      <c r="F46" s="97">
        <v>11650076</v>
      </c>
    </row>
    <row r="47" spans="1:6">
      <c r="A47" s="97">
        <v>330119578</v>
      </c>
      <c r="B47" s="97" t="s">
        <v>2232</v>
      </c>
      <c r="C47" s="97">
        <v>261</v>
      </c>
      <c r="D47" s="97">
        <v>910</v>
      </c>
      <c r="E47" s="97" t="s">
        <v>2231</v>
      </c>
      <c r="F47" s="97">
        <v>11650079</v>
      </c>
    </row>
    <row r="48" spans="1:6">
      <c r="A48" s="97"/>
      <c r="B48" s="97"/>
      <c r="C48" s="97"/>
      <c r="D48" s="97"/>
      <c r="E48" s="97"/>
      <c r="F48" s="97"/>
    </row>
    <row r="49" spans="1:6">
      <c r="A49" s="97"/>
      <c r="B49" s="97"/>
      <c r="C49" s="97"/>
      <c r="D49" s="97"/>
      <c r="E49" s="97"/>
      <c r="F49" s="97"/>
    </row>
    <row r="50" spans="1:6">
      <c r="A50" s="97"/>
      <c r="B50" s="97"/>
      <c r="C50" s="97"/>
      <c r="D50" s="97"/>
      <c r="E50" s="97"/>
      <c r="F50" s="97"/>
    </row>
  </sheetData>
  <sortState ref="A2:F51">
    <sortCondition ref="A2:A51"/>
  </sortState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0" sqref="N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42199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368</v>
      </c>
      <c r="F4" s="104">
        <v>18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626</v>
      </c>
      <c r="F5" s="104">
        <v>170</v>
      </c>
      <c r="G5" s="104"/>
      <c r="H5" s="236" t="s">
        <v>12</v>
      </c>
      <c r="I5" s="237"/>
      <c r="J5" s="126" t="s">
        <v>1530</v>
      </c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1496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994</v>
      </c>
      <c r="F8" s="9">
        <f>SUM(F3:F7)</f>
        <v>188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1988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376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1998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SUM(E9:E13)+10</f>
        <v>10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42199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1517</v>
      </c>
      <c r="C18" s="129">
        <f t="shared" ref="C18:C23" si="0">SUM(D18:H18)</f>
        <v>10</v>
      </c>
      <c r="D18" s="126">
        <v>1</v>
      </c>
      <c r="E18" s="126"/>
      <c r="F18" s="126">
        <v>9</v>
      </c>
      <c r="G18" s="126"/>
      <c r="H18" s="126"/>
      <c r="I18" s="126" t="s">
        <v>1528</v>
      </c>
      <c r="J18" s="126" t="s">
        <v>1526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1518</v>
      </c>
      <c r="C19" s="129">
        <f t="shared" si="0"/>
        <v>10</v>
      </c>
      <c r="D19" s="126"/>
      <c r="E19" s="126">
        <v>10</v>
      </c>
      <c r="F19" s="126"/>
      <c r="G19" s="126"/>
      <c r="H19" s="126"/>
      <c r="I19" s="126"/>
      <c r="J19" s="126" t="s">
        <v>1118</v>
      </c>
      <c r="K19" s="86"/>
    </row>
    <row r="20" spans="1:12" s="97" customFormat="1" ht="17.3" customHeight="1">
      <c r="A20" s="101"/>
      <c r="B20" s="169" t="s">
        <v>1519</v>
      </c>
      <c r="C20" s="129">
        <f t="shared" si="0"/>
        <v>10</v>
      </c>
      <c r="D20" s="126"/>
      <c r="E20" s="126">
        <v>10</v>
      </c>
      <c r="F20" s="126"/>
      <c r="G20" s="126"/>
      <c r="H20" s="126"/>
      <c r="I20" s="126" t="s">
        <v>1527</v>
      </c>
      <c r="J20" s="126"/>
      <c r="K20" s="86"/>
    </row>
    <row r="21" spans="1:12" s="97" customFormat="1" ht="17.3" customHeight="1">
      <c r="A21" s="101"/>
      <c r="B21" s="169" t="s">
        <v>1520</v>
      </c>
      <c r="C21" s="129">
        <f t="shared" si="0"/>
        <v>11</v>
      </c>
      <c r="D21" s="126"/>
      <c r="E21" s="126"/>
      <c r="F21" s="126">
        <v>11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1521</v>
      </c>
      <c r="C22" s="129">
        <f t="shared" si="0"/>
        <v>10</v>
      </c>
      <c r="D22" s="126"/>
      <c r="E22" s="126">
        <v>10</v>
      </c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60</v>
      </c>
      <c r="B23" s="169" t="s">
        <v>1522</v>
      </c>
      <c r="C23" s="129">
        <f t="shared" si="0"/>
        <v>9</v>
      </c>
      <c r="D23" s="126"/>
      <c r="E23" s="126"/>
      <c r="F23" s="126">
        <v>9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0" sqref="N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543</v>
      </c>
      <c r="F4" s="104">
        <v>199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427</v>
      </c>
      <c r="F5" s="104">
        <v>9</v>
      </c>
      <c r="G5" s="104" t="s">
        <v>1546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1557</v>
      </c>
      <c r="E6" s="104">
        <v>10</v>
      </c>
      <c r="F6" s="104"/>
      <c r="G6" s="104">
        <v>10</v>
      </c>
      <c r="H6" s="236"/>
      <c r="I6" s="237"/>
      <c r="J6" s="126" t="s">
        <v>1545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980</v>
      </c>
      <c r="F8" s="9">
        <f>SUM(F3:F7)</f>
        <v>208</v>
      </c>
      <c r="G8" s="9">
        <f>SUM(G3:G7)+81</f>
        <v>91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1960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598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1960</v>
      </c>
      <c r="L13" s="86">
        <f>E6*2</f>
        <v>20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1537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1531</v>
      </c>
      <c r="C18" s="129">
        <f t="shared" ref="C18:C23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1532</v>
      </c>
      <c r="C19" s="129">
        <f t="shared" si="0"/>
        <v>11</v>
      </c>
      <c r="D19" s="126"/>
      <c r="E19" s="126"/>
      <c r="F19" s="126">
        <v>8</v>
      </c>
      <c r="G19" s="126">
        <v>3</v>
      </c>
      <c r="H19" s="126"/>
      <c r="I19" s="126"/>
      <c r="J19" s="126"/>
      <c r="K19" s="86"/>
    </row>
    <row r="20" spans="1:12" s="97" customFormat="1" ht="17.3" customHeight="1">
      <c r="A20" s="101"/>
      <c r="B20" s="169" t="s">
        <v>1533</v>
      </c>
      <c r="C20" s="129">
        <f t="shared" si="0"/>
        <v>8</v>
      </c>
      <c r="D20" s="126">
        <v>8</v>
      </c>
      <c r="E20" s="126"/>
      <c r="F20" s="126"/>
      <c r="G20" s="126"/>
      <c r="H20" s="126"/>
      <c r="I20" s="126"/>
      <c r="J20" s="126" t="s">
        <v>1538</v>
      </c>
      <c r="K20" s="86"/>
    </row>
    <row r="21" spans="1:12" s="97" customFormat="1" ht="17.3" customHeight="1">
      <c r="A21" s="101"/>
      <c r="B21" s="169" t="s">
        <v>1534</v>
      </c>
      <c r="C21" s="129">
        <f t="shared" si="0"/>
        <v>7</v>
      </c>
      <c r="D21" s="126">
        <v>7</v>
      </c>
      <c r="E21" s="126"/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1535</v>
      </c>
      <c r="C22" s="129">
        <f t="shared" si="0"/>
        <v>12</v>
      </c>
      <c r="D22" s="126">
        <v>12</v>
      </c>
      <c r="E22" s="126"/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62</v>
      </c>
      <c r="B23" s="169" t="s">
        <v>1536</v>
      </c>
      <c r="C23" s="129">
        <f t="shared" si="0"/>
        <v>12</v>
      </c>
      <c r="D23" s="126">
        <v>12</v>
      </c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4" zoomScale="80" zoomScaleNormal="80" workbookViewId="0">
      <selection activeCell="B20" sqref="B2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42201</v>
      </c>
      <c r="B3" s="2" t="s">
        <v>5</v>
      </c>
      <c r="C3" s="2"/>
      <c r="D3" s="3" t="s">
        <v>1123</v>
      </c>
      <c r="E3" s="104">
        <v>4</v>
      </c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132</v>
      </c>
      <c r="F4" s="104">
        <v>4</v>
      </c>
      <c r="G4" s="104">
        <v>1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547</v>
      </c>
      <c r="F5" s="104">
        <v>20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683</v>
      </c>
      <c r="F8" s="9">
        <f>SUM(F3:F7)</f>
        <v>24</v>
      </c>
      <c r="G8" s="9">
        <f>SUM(G3:G7)</f>
        <v>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 t="s">
        <v>1558</v>
      </c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576</v>
      </c>
      <c r="F10" s="104"/>
      <c r="G10" s="104">
        <v>452</v>
      </c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1366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502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1964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SUM(E9:E13)+22</f>
        <v>598</v>
      </c>
      <c r="F14" s="78">
        <f>SUM(F9:F13)</f>
        <v>0</v>
      </c>
      <c r="G14" s="78">
        <f>SUM(G9:G13)</f>
        <v>452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1551</v>
      </c>
      <c r="C18" s="129">
        <f t="shared" ref="C18:C23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1552</v>
      </c>
      <c r="C19" s="129">
        <f t="shared" si="0"/>
        <v>10</v>
      </c>
      <c r="D19" s="126"/>
      <c r="E19" s="126"/>
      <c r="F19" s="126">
        <v>8</v>
      </c>
      <c r="G19" s="126">
        <v>2</v>
      </c>
      <c r="H19" s="126"/>
      <c r="I19" s="126"/>
      <c r="J19" s="126" t="s">
        <v>1315</v>
      </c>
      <c r="K19" s="86"/>
    </row>
    <row r="20" spans="1:12" s="97" customFormat="1" ht="17.3" customHeight="1">
      <c r="A20" s="101"/>
      <c r="B20" s="169" t="s">
        <v>1553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1554</v>
      </c>
      <c r="C21" s="129">
        <f t="shared" si="0"/>
        <v>7</v>
      </c>
      <c r="D21" s="126">
        <v>7</v>
      </c>
      <c r="E21" s="126"/>
      <c r="F21" s="126"/>
      <c r="G21" s="126"/>
      <c r="H21" s="126"/>
      <c r="I21" s="126"/>
      <c r="J21" s="126" t="s">
        <v>1118</v>
      </c>
      <c r="K21" s="86"/>
    </row>
    <row r="22" spans="1:12" s="97" customFormat="1" ht="17.3" customHeight="1">
      <c r="A22" s="126" t="s">
        <v>974</v>
      </c>
      <c r="B22" s="169" t="s">
        <v>1555</v>
      </c>
      <c r="C22" s="129">
        <f t="shared" si="0"/>
        <v>8</v>
      </c>
      <c r="D22" s="126">
        <v>8</v>
      </c>
      <c r="E22" s="126"/>
      <c r="F22" s="126"/>
      <c r="G22" s="126"/>
      <c r="H22" s="126"/>
      <c r="I22" s="126"/>
      <c r="J22" s="126" t="s">
        <v>1526</v>
      </c>
      <c r="K22" s="86"/>
    </row>
    <row r="23" spans="1:12" s="97" customFormat="1" ht="17.3" customHeight="1">
      <c r="A23" s="126">
        <f>SUM(C18:C23)</f>
        <v>60</v>
      </c>
      <c r="B23" s="169" t="s">
        <v>1556</v>
      </c>
      <c r="C23" s="129">
        <f t="shared" si="0"/>
        <v>11</v>
      </c>
      <c r="D23" s="126"/>
      <c r="E23" s="126">
        <v>11</v>
      </c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4" zoomScale="80" zoomScaleNormal="80" workbookViewId="0">
      <selection activeCell="L24" sqref="L24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607</v>
      </c>
      <c r="F4" s="104">
        <v>38</v>
      </c>
      <c r="G4" s="104">
        <v>19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176</v>
      </c>
      <c r="F5" s="104">
        <v>66</v>
      </c>
      <c r="G5" s="104" t="s">
        <v>1568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783</v>
      </c>
      <c r="F8" s="9">
        <f>SUM(F3:F7)</f>
        <v>104</v>
      </c>
      <c r="G8" s="9">
        <f>SUM(G3:G7)+4</f>
        <v>23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432</v>
      </c>
      <c r="F10" s="104">
        <v>392</v>
      </c>
      <c r="G10" s="104">
        <v>12</v>
      </c>
      <c r="H10" s="104"/>
      <c r="I10" s="106"/>
      <c r="J10" s="126" t="s">
        <v>1567</v>
      </c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1566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658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1998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432</v>
      </c>
      <c r="F14" s="78">
        <f>SUM(F9:F13)</f>
        <v>392</v>
      </c>
      <c r="G14" s="78">
        <f>SUM(G9:G13)</f>
        <v>12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1559</v>
      </c>
      <c r="C18" s="129">
        <f t="shared" ref="C18:C23" si="0">SUM(D18:H18)</f>
        <v>12</v>
      </c>
      <c r="D18" s="126"/>
      <c r="E18" s="126">
        <v>12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1560</v>
      </c>
      <c r="C19" s="129">
        <f t="shared" si="0"/>
        <v>12</v>
      </c>
      <c r="D19" s="126"/>
      <c r="E19" s="126">
        <v>12</v>
      </c>
      <c r="F19" s="126"/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1561</v>
      </c>
      <c r="C20" s="129">
        <f t="shared" si="0"/>
        <v>13</v>
      </c>
      <c r="D20" s="126"/>
      <c r="E20" s="126">
        <v>7</v>
      </c>
      <c r="F20" s="126">
        <v>6</v>
      </c>
      <c r="G20" s="126"/>
      <c r="H20" s="126"/>
      <c r="I20" s="126"/>
      <c r="J20" s="126" t="s">
        <v>1526</v>
      </c>
      <c r="K20" s="86"/>
    </row>
    <row r="21" spans="1:12" s="97" customFormat="1" ht="17.3" customHeight="1">
      <c r="A21" s="101"/>
      <c r="B21" s="169" t="s">
        <v>1562</v>
      </c>
      <c r="C21" s="129">
        <f t="shared" si="0"/>
        <v>7</v>
      </c>
      <c r="D21" s="126">
        <v>7</v>
      </c>
      <c r="E21" s="126"/>
      <c r="F21" s="126"/>
      <c r="G21" s="126"/>
      <c r="H21" s="126"/>
      <c r="I21" s="126"/>
      <c r="J21" s="126" t="s">
        <v>1118</v>
      </c>
      <c r="K21" s="86"/>
    </row>
    <row r="22" spans="1:12" s="97" customFormat="1" ht="17.3" customHeight="1">
      <c r="A22" s="126" t="s">
        <v>974</v>
      </c>
      <c r="B22" s="169" t="s">
        <v>1563</v>
      </c>
      <c r="C22" s="129">
        <f t="shared" si="0"/>
        <v>7</v>
      </c>
      <c r="D22" s="126">
        <v>7</v>
      </c>
      <c r="E22" s="126"/>
      <c r="F22" s="126"/>
      <c r="G22" s="126"/>
      <c r="H22" s="126"/>
      <c r="I22" s="126"/>
      <c r="J22" s="126" t="s">
        <v>1118</v>
      </c>
      <c r="K22" s="86"/>
    </row>
    <row r="23" spans="1:12" s="97" customFormat="1" ht="17.3" customHeight="1">
      <c r="A23" s="126">
        <f>SUM(C18:C23)</f>
        <v>62</v>
      </c>
      <c r="B23" s="169" t="s">
        <v>1564</v>
      </c>
      <c r="C23" s="129">
        <f t="shared" si="0"/>
        <v>11</v>
      </c>
      <c r="D23" s="126">
        <v>11</v>
      </c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G20" sqref="G2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42205</v>
      </c>
      <c r="B3" s="2" t="s">
        <v>5</v>
      </c>
      <c r="C3" s="2"/>
      <c r="D3" s="3" t="s">
        <v>1123</v>
      </c>
      <c r="E3" s="104">
        <v>3</v>
      </c>
      <c r="F3" s="104"/>
      <c r="G3" s="104">
        <v>3</v>
      </c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376</v>
      </c>
      <c r="F4" s="104">
        <v>26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363</v>
      </c>
      <c r="F5" s="104">
        <v>24</v>
      </c>
      <c r="G5" s="104" t="s">
        <v>1591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742</v>
      </c>
      <c r="F8" s="9">
        <f>SUM(F3:F7)</f>
        <v>50</v>
      </c>
      <c r="G8" s="9">
        <f>SUM(G3:G7)+5</f>
        <v>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520</v>
      </c>
      <c r="F10" s="104">
        <v>16</v>
      </c>
      <c r="G10" s="104">
        <v>64</v>
      </c>
      <c r="H10" s="104"/>
      <c r="I10" s="106">
        <v>64</v>
      </c>
      <c r="J10" s="126" t="s">
        <v>1592</v>
      </c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1484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260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2004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520</v>
      </c>
      <c r="F14" s="78">
        <f>SUM(F9:F13)</f>
        <v>16</v>
      </c>
      <c r="G14" s="78">
        <f>SUM(G9:G13)</f>
        <v>64</v>
      </c>
      <c r="H14" s="78">
        <f>SUM(H9:H13)</f>
        <v>0</v>
      </c>
      <c r="I14" s="78">
        <f>SUM(I9:I13)</f>
        <v>64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1569</v>
      </c>
      <c r="C18" s="129">
        <f t="shared" ref="C18:C23" si="0">SUM(D18:H18)</f>
        <v>9</v>
      </c>
      <c r="D18" s="126"/>
      <c r="E18" s="126"/>
      <c r="F18" s="126">
        <v>9</v>
      </c>
      <c r="G18" s="126"/>
      <c r="H18" s="126"/>
      <c r="I18" s="126"/>
      <c r="J18" s="126" t="s">
        <v>1125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1570</v>
      </c>
      <c r="C19" s="129">
        <f t="shared" si="0"/>
        <v>9</v>
      </c>
      <c r="D19" s="126"/>
      <c r="E19" s="126"/>
      <c r="F19" s="126">
        <v>9</v>
      </c>
      <c r="G19" s="126"/>
      <c r="H19" s="126"/>
      <c r="I19" s="126"/>
      <c r="J19" s="126" t="s">
        <v>1125</v>
      </c>
      <c r="K19" s="86"/>
    </row>
    <row r="20" spans="1:12" s="97" customFormat="1" ht="17.3" customHeight="1">
      <c r="A20" s="101"/>
      <c r="B20" s="169" t="s">
        <v>1571</v>
      </c>
      <c r="C20" s="129">
        <f t="shared" si="0"/>
        <v>9</v>
      </c>
      <c r="D20" s="126">
        <v>1</v>
      </c>
      <c r="E20" s="126"/>
      <c r="F20" s="126">
        <v>8</v>
      </c>
      <c r="G20" s="126"/>
      <c r="H20" s="126"/>
      <c r="I20" s="126"/>
      <c r="J20" s="126" t="s">
        <v>1125</v>
      </c>
      <c r="K20" s="86"/>
    </row>
    <row r="21" spans="1:12" s="97" customFormat="1" ht="17.3" customHeight="1">
      <c r="A21" s="101"/>
      <c r="B21" s="169" t="s">
        <v>1572</v>
      </c>
      <c r="C21" s="129">
        <f t="shared" si="0"/>
        <v>11</v>
      </c>
      <c r="D21" s="126"/>
      <c r="E21" s="126"/>
      <c r="F21" s="126">
        <v>7</v>
      </c>
      <c r="G21" s="126">
        <v>4</v>
      </c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1573</v>
      </c>
      <c r="C22" s="129">
        <f t="shared" si="0"/>
        <v>12</v>
      </c>
      <c r="D22" s="126"/>
      <c r="E22" s="126"/>
      <c r="F22" s="126">
        <v>12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62</v>
      </c>
      <c r="B23" s="169" t="s">
        <v>1574</v>
      </c>
      <c r="C23" s="129">
        <f t="shared" si="0"/>
        <v>12</v>
      </c>
      <c r="D23" s="126"/>
      <c r="E23" s="126"/>
      <c r="F23" s="126">
        <v>12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D20" sqref="D2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42206</v>
      </c>
      <c r="B3" s="2" t="s">
        <v>5</v>
      </c>
      <c r="C3" s="2"/>
      <c r="D3" s="3" t="s">
        <v>1123</v>
      </c>
      <c r="E3" s="104">
        <v>3</v>
      </c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372</v>
      </c>
      <c r="F4" s="104">
        <v>139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392</v>
      </c>
      <c r="F5" s="104">
        <v>49</v>
      </c>
      <c r="G5" s="104" t="s">
        <v>1603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767</v>
      </c>
      <c r="F8" s="9">
        <f>SUM(F3:F7)</f>
        <v>188</v>
      </c>
      <c r="G8" s="9">
        <f>SUM(G3:G7)+116</f>
        <v>116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480</v>
      </c>
      <c r="F10" s="104">
        <v>20</v>
      </c>
      <c r="G10" s="104"/>
      <c r="H10" s="104"/>
      <c r="I10" s="106"/>
      <c r="J10" s="126" t="s">
        <v>1604</v>
      </c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1534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628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2014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480</v>
      </c>
      <c r="F14" s="78">
        <f>SUM(F9:F13)</f>
        <v>20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1593</v>
      </c>
      <c r="C18" s="129">
        <f t="shared" ref="C18:C23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1594</v>
      </c>
      <c r="C19" s="129">
        <f t="shared" si="0"/>
        <v>12</v>
      </c>
      <c r="D19" s="126"/>
      <c r="E19" s="126"/>
      <c r="F19" s="126">
        <v>12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1595</v>
      </c>
      <c r="C20" s="129">
        <f t="shared" si="0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1596</v>
      </c>
      <c r="C21" s="129">
        <f t="shared" si="0"/>
        <v>10</v>
      </c>
      <c r="D21" s="126"/>
      <c r="E21" s="126"/>
      <c r="F21" s="126"/>
      <c r="G21" s="126">
        <v>10</v>
      </c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1597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61</v>
      </c>
      <c r="B23" s="169" t="s">
        <v>1598</v>
      </c>
      <c r="C23" s="129">
        <f t="shared" si="0"/>
        <v>7</v>
      </c>
      <c r="D23" s="126">
        <v>5</v>
      </c>
      <c r="E23" s="126">
        <v>2</v>
      </c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9" sqref="N9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42184</v>
      </c>
      <c r="B3" s="2" t="s">
        <v>5</v>
      </c>
      <c r="C3" s="2"/>
      <c r="D3" s="3" t="s">
        <v>6</v>
      </c>
      <c r="E3" s="104">
        <v>362</v>
      </c>
      <c r="F3" s="104"/>
      <c r="G3" s="104">
        <v>20</v>
      </c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430</v>
      </c>
      <c r="F4" s="104"/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>
        <v>137</v>
      </c>
      <c r="F6" s="104">
        <v>70</v>
      </c>
      <c r="G6" s="104"/>
      <c r="H6" s="236"/>
      <c r="I6" s="237"/>
      <c r="J6" s="126"/>
      <c r="O6" s="165"/>
    </row>
    <row r="7" spans="1:15" ht="18.75" customHeight="1">
      <c r="A7" s="4"/>
      <c r="B7" s="2"/>
      <c r="C7" s="2"/>
      <c r="D7" s="3" t="s">
        <v>1123</v>
      </c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929</v>
      </c>
      <c r="F8" s="9">
        <f>SUM(F3:F7)</f>
        <v>70</v>
      </c>
      <c r="G8" s="9">
        <f>SUM(G3:G7)</f>
        <v>20</v>
      </c>
      <c r="H8" s="109"/>
      <c r="I8" s="110"/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1070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1858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180</v>
      </c>
    </row>
    <row r="13" spans="1:15" ht="20.350000000000001" customHeight="1">
      <c r="A13" s="6"/>
      <c r="B13" s="7"/>
      <c r="C13" s="7"/>
      <c r="D13" s="3" t="s">
        <v>1287</v>
      </c>
      <c r="E13" s="104"/>
      <c r="F13" s="105"/>
      <c r="G13" s="105"/>
      <c r="H13" s="105"/>
      <c r="I13" s="107"/>
      <c r="J13" s="126"/>
      <c r="K13" s="128">
        <f>K11+E14</f>
        <v>1858</v>
      </c>
      <c r="L13" s="86">
        <f>E6*2</f>
        <v>274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42184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1334</v>
      </c>
      <c r="C18" s="129">
        <f t="shared" ref="C18:C24" si="0">SUM(D18:H18)</f>
        <v>10</v>
      </c>
      <c r="D18" s="126"/>
      <c r="E18" s="126"/>
      <c r="F18" s="126"/>
      <c r="G18" s="126"/>
      <c r="H18" s="126">
        <v>10</v>
      </c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1335</v>
      </c>
      <c r="C19" s="129">
        <f t="shared" si="0"/>
        <v>11</v>
      </c>
      <c r="D19" s="126"/>
      <c r="E19" s="126"/>
      <c r="F19" s="126">
        <v>6</v>
      </c>
      <c r="G19" s="126"/>
      <c r="H19" s="126">
        <v>5</v>
      </c>
      <c r="I19" s="126"/>
      <c r="J19" s="126"/>
      <c r="K19" s="86"/>
    </row>
    <row r="20" spans="1:12" s="97" customFormat="1" ht="17.3" customHeight="1">
      <c r="A20" s="101"/>
      <c r="B20" s="169" t="s">
        <v>1336</v>
      </c>
      <c r="C20" s="129">
        <f t="shared" si="0"/>
        <v>12</v>
      </c>
      <c r="D20" s="126">
        <v>12</v>
      </c>
      <c r="E20" s="126"/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1337</v>
      </c>
      <c r="C21" s="129">
        <f t="shared" si="0"/>
        <v>10</v>
      </c>
      <c r="D21" s="126"/>
      <c r="E21" s="126">
        <v>10</v>
      </c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1338</v>
      </c>
      <c r="C22" s="129">
        <f t="shared" si="0"/>
        <v>10</v>
      </c>
      <c r="D22" s="126"/>
      <c r="E22" s="126">
        <v>10</v>
      </c>
      <c r="F22" s="126"/>
      <c r="G22" s="126"/>
      <c r="H22" s="126"/>
      <c r="I22" s="126"/>
      <c r="J22" s="126"/>
      <c r="K22" s="126" t="s">
        <v>1074</v>
      </c>
    </row>
    <row r="23" spans="1:12" s="97" customFormat="1" ht="17.3" customHeight="1">
      <c r="A23" s="126">
        <f>SUM(C18:C23)</f>
        <v>62</v>
      </c>
      <c r="B23" s="169" t="s">
        <v>1339</v>
      </c>
      <c r="C23" s="129">
        <f t="shared" si="0"/>
        <v>9</v>
      </c>
      <c r="D23" s="126"/>
      <c r="E23" s="126">
        <v>9</v>
      </c>
      <c r="F23" s="126"/>
      <c r="G23" s="126"/>
      <c r="H23" s="126"/>
      <c r="I23" s="126"/>
      <c r="J23" s="126"/>
    </row>
    <row r="24" spans="1:12" ht="19.45" customHeight="1">
      <c r="A24" s="1"/>
      <c r="B24" s="169"/>
      <c r="C24" s="129">
        <f t="shared" si="0"/>
        <v>0</v>
      </c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0" sqref="N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202</v>
      </c>
      <c r="F4" s="104">
        <v>4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561</v>
      </c>
      <c r="F5" s="104">
        <v>322</v>
      </c>
      <c r="G5" s="104">
        <v>27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763</v>
      </c>
      <c r="F8" s="9">
        <f>SUM(F3:F7)</f>
        <v>326</v>
      </c>
      <c r="G8" s="9">
        <f>SUM(G3:G7)</f>
        <v>27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468</v>
      </c>
      <c r="F10" s="104">
        <v>468</v>
      </c>
      <c r="G10" s="104"/>
      <c r="H10" s="104"/>
      <c r="I10" s="106"/>
      <c r="J10" s="126" t="s">
        <v>1498</v>
      </c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1526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1174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1994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468</v>
      </c>
      <c r="F14" s="78">
        <f>SUM(F9:F13)</f>
        <v>468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1605</v>
      </c>
      <c r="C18" s="129">
        <f t="shared" ref="C18:C23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1606</v>
      </c>
      <c r="C19" s="129">
        <f t="shared" si="0"/>
        <v>10</v>
      </c>
      <c r="D19" s="126"/>
      <c r="E19" s="126"/>
      <c r="F19" s="126"/>
      <c r="G19" s="126">
        <v>10</v>
      </c>
      <c r="H19" s="126"/>
      <c r="I19" s="126"/>
      <c r="J19" s="126" t="s">
        <v>1611</v>
      </c>
      <c r="K19" s="86"/>
    </row>
    <row r="20" spans="1:12" s="97" customFormat="1" ht="17.3" customHeight="1">
      <c r="A20" s="101"/>
      <c r="B20" s="169" t="s">
        <v>1607</v>
      </c>
      <c r="C20" s="129">
        <f t="shared" si="0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1608</v>
      </c>
      <c r="C21" s="129">
        <f t="shared" si="0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1609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61</v>
      </c>
      <c r="B23" s="169" t="s">
        <v>1610</v>
      </c>
      <c r="C23" s="129">
        <f t="shared" si="0"/>
        <v>9</v>
      </c>
      <c r="D23" s="126">
        <v>9</v>
      </c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6" sqref="N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670</v>
      </c>
      <c r="F4" s="104">
        <v>36</v>
      </c>
      <c r="G4" s="104">
        <v>65</v>
      </c>
      <c r="H4" s="236"/>
      <c r="I4" s="237"/>
      <c r="J4" s="126" t="s">
        <v>1641</v>
      </c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324</v>
      </c>
      <c r="F5" s="104">
        <v>56</v>
      </c>
      <c r="G5" s="104">
        <v>67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>
        <v>25</v>
      </c>
      <c r="F6" s="104"/>
      <c r="G6" s="104">
        <v>25</v>
      </c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1019</v>
      </c>
      <c r="F8" s="9">
        <f>SUM(F3:F7)</f>
        <v>92</v>
      </c>
      <c r="G8" s="9">
        <f>SUM(G3:G7)</f>
        <v>157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2038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498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2038</v>
      </c>
      <c r="L13" s="86">
        <f>E6*2</f>
        <v>50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1621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1615</v>
      </c>
      <c r="C18" s="129">
        <f t="shared" ref="C18:C23" si="0">SUM(D18:H18)</f>
        <v>11</v>
      </c>
      <c r="D18" s="126"/>
      <c r="E18" s="126">
        <v>7</v>
      </c>
      <c r="F18" s="126"/>
      <c r="G18" s="126">
        <v>2</v>
      </c>
      <c r="H18" s="126">
        <v>2</v>
      </c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1616</v>
      </c>
      <c r="C19" s="129">
        <f t="shared" si="0"/>
        <v>10</v>
      </c>
      <c r="D19" s="126"/>
      <c r="E19" s="126"/>
      <c r="F19" s="126">
        <v>10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1617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1618</v>
      </c>
      <c r="C21" s="129">
        <f t="shared" si="0"/>
        <v>11</v>
      </c>
      <c r="D21" s="126"/>
      <c r="E21" s="126"/>
      <c r="F21" s="126">
        <v>11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1619</v>
      </c>
      <c r="C22" s="129">
        <f t="shared" si="0"/>
        <v>8</v>
      </c>
      <c r="D22" s="126"/>
      <c r="E22" s="126"/>
      <c r="F22" s="126">
        <v>8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60</v>
      </c>
      <c r="B23" s="169" t="s">
        <v>1620</v>
      </c>
      <c r="C23" s="129">
        <f t="shared" si="0"/>
        <v>8</v>
      </c>
      <c r="D23" s="126"/>
      <c r="E23" s="126"/>
      <c r="F23" s="126">
        <v>8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0" sqref="N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42209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565</v>
      </c>
      <c r="F4" s="104">
        <v>34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443</v>
      </c>
      <c r="F5" s="104">
        <v>184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1008</v>
      </c>
      <c r="F8" s="9">
        <f>SUM(F3:F7)</f>
        <v>218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2016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436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2016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42209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1635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1623</v>
      </c>
      <c r="C18" s="129">
        <f t="shared" ref="C18:C23" si="0">SUM(D18:H18)</f>
        <v>10</v>
      </c>
      <c r="D18" s="126"/>
      <c r="E18" s="126"/>
      <c r="F18" s="126"/>
      <c r="G18" s="126">
        <v>10</v>
      </c>
      <c r="H18" s="126"/>
      <c r="I18" s="126"/>
      <c r="J18" s="126" t="s">
        <v>1636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1624</v>
      </c>
      <c r="C19" s="129">
        <f t="shared" si="0"/>
        <v>11</v>
      </c>
      <c r="D19" s="126"/>
      <c r="E19" s="126"/>
      <c r="F19" s="126">
        <v>11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1625</v>
      </c>
      <c r="C20" s="129">
        <f t="shared" si="0"/>
        <v>9</v>
      </c>
      <c r="D20" s="126"/>
      <c r="E20" s="126"/>
      <c r="F20" s="126">
        <v>9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1626</v>
      </c>
      <c r="C21" s="129">
        <f t="shared" si="0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1627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60</v>
      </c>
      <c r="B23" s="169" t="s">
        <v>1628</v>
      </c>
      <c r="C23" s="129">
        <f t="shared" si="0"/>
        <v>10</v>
      </c>
      <c r="D23" s="126"/>
      <c r="E23" s="126"/>
      <c r="F23" s="126">
        <v>10</v>
      </c>
      <c r="G23" s="126"/>
      <c r="H23" s="126"/>
      <c r="I23" s="126"/>
      <c r="J23" s="126" t="s">
        <v>1637</v>
      </c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H26" sqref="H2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42210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594</v>
      </c>
      <c r="F4" s="104">
        <v>18</v>
      </c>
      <c r="G4" s="104">
        <v>20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412</v>
      </c>
      <c r="F5" s="104">
        <v>34</v>
      </c>
      <c r="G5" s="104">
        <v>19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1006</v>
      </c>
      <c r="F8" s="9">
        <f>SUM(F3:F7)</f>
        <v>52</v>
      </c>
      <c r="G8" s="9">
        <f>SUM(G3:G7)</f>
        <v>39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2012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182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2012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42210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1621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1629</v>
      </c>
      <c r="C18" s="129">
        <f t="shared" ref="C18:C23" si="0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1630</v>
      </c>
      <c r="C19" s="129">
        <f t="shared" si="0"/>
        <v>10</v>
      </c>
      <c r="D19" s="126"/>
      <c r="E19" s="126"/>
      <c r="F19" s="126">
        <v>10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1631</v>
      </c>
      <c r="C20" s="129">
        <f t="shared" si="0"/>
        <v>11</v>
      </c>
      <c r="D20" s="126"/>
      <c r="E20" s="126"/>
      <c r="F20" s="126">
        <v>11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1632</v>
      </c>
      <c r="C21" s="129">
        <f t="shared" si="0"/>
        <v>10</v>
      </c>
      <c r="D21" s="126"/>
      <c r="E21" s="126">
        <v>10</v>
      </c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1633</v>
      </c>
      <c r="C22" s="129">
        <f t="shared" si="0"/>
        <v>10</v>
      </c>
      <c r="D22" s="126"/>
      <c r="E22" s="126">
        <v>10</v>
      </c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61</v>
      </c>
      <c r="B23" s="169" t="s">
        <v>1634</v>
      </c>
      <c r="C23" s="129">
        <f t="shared" si="0"/>
        <v>10</v>
      </c>
      <c r="D23" s="126"/>
      <c r="E23" s="126">
        <v>9</v>
      </c>
      <c r="F23" s="126"/>
      <c r="G23" s="126">
        <v>1</v>
      </c>
      <c r="H23" s="126"/>
      <c r="I23" s="126"/>
      <c r="J23" s="126" t="s">
        <v>1638</v>
      </c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7" zoomScale="80" zoomScaleNormal="80" workbookViewId="0">
      <selection activeCell="N7" sqref="N7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42212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637</v>
      </c>
      <c r="F4" s="104">
        <v>70</v>
      </c>
      <c r="G4" s="104">
        <v>114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365</v>
      </c>
      <c r="F5" s="104">
        <v>74</v>
      </c>
      <c r="G5" s="104">
        <v>33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1002</v>
      </c>
      <c r="F8" s="9">
        <f>SUM(F3:F7)</f>
        <v>144</v>
      </c>
      <c r="G8" s="9">
        <f>SUM(G3:G7)</f>
        <v>147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2004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582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2004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42212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1646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1642</v>
      </c>
      <c r="C18" s="129">
        <f t="shared" ref="C18:C23" si="0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1658</v>
      </c>
      <c r="C19" s="129">
        <f t="shared" si="0"/>
        <v>11</v>
      </c>
      <c r="D19" s="126"/>
      <c r="E19" s="126"/>
      <c r="F19" s="126"/>
      <c r="G19" s="126">
        <v>11</v>
      </c>
      <c r="H19" s="126"/>
      <c r="I19" s="126"/>
      <c r="J19" s="126" t="s">
        <v>1645</v>
      </c>
      <c r="K19" s="86"/>
    </row>
    <row r="20" spans="1:12" s="97" customFormat="1" ht="17.3" customHeight="1">
      <c r="A20" s="101"/>
      <c r="B20" s="169" t="s">
        <v>1659</v>
      </c>
      <c r="C20" s="129">
        <f t="shared" si="0"/>
        <v>12</v>
      </c>
      <c r="D20" s="126"/>
      <c r="E20" s="126"/>
      <c r="F20" s="126"/>
      <c r="G20" s="126">
        <v>12</v>
      </c>
      <c r="H20" s="126"/>
      <c r="I20" s="126"/>
      <c r="J20" s="126" t="s">
        <v>1643</v>
      </c>
      <c r="K20" s="86"/>
    </row>
    <row r="21" spans="1:12" s="97" customFormat="1" ht="17.3" customHeight="1">
      <c r="A21" s="101"/>
      <c r="B21" s="169" t="s">
        <v>1660</v>
      </c>
      <c r="C21" s="129">
        <f t="shared" si="0"/>
        <v>8</v>
      </c>
      <c r="D21" s="126"/>
      <c r="E21" s="126">
        <v>8</v>
      </c>
      <c r="F21" s="126"/>
      <c r="G21" s="126"/>
      <c r="H21" s="126"/>
      <c r="I21" s="126"/>
      <c r="J21" s="126" t="s">
        <v>1644</v>
      </c>
      <c r="K21" s="86"/>
    </row>
    <row r="22" spans="1:12" s="97" customFormat="1" ht="17.3" customHeight="1">
      <c r="A22" s="126" t="s">
        <v>974</v>
      </c>
      <c r="B22" s="169" t="s">
        <v>1661</v>
      </c>
      <c r="C22" s="129">
        <f t="shared" si="0"/>
        <v>12</v>
      </c>
      <c r="D22" s="126"/>
      <c r="E22" s="126"/>
      <c r="F22" s="126">
        <v>12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63</v>
      </c>
      <c r="B23" s="169" t="s">
        <v>1662</v>
      </c>
      <c r="C23" s="129">
        <f t="shared" si="0"/>
        <v>10</v>
      </c>
      <c r="D23" s="126"/>
      <c r="E23" s="126"/>
      <c r="F23" s="126">
        <v>10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M10" sqref="M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42213</v>
      </c>
      <c r="B3" s="2" t="s">
        <v>5</v>
      </c>
      <c r="C3" s="2"/>
      <c r="D3" s="3" t="s">
        <v>1123</v>
      </c>
      <c r="E3" s="104">
        <v>4</v>
      </c>
      <c r="F3" s="104">
        <v>4</v>
      </c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482</v>
      </c>
      <c r="F4" s="104">
        <v>65</v>
      </c>
      <c r="G4" s="104">
        <v>106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517</v>
      </c>
      <c r="F5" s="104">
        <v>209</v>
      </c>
      <c r="G5" s="104">
        <v>112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1003</v>
      </c>
      <c r="F8" s="9">
        <f>SUM(F3:F7)</f>
        <v>278</v>
      </c>
      <c r="G8" s="9">
        <f>SUM(G3:G7)</f>
        <v>218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2006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992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2006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42213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1646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1652</v>
      </c>
      <c r="C18" s="129">
        <f t="shared" ref="C18:C23" si="0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1653</v>
      </c>
      <c r="C19" s="129">
        <f t="shared" si="0"/>
        <v>11</v>
      </c>
      <c r="D19" s="126"/>
      <c r="E19" s="126"/>
      <c r="F19" s="126">
        <v>11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1654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1655</v>
      </c>
      <c r="C21" s="129">
        <f t="shared" si="0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1656</v>
      </c>
      <c r="C22" s="129">
        <f t="shared" si="0"/>
        <v>8</v>
      </c>
      <c r="D22" s="126"/>
      <c r="E22" s="126">
        <v>8</v>
      </c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63</v>
      </c>
      <c r="B23" s="169" t="s">
        <v>1657</v>
      </c>
      <c r="C23" s="129">
        <f t="shared" si="0"/>
        <v>10</v>
      </c>
      <c r="D23" s="126"/>
      <c r="E23" s="126"/>
      <c r="F23" s="126">
        <v>10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I10" sqref="I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42214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491</v>
      </c>
      <c r="F4" s="104">
        <v>216</v>
      </c>
      <c r="G4" s="104">
        <v>60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332</v>
      </c>
      <c r="F5" s="104">
        <v>79</v>
      </c>
      <c r="G5" s="104">
        <v>8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823</v>
      </c>
      <c r="F8" s="9">
        <f>SUM(F3:F7)</f>
        <v>295</v>
      </c>
      <c r="G8" s="9">
        <f>SUM(G3:G7)</f>
        <v>68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370</v>
      </c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1646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726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2016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370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42214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1707</v>
      </c>
      <c r="C18" s="129">
        <f t="shared" ref="C18:C23" si="0">SUM(D18:H18)</f>
        <v>10</v>
      </c>
      <c r="D18" s="126"/>
      <c r="E18" s="126">
        <v>10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1708</v>
      </c>
      <c r="C19" s="129">
        <f t="shared" si="0"/>
        <v>11</v>
      </c>
      <c r="D19" s="126"/>
      <c r="E19" s="126"/>
      <c r="F19" s="126">
        <v>11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1709</v>
      </c>
      <c r="C20" s="129">
        <f t="shared" si="0"/>
        <v>9</v>
      </c>
      <c r="D20" s="126"/>
      <c r="E20" s="126">
        <v>9</v>
      </c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1710</v>
      </c>
      <c r="C21" s="129">
        <f t="shared" si="0"/>
        <v>13</v>
      </c>
      <c r="D21" s="126"/>
      <c r="E21" s="126"/>
      <c r="F21" s="126">
        <v>13</v>
      </c>
      <c r="G21" s="126"/>
      <c r="H21" s="126"/>
      <c r="I21" s="126" t="s">
        <v>1315</v>
      </c>
      <c r="J21" s="126" t="s">
        <v>1526</v>
      </c>
      <c r="K21" s="86"/>
    </row>
    <row r="22" spans="1:12" s="97" customFormat="1" ht="17.3" customHeight="1">
      <c r="A22" s="126" t="s">
        <v>974</v>
      </c>
      <c r="B22" s="169" t="s">
        <v>1711</v>
      </c>
      <c r="C22" s="129">
        <f t="shared" si="0"/>
        <v>7</v>
      </c>
      <c r="D22" s="126">
        <v>7</v>
      </c>
      <c r="E22" s="126"/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63</v>
      </c>
      <c r="B23" s="169" t="s">
        <v>1712</v>
      </c>
      <c r="C23" s="129">
        <f t="shared" si="0"/>
        <v>13</v>
      </c>
      <c r="D23" s="126"/>
      <c r="E23" s="126"/>
      <c r="F23" s="126">
        <v>13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M8" sqref="M8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42215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792</v>
      </c>
      <c r="F4" s="104">
        <v>235</v>
      </c>
      <c r="G4" s="104">
        <v>90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204</v>
      </c>
      <c r="F5" s="104">
        <v>113</v>
      </c>
      <c r="G5" s="104">
        <v>9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>
        <v>15</v>
      </c>
      <c r="F6" s="104">
        <v>15</v>
      </c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1011</v>
      </c>
      <c r="F8" s="9">
        <f>SUM(F3:F7)</f>
        <v>363</v>
      </c>
      <c r="G8" s="9">
        <f>SUM(G3:G7)</f>
        <v>99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2022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924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2022</v>
      </c>
      <c r="L13" s="86">
        <f>E6*2</f>
        <v>30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42215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1716</v>
      </c>
      <c r="C18" s="129">
        <f t="shared" ref="C18:C23" si="0">SUM(D18:H18)</f>
        <v>10</v>
      </c>
      <c r="D18" s="126"/>
      <c r="E18" s="126">
        <v>4</v>
      </c>
      <c r="F18" s="126">
        <v>6</v>
      </c>
      <c r="G18" s="126"/>
      <c r="H18" s="126"/>
      <c r="I18" s="126"/>
      <c r="J18" s="126" t="s">
        <v>1505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1717</v>
      </c>
      <c r="C19" s="129">
        <f t="shared" si="0"/>
        <v>8</v>
      </c>
      <c r="D19" s="126"/>
      <c r="E19" s="126"/>
      <c r="F19" s="126">
        <v>8</v>
      </c>
      <c r="G19" s="126"/>
      <c r="H19" s="126"/>
      <c r="I19" s="126"/>
      <c r="J19" s="126" t="s">
        <v>1125</v>
      </c>
      <c r="K19" s="86"/>
    </row>
    <row r="20" spans="1:12" s="97" customFormat="1" ht="17.3" customHeight="1">
      <c r="A20" s="101"/>
      <c r="B20" s="169" t="s">
        <v>1718</v>
      </c>
      <c r="C20" s="129">
        <f t="shared" si="0"/>
        <v>10</v>
      </c>
      <c r="D20" s="126"/>
      <c r="E20" s="126"/>
      <c r="F20" s="126">
        <v>10</v>
      </c>
      <c r="G20" s="126"/>
      <c r="H20" s="126"/>
      <c r="I20" s="126"/>
      <c r="J20" s="126" t="s">
        <v>1125</v>
      </c>
      <c r="K20" s="86"/>
    </row>
    <row r="21" spans="1:12" s="97" customFormat="1" ht="17.3" customHeight="1">
      <c r="A21" s="101"/>
      <c r="B21" s="169" t="s">
        <v>1719</v>
      </c>
      <c r="C21" s="129">
        <f t="shared" si="0"/>
        <v>10</v>
      </c>
      <c r="D21" s="126"/>
      <c r="E21" s="126"/>
      <c r="F21" s="126">
        <v>10</v>
      </c>
      <c r="G21" s="126"/>
      <c r="H21" s="126"/>
      <c r="I21" s="126"/>
      <c r="J21" s="126" t="s">
        <v>1125</v>
      </c>
      <c r="K21" s="86"/>
    </row>
    <row r="22" spans="1:12" s="97" customFormat="1" ht="17.3" customHeight="1">
      <c r="A22" s="126" t="s">
        <v>974</v>
      </c>
      <c r="B22" s="169" t="s">
        <v>1720</v>
      </c>
      <c r="C22" s="129">
        <f t="shared" si="0"/>
        <v>12</v>
      </c>
      <c r="D22" s="126"/>
      <c r="E22" s="126"/>
      <c r="F22" s="126">
        <v>12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62</v>
      </c>
      <c r="B23" s="169" t="s">
        <v>1721</v>
      </c>
      <c r="C23" s="129">
        <f t="shared" si="0"/>
        <v>12</v>
      </c>
      <c r="D23" s="126"/>
      <c r="E23" s="126"/>
      <c r="F23" s="126">
        <v>12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H21" sqref="H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42216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520</v>
      </c>
      <c r="F4" s="104">
        <v>75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421</v>
      </c>
      <c r="F5" s="104">
        <v>20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>
        <v>70</v>
      </c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1011</v>
      </c>
      <c r="F8" s="9">
        <f>SUM(F3:F7)</f>
        <v>95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2022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190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2022</v>
      </c>
      <c r="L13" s="86">
        <f>E6*2</f>
        <v>140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42216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1725</v>
      </c>
      <c r="C18" s="129">
        <f t="shared" ref="C18:C23" si="0">SUM(D18:H18)</f>
        <v>12</v>
      </c>
      <c r="D18" s="126"/>
      <c r="E18" s="126">
        <v>12</v>
      </c>
      <c r="F18" s="126"/>
      <c r="G18" s="126"/>
      <c r="H18" s="126"/>
      <c r="I18" s="126"/>
      <c r="J18" s="126" t="s">
        <v>1118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1726</v>
      </c>
      <c r="C19" s="129">
        <f t="shared" si="0"/>
        <v>11</v>
      </c>
      <c r="D19" s="126"/>
      <c r="E19" s="126">
        <v>11</v>
      </c>
      <c r="F19" s="126"/>
      <c r="G19" s="126"/>
      <c r="H19" s="126"/>
      <c r="I19" s="126"/>
      <c r="J19" s="126" t="s">
        <v>1418</v>
      </c>
      <c r="K19" s="86"/>
    </row>
    <row r="20" spans="1:12" s="97" customFormat="1" ht="17.3" customHeight="1">
      <c r="A20" s="101"/>
      <c r="B20" s="169" t="s">
        <v>1727</v>
      </c>
      <c r="C20" s="129">
        <f t="shared" si="0"/>
        <v>12</v>
      </c>
      <c r="D20" s="126"/>
      <c r="E20" s="126"/>
      <c r="F20" s="126"/>
      <c r="G20" s="126">
        <v>12</v>
      </c>
      <c r="H20" s="126"/>
      <c r="I20" s="126"/>
      <c r="J20" s="126"/>
      <c r="K20" s="86"/>
    </row>
    <row r="21" spans="1:12" s="97" customFormat="1" ht="17.3" customHeight="1">
      <c r="A21" s="101"/>
      <c r="B21" s="169" t="s">
        <v>1728</v>
      </c>
      <c r="C21" s="129">
        <f t="shared" si="0"/>
        <v>10</v>
      </c>
      <c r="D21" s="126">
        <v>1</v>
      </c>
      <c r="E21" s="126"/>
      <c r="F21" s="126">
        <v>9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1729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63</v>
      </c>
      <c r="B23" s="169" t="s">
        <v>1730</v>
      </c>
      <c r="C23" s="129">
        <f t="shared" si="0"/>
        <v>8</v>
      </c>
      <c r="D23" s="126"/>
      <c r="E23" s="126"/>
      <c r="F23" s="126">
        <v>8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H21" sqref="H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42219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179</v>
      </c>
      <c r="F4" s="104">
        <v>7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820</v>
      </c>
      <c r="F5" s="104">
        <v>209</v>
      </c>
      <c r="G5" s="104">
        <v>6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999</v>
      </c>
      <c r="F8" s="9">
        <f>SUM(F3:F7)</f>
        <v>216</v>
      </c>
      <c r="G8" s="9">
        <f>SUM(G3:G7)</f>
        <v>6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1998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444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1998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42219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1743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1736</v>
      </c>
      <c r="C18" s="129">
        <f t="shared" ref="C18:C23" si="0">SUM(D18:H18)</f>
        <v>9</v>
      </c>
      <c r="D18" s="126"/>
      <c r="E18" s="126">
        <v>2</v>
      </c>
      <c r="F18" s="126">
        <v>5</v>
      </c>
      <c r="G18" s="126">
        <v>2</v>
      </c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1737</v>
      </c>
      <c r="C19" s="129">
        <f t="shared" si="0"/>
        <v>12</v>
      </c>
      <c r="D19" s="126"/>
      <c r="E19" s="126"/>
      <c r="F19" s="126">
        <v>12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1738</v>
      </c>
      <c r="C20" s="129">
        <f t="shared" si="0"/>
        <v>11</v>
      </c>
      <c r="D20" s="126"/>
      <c r="E20" s="126"/>
      <c r="F20" s="126">
        <v>11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1739</v>
      </c>
      <c r="C21" s="129">
        <f t="shared" si="0"/>
        <v>11</v>
      </c>
      <c r="D21" s="126"/>
      <c r="E21" s="126"/>
      <c r="F21" s="126">
        <v>11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1740</v>
      </c>
      <c r="C22" s="129">
        <f t="shared" si="0"/>
        <v>11</v>
      </c>
      <c r="D22" s="126"/>
      <c r="E22" s="126"/>
      <c r="F22" s="126">
        <v>11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63</v>
      </c>
      <c r="B23" s="169" t="s">
        <v>1741</v>
      </c>
      <c r="C23" s="129">
        <f t="shared" si="0"/>
        <v>9</v>
      </c>
      <c r="D23" s="126"/>
      <c r="E23" s="126"/>
      <c r="F23" s="126">
        <v>9</v>
      </c>
      <c r="G23" s="126"/>
      <c r="H23" s="126"/>
      <c r="I23" s="126"/>
      <c r="J23" s="126" t="s">
        <v>1744</v>
      </c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6" sqref="N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42185</v>
      </c>
      <c r="B3" s="2" t="s">
        <v>5</v>
      </c>
      <c r="C3" s="2"/>
      <c r="D3" s="3" t="s">
        <v>6</v>
      </c>
      <c r="E3" s="104">
        <v>460</v>
      </c>
      <c r="F3" s="104"/>
      <c r="G3" s="104">
        <v>72</v>
      </c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474</v>
      </c>
      <c r="F4" s="104" t="s">
        <v>1351</v>
      </c>
      <c r="G4" s="104" t="s">
        <v>1350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>
        <v>3</v>
      </c>
      <c r="F6" s="104">
        <v>3</v>
      </c>
      <c r="G6" s="104"/>
      <c r="H6" s="236"/>
      <c r="I6" s="237"/>
      <c r="J6" s="126"/>
      <c r="O6" s="165"/>
    </row>
    <row r="7" spans="1:15" ht="18.75" customHeight="1">
      <c r="A7" s="4"/>
      <c r="B7" s="2"/>
      <c r="C7" s="2"/>
      <c r="D7" s="3" t="s">
        <v>1123</v>
      </c>
      <c r="E7" s="104">
        <v>80</v>
      </c>
      <c r="F7" s="104"/>
      <c r="G7" s="104">
        <v>80</v>
      </c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1017</v>
      </c>
      <c r="F8" s="9">
        <f>SUM(F3:F7)+70</f>
        <v>73</v>
      </c>
      <c r="G8" s="9">
        <f>SUM(G3:G7)+8</f>
        <v>160</v>
      </c>
      <c r="H8" s="109"/>
      <c r="I8" s="110"/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1070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2034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466</v>
      </c>
    </row>
    <row r="13" spans="1:15" ht="20.350000000000001" customHeight="1">
      <c r="A13" s="6"/>
      <c r="B13" s="7"/>
      <c r="C13" s="7"/>
      <c r="D13" s="3" t="s">
        <v>1287</v>
      </c>
      <c r="E13" s="104"/>
      <c r="F13" s="105"/>
      <c r="G13" s="105"/>
      <c r="H13" s="105"/>
      <c r="I13" s="107"/>
      <c r="J13" s="126"/>
      <c r="K13" s="128">
        <f>K11+E14</f>
        <v>2034</v>
      </c>
      <c r="L13" s="86">
        <f>E6*2</f>
        <v>6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42185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1344</v>
      </c>
      <c r="C18" s="129">
        <f t="shared" ref="C18:C24" si="0">SUM(D18:H18)</f>
        <v>13</v>
      </c>
      <c r="D18" s="126"/>
      <c r="E18" s="126">
        <v>13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1345</v>
      </c>
      <c r="C19" s="129">
        <f t="shared" si="0"/>
        <v>13</v>
      </c>
      <c r="D19" s="126">
        <v>11</v>
      </c>
      <c r="E19" s="126">
        <v>2</v>
      </c>
      <c r="F19" s="126"/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1346</v>
      </c>
      <c r="C20" s="129">
        <f t="shared" si="0"/>
        <v>8</v>
      </c>
      <c r="D20" s="126"/>
      <c r="E20" s="126">
        <v>8</v>
      </c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1347</v>
      </c>
      <c r="C21" s="129">
        <f t="shared" si="0"/>
        <v>8</v>
      </c>
      <c r="D21" s="126"/>
      <c r="E21" s="126">
        <v>8</v>
      </c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1348</v>
      </c>
      <c r="C22" s="129">
        <f t="shared" si="0"/>
        <v>8</v>
      </c>
      <c r="D22" s="126"/>
      <c r="E22" s="126">
        <v>8</v>
      </c>
      <c r="F22" s="126"/>
      <c r="G22" s="126"/>
      <c r="H22" s="126"/>
      <c r="I22" s="126"/>
      <c r="J22" s="126"/>
      <c r="K22" s="126" t="s">
        <v>1074</v>
      </c>
    </row>
    <row r="23" spans="1:12" s="97" customFormat="1" ht="17.3" customHeight="1">
      <c r="A23" s="126">
        <f>SUM(C18:C23)</f>
        <v>62</v>
      </c>
      <c r="B23" s="169" t="s">
        <v>1349</v>
      </c>
      <c r="C23" s="129">
        <f t="shared" si="0"/>
        <v>12</v>
      </c>
      <c r="D23" s="126"/>
      <c r="E23" s="126"/>
      <c r="F23" s="126">
        <v>12</v>
      </c>
      <c r="G23" s="126"/>
      <c r="H23" s="126"/>
      <c r="I23" s="126"/>
      <c r="J23" s="126" t="s">
        <v>1315</v>
      </c>
    </row>
    <row r="24" spans="1:12" ht="19.45" customHeight="1">
      <c r="A24" s="1"/>
      <c r="B24" s="169"/>
      <c r="C24" s="129">
        <f t="shared" si="0"/>
        <v>0</v>
      </c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H20" sqref="H2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514</v>
      </c>
      <c r="F4" s="104">
        <v>15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326</v>
      </c>
      <c r="F5" s="104">
        <v>297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1756</v>
      </c>
      <c r="E6" s="104">
        <v>60</v>
      </c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900</v>
      </c>
      <c r="F8" s="9">
        <f>SUM(F3:F7)</f>
        <v>312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>
        <v>166</v>
      </c>
      <c r="F11" s="104"/>
      <c r="G11" s="104"/>
      <c r="H11" s="104"/>
      <c r="I11" s="106"/>
      <c r="J11" s="126"/>
      <c r="K11" s="128">
        <f>E8*2</f>
        <v>1800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624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1966</v>
      </c>
      <c r="L13" s="86">
        <f>E6*2</f>
        <v>120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166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1622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1749</v>
      </c>
      <c r="C18" s="129">
        <f t="shared" ref="C18:C23" si="0">SUM(D18:H18)</f>
        <v>9</v>
      </c>
      <c r="D18" s="126"/>
      <c r="E18" s="126"/>
      <c r="F18" s="126">
        <v>9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1750</v>
      </c>
      <c r="C19" s="129">
        <f t="shared" si="0"/>
        <v>11</v>
      </c>
      <c r="D19" s="126"/>
      <c r="E19" s="126">
        <v>3</v>
      </c>
      <c r="F19" s="126">
        <v>8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1751</v>
      </c>
      <c r="C20" s="129">
        <f t="shared" si="0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1752</v>
      </c>
      <c r="C21" s="129">
        <f t="shared" si="0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1753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60</v>
      </c>
      <c r="B23" s="169" t="s">
        <v>1754</v>
      </c>
      <c r="C23" s="129">
        <f t="shared" si="0"/>
        <v>10</v>
      </c>
      <c r="D23" s="126"/>
      <c r="E23" s="126"/>
      <c r="F23" s="126">
        <v>10</v>
      </c>
      <c r="G23" s="126"/>
      <c r="H23" s="126"/>
      <c r="I23" s="126"/>
      <c r="J23" s="126" t="s">
        <v>1755</v>
      </c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M10" sqref="M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394</v>
      </c>
      <c r="F4" s="104">
        <v>29</v>
      </c>
      <c r="G4" s="104">
        <v>5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482</v>
      </c>
      <c r="F5" s="104">
        <v>28</v>
      </c>
      <c r="G5" s="104">
        <v>148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1780</v>
      </c>
      <c r="E6" s="104">
        <v>72</v>
      </c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948</v>
      </c>
      <c r="F8" s="9">
        <f>SUM(F3:F7)</f>
        <v>57</v>
      </c>
      <c r="G8" s="9">
        <f>SUM(G3:G7)</f>
        <v>153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46</v>
      </c>
      <c r="F10" s="104">
        <v>46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1896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466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1942</v>
      </c>
      <c r="L13" s="86">
        <f>E6*2</f>
        <v>144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46</v>
      </c>
      <c r="F14" s="78">
        <f>SUM(F9:F13)</f>
        <v>46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1778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1772</v>
      </c>
      <c r="C18" s="129">
        <f t="shared" ref="C18:C23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1773</v>
      </c>
      <c r="C19" s="129">
        <f t="shared" si="0"/>
        <v>7</v>
      </c>
      <c r="D19" s="126"/>
      <c r="E19" s="126"/>
      <c r="F19" s="126">
        <v>6</v>
      </c>
      <c r="G19" s="126">
        <v>1</v>
      </c>
      <c r="H19" s="126"/>
      <c r="I19" s="126"/>
      <c r="J19" s="126"/>
      <c r="K19" s="86"/>
    </row>
    <row r="20" spans="1:12" s="97" customFormat="1" ht="17.3" customHeight="1">
      <c r="A20" s="101"/>
      <c r="B20" s="169" t="s">
        <v>1774</v>
      </c>
      <c r="C20" s="129">
        <f t="shared" si="0"/>
        <v>9</v>
      </c>
      <c r="D20" s="126"/>
      <c r="E20" s="126"/>
      <c r="F20" s="126">
        <v>9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1775</v>
      </c>
      <c r="C21" s="129">
        <f t="shared" si="0"/>
        <v>11</v>
      </c>
      <c r="D21" s="126"/>
      <c r="E21" s="126"/>
      <c r="F21" s="126"/>
      <c r="G21" s="126"/>
      <c r="H21" s="126">
        <v>11</v>
      </c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1776</v>
      </c>
      <c r="C22" s="129">
        <f t="shared" si="0"/>
        <v>12</v>
      </c>
      <c r="D22" s="126">
        <v>12</v>
      </c>
      <c r="E22" s="126"/>
      <c r="F22" s="126"/>
      <c r="G22" s="126"/>
      <c r="H22" s="126"/>
      <c r="I22" s="126"/>
      <c r="J22" s="126" t="s">
        <v>1391</v>
      </c>
      <c r="K22" s="86"/>
    </row>
    <row r="23" spans="1:12" s="97" customFormat="1" ht="17.3" customHeight="1">
      <c r="A23" s="126">
        <f>SUM(C18:C23)</f>
        <v>61</v>
      </c>
      <c r="B23" s="169" t="s">
        <v>1777</v>
      </c>
      <c r="C23" s="129">
        <f t="shared" si="0"/>
        <v>10</v>
      </c>
      <c r="D23" s="126">
        <v>10</v>
      </c>
      <c r="E23" s="126"/>
      <c r="F23" s="126"/>
      <c r="G23" s="126"/>
      <c r="H23" s="126"/>
      <c r="I23" s="126"/>
      <c r="J23" s="126" t="s">
        <v>1779</v>
      </c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7" zoomScale="80" zoomScaleNormal="80" workbookViewId="0">
      <selection activeCell="L25" sqref="L25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324</v>
      </c>
      <c r="F4" s="104">
        <v>9</v>
      </c>
      <c r="G4" s="104">
        <v>14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654</v>
      </c>
      <c r="F5" s="104">
        <v>282</v>
      </c>
      <c r="G5" s="104">
        <v>200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978</v>
      </c>
      <c r="F8" s="9">
        <f>SUM(F3:F7)</f>
        <v>291</v>
      </c>
      <c r="G8" s="9">
        <f>SUM(G3:G7)</f>
        <v>214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1956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1010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1956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1439</v>
      </c>
      <c r="I17" s="126" t="s">
        <v>1791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1785</v>
      </c>
      <c r="C18" s="129">
        <f t="shared" ref="C18:C22" si="0">SUM(D18:H18)</f>
        <v>12</v>
      </c>
      <c r="D18" s="126"/>
      <c r="E18" s="126">
        <v>4</v>
      </c>
      <c r="F18" s="126"/>
      <c r="G18" s="126">
        <v>8</v>
      </c>
      <c r="H18" s="126"/>
      <c r="I18" s="126"/>
      <c r="J18" s="126" t="s">
        <v>1792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1786</v>
      </c>
      <c r="C19" s="129">
        <f t="shared" si="0"/>
        <v>8</v>
      </c>
      <c r="D19" s="126"/>
      <c r="E19" s="126"/>
      <c r="F19" s="126">
        <v>8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1787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1788</v>
      </c>
      <c r="C21" s="129">
        <f t="shared" si="0"/>
        <v>8</v>
      </c>
      <c r="D21" s="126">
        <v>2</v>
      </c>
      <c r="E21" s="126"/>
      <c r="F21" s="126">
        <v>6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1789</v>
      </c>
      <c r="C22" s="129">
        <f t="shared" si="0"/>
        <v>8</v>
      </c>
      <c r="D22" s="126"/>
      <c r="E22" s="126"/>
      <c r="F22" s="126"/>
      <c r="G22" s="126"/>
      <c r="H22" s="126">
        <v>8</v>
      </c>
      <c r="I22" s="126"/>
      <c r="J22" s="126" t="s">
        <v>1636</v>
      </c>
      <c r="K22" s="86"/>
    </row>
    <row r="23" spans="1:12" s="97" customFormat="1" ht="17.3" customHeight="1">
      <c r="A23" s="126">
        <f>SUM(C18:C23)</f>
        <v>62</v>
      </c>
      <c r="B23" s="169" t="s">
        <v>1790</v>
      </c>
      <c r="C23" s="129">
        <f>SUM(D23:H23)+I23</f>
        <v>14</v>
      </c>
      <c r="D23" s="126"/>
      <c r="E23" s="126"/>
      <c r="F23" s="126"/>
      <c r="G23" s="126"/>
      <c r="H23" s="126"/>
      <c r="I23" s="126">
        <v>14</v>
      </c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  <ignoredErrors>
    <ignoredError sqref="C22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9" sqref="N9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42223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/>
      <c r="F4" s="104"/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392</v>
      </c>
      <c r="F5" s="104">
        <v>392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392</v>
      </c>
      <c r="F8" s="9">
        <f>SUM(F3:F7)</f>
        <v>392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784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784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784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1803</v>
      </c>
      <c r="H17" s="126" t="s">
        <v>1439</v>
      </c>
      <c r="I17" s="126" t="s">
        <v>1791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1797</v>
      </c>
      <c r="C18" s="129">
        <f t="shared" ref="C18:C22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1804</v>
      </c>
      <c r="C19" s="129">
        <f t="shared" si="0"/>
        <v>10</v>
      </c>
      <c r="D19" s="126"/>
      <c r="E19" s="126"/>
      <c r="F19" s="126">
        <v>10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1805</v>
      </c>
      <c r="C20" s="129">
        <f t="shared" si="0"/>
        <v>10</v>
      </c>
      <c r="D20" s="126">
        <v>10</v>
      </c>
      <c r="E20" s="126"/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1806</v>
      </c>
      <c r="C21" s="129">
        <f t="shared" si="0"/>
        <v>10</v>
      </c>
      <c r="D21" s="126"/>
      <c r="E21" s="126"/>
      <c r="F21" s="126">
        <v>8</v>
      </c>
      <c r="G21" s="126">
        <v>2</v>
      </c>
      <c r="H21" s="126"/>
      <c r="I21" s="126"/>
      <c r="J21" s="126" t="s">
        <v>1802</v>
      </c>
      <c r="K21" s="86"/>
    </row>
    <row r="22" spans="1:12" s="97" customFormat="1" ht="17.3" customHeight="1">
      <c r="A22" s="126" t="s">
        <v>974</v>
      </c>
      <c r="B22" s="169" t="s">
        <v>1807</v>
      </c>
      <c r="C22" s="129">
        <f t="shared" si="0"/>
        <v>10</v>
      </c>
      <c r="D22" s="126"/>
      <c r="E22" s="126"/>
      <c r="F22" s="126">
        <v>5</v>
      </c>
      <c r="G22" s="126"/>
      <c r="H22" s="126">
        <v>5</v>
      </c>
      <c r="I22" s="126"/>
      <c r="J22" s="126" t="s">
        <v>1118</v>
      </c>
      <c r="K22" s="86"/>
    </row>
    <row r="23" spans="1:12" s="97" customFormat="1" ht="17.3" customHeight="1">
      <c r="A23" s="126">
        <f>SUM(C18:C23)</f>
        <v>62</v>
      </c>
      <c r="B23" s="169" t="s">
        <v>1808</v>
      </c>
      <c r="C23" s="129">
        <f>SUM(D23:H23)+I23</f>
        <v>10</v>
      </c>
      <c r="D23" s="126"/>
      <c r="E23" s="126"/>
      <c r="F23" s="126"/>
      <c r="G23" s="126"/>
      <c r="H23" s="126">
        <v>10</v>
      </c>
      <c r="I23" s="126"/>
      <c r="J23" s="126" t="s">
        <v>1118</v>
      </c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9" sqref="N9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102</v>
      </c>
      <c r="F4" s="104">
        <v>6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894</v>
      </c>
      <c r="F5" s="104">
        <v>30</v>
      </c>
      <c r="G5" s="104">
        <v>23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996</v>
      </c>
      <c r="F8" s="9">
        <f>SUM(F3:F7)</f>
        <v>36</v>
      </c>
      <c r="G8" s="9">
        <f>SUM(G3:G7)</f>
        <v>23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1992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118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1992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1803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1809</v>
      </c>
      <c r="C18" s="129">
        <f t="shared" ref="C18:C22" si="0">SUM(D18:H18)</f>
        <v>9</v>
      </c>
      <c r="D18" s="126">
        <v>9</v>
      </c>
      <c r="E18" s="126"/>
      <c r="F18" s="126"/>
      <c r="G18" s="126"/>
      <c r="H18" s="126"/>
      <c r="I18" s="126"/>
      <c r="J18" s="126" t="s">
        <v>1440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1810</v>
      </c>
      <c r="C19" s="129">
        <f t="shared" si="0"/>
        <v>9</v>
      </c>
      <c r="D19" s="126"/>
      <c r="E19" s="126"/>
      <c r="F19" s="126">
        <v>9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1811</v>
      </c>
      <c r="C20" s="129">
        <f t="shared" si="0"/>
        <v>9</v>
      </c>
      <c r="D20" s="126"/>
      <c r="E20" s="126"/>
      <c r="F20" s="126">
        <v>9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1812</v>
      </c>
      <c r="C21" s="129">
        <f t="shared" si="0"/>
        <v>0</v>
      </c>
      <c r="D21" s="126"/>
      <c r="E21" s="126"/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1813</v>
      </c>
      <c r="C22" s="129">
        <f t="shared" si="0"/>
        <v>0</v>
      </c>
      <c r="D22" s="126"/>
      <c r="E22" s="126"/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27</v>
      </c>
      <c r="B23" s="169" t="s">
        <v>1814</v>
      </c>
      <c r="C23" s="129">
        <f>SUM(D23:H23)+I23</f>
        <v>0</v>
      </c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1" sqref="N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413</v>
      </c>
      <c r="F4" s="104">
        <v>31</v>
      </c>
      <c r="G4" s="104">
        <v>5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583</v>
      </c>
      <c r="F5" s="104">
        <v>230</v>
      </c>
      <c r="G5" s="104">
        <v>30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996</v>
      </c>
      <c r="F8" s="9">
        <f>SUM(F3:F7)</f>
        <v>261</v>
      </c>
      <c r="G8" s="9">
        <f>SUM(G3:G7)</f>
        <v>35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1992</v>
      </c>
    </row>
    <row r="12" spans="1:15" ht="20.350000000000001" customHeight="1">
      <c r="A12" s="6"/>
      <c r="B12" s="7"/>
      <c r="C12" s="7"/>
      <c r="D12" s="3" t="s">
        <v>1509</v>
      </c>
      <c r="E12" s="105"/>
      <c r="F12" s="105"/>
      <c r="G12" s="105"/>
      <c r="H12" s="105"/>
      <c r="I12" s="107"/>
      <c r="J12" s="126"/>
      <c r="K12" s="128">
        <f>(F8+G8)*2+F14+G14+H14+I14</f>
        <v>592</v>
      </c>
    </row>
    <row r="13" spans="1:15" ht="20.350000000000001" customHeight="1">
      <c r="A13" s="6"/>
      <c r="B13" s="7"/>
      <c r="C13" s="7"/>
      <c r="D13" s="3" t="s">
        <v>1458</v>
      </c>
      <c r="E13" s="104"/>
      <c r="F13" s="105"/>
      <c r="G13" s="105"/>
      <c r="H13" s="105"/>
      <c r="I13" s="107"/>
      <c r="J13" s="126"/>
      <c r="K13" s="128">
        <f>K11+E14</f>
        <v>1992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1816</v>
      </c>
      <c r="C18" s="129">
        <f t="shared" ref="C18:C22" si="0">SUM(D18:H18)</f>
        <v>10</v>
      </c>
      <c r="D18" s="126"/>
      <c r="E18" s="126"/>
      <c r="F18" s="126"/>
      <c r="G18" s="126">
        <v>6</v>
      </c>
      <c r="H18" s="126">
        <v>4</v>
      </c>
      <c r="I18" s="126"/>
      <c r="J18" s="126" t="s">
        <v>1822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1817</v>
      </c>
      <c r="C19" s="129">
        <f t="shared" si="0"/>
        <v>8</v>
      </c>
      <c r="D19" s="126"/>
      <c r="E19" s="126">
        <v>8</v>
      </c>
      <c r="F19" s="126"/>
      <c r="G19" s="126"/>
      <c r="H19" s="126"/>
      <c r="I19" s="126"/>
      <c r="J19" s="126" t="s">
        <v>1821</v>
      </c>
      <c r="K19" s="86"/>
    </row>
    <row r="20" spans="1:12" s="97" customFormat="1" ht="17.3" customHeight="1">
      <c r="A20" s="101"/>
      <c r="B20" s="169" t="s">
        <v>1818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1819</v>
      </c>
      <c r="C21" s="129">
        <f t="shared" si="0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1820</v>
      </c>
      <c r="C22" s="129">
        <f t="shared" si="0"/>
        <v>12</v>
      </c>
      <c r="D22" s="126">
        <v>2</v>
      </c>
      <c r="E22" s="126"/>
      <c r="F22" s="126">
        <v>10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54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1" sqref="N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648</v>
      </c>
      <c r="F4" s="104">
        <v>55</v>
      </c>
      <c r="G4" s="104">
        <v>1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348</v>
      </c>
      <c r="F5" s="104">
        <v>17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996</v>
      </c>
      <c r="F8" s="9">
        <f>SUM(F3:F7)</f>
        <v>72</v>
      </c>
      <c r="G8" s="9">
        <f>SUM(G3:G7)</f>
        <v>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1992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146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1992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1828</v>
      </c>
      <c r="C18" s="129">
        <f t="shared" ref="C18:C22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1829</v>
      </c>
      <c r="C19" s="129">
        <f t="shared" si="0"/>
        <v>12</v>
      </c>
      <c r="D19" s="126"/>
      <c r="E19" s="126"/>
      <c r="F19" s="126">
        <v>12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1830</v>
      </c>
      <c r="C20" s="129">
        <f t="shared" si="0"/>
        <v>11</v>
      </c>
      <c r="D20" s="126"/>
      <c r="E20" s="126"/>
      <c r="F20" s="126">
        <v>11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1831</v>
      </c>
      <c r="C21" s="129">
        <f t="shared" si="0"/>
        <v>10</v>
      </c>
      <c r="D21" s="126"/>
      <c r="E21" s="126"/>
      <c r="F21" s="126">
        <v>10</v>
      </c>
      <c r="G21" s="126"/>
      <c r="H21" s="126"/>
      <c r="I21" s="126"/>
      <c r="J21" s="126" t="s">
        <v>1118</v>
      </c>
      <c r="K21" s="86"/>
    </row>
    <row r="22" spans="1:12" s="97" customFormat="1" ht="17.3" customHeight="1">
      <c r="A22" s="126" t="s">
        <v>974</v>
      </c>
      <c r="B22" s="169" t="s">
        <v>1832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 t="s">
        <v>1118</v>
      </c>
      <c r="K22" s="86"/>
    </row>
    <row r="23" spans="1:12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6" sqref="N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42229</v>
      </c>
      <c r="B3" s="2" t="s">
        <v>5</v>
      </c>
      <c r="C3" s="2"/>
      <c r="D3" s="3" t="s">
        <v>1123</v>
      </c>
      <c r="E3" s="104">
        <v>5</v>
      </c>
      <c r="F3" s="104">
        <v>1</v>
      </c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239</v>
      </c>
      <c r="F4" s="104">
        <v>16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756</v>
      </c>
      <c r="F5" s="104">
        <v>2</v>
      </c>
      <c r="G5" s="104">
        <v>140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1000</v>
      </c>
      <c r="F8" s="9">
        <f>SUM(F3:F7)</f>
        <v>19</v>
      </c>
      <c r="G8" s="9">
        <f>SUM(G3:G7)</f>
        <v>140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2000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318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2000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42229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1837</v>
      </c>
      <c r="C18" s="129">
        <f t="shared" ref="C18:C22" si="0">SUM(D18:H18)</f>
        <v>12</v>
      </c>
      <c r="D18" s="126"/>
      <c r="E18" s="126"/>
      <c r="F18" s="126">
        <v>12</v>
      </c>
      <c r="G18" s="126"/>
      <c r="H18" s="126"/>
      <c r="I18" s="126"/>
      <c r="J18" s="126" t="s">
        <v>1843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1838</v>
      </c>
      <c r="C19" s="129">
        <f t="shared" si="0"/>
        <v>11</v>
      </c>
      <c r="D19" s="126"/>
      <c r="E19" s="126">
        <v>7</v>
      </c>
      <c r="F19" s="126">
        <v>4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1839</v>
      </c>
      <c r="C20" s="129">
        <f t="shared" si="0"/>
        <v>10</v>
      </c>
      <c r="D20" s="126"/>
      <c r="E20" s="126">
        <v>10</v>
      </c>
      <c r="F20" s="126"/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1840</v>
      </c>
      <c r="C21" s="129">
        <f t="shared" si="0"/>
        <v>10</v>
      </c>
      <c r="D21" s="126">
        <v>10</v>
      </c>
      <c r="E21" s="126"/>
      <c r="F21" s="126"/>
      <c r="G21" s="126"/>
      <c r="H21" s="126"/>
      <c r="I21" s="126"/>
      <c r="J21" s="126" t="s">
        <v>1842</v>
      </c>
      <c r="K21" s="86"/>
    </row>
    <row r="22" spans="1:12" s="97" customFormat="1" ht="17.3" customHeight="1">
      <c r="A22" s="126" t="s">
        <v>974</v>
      </c>
      <c r="B22" s="169" t="s">
        <v>1841</v>
      </c>
      <c r="C22" s="129">
        <f t="shared" si="0"/>
        <v>12</v>
      </c>
      <c r="D22" s="126">
        <v>12</v>
      </c>
      <c r="E22" s="126"/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L12" sqref="L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42232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714</v>
      </c>
      <c r="F4" s="104">
        <v>19</v>
      </c>
      <c r="G4" s="104">
        <v>57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271</v>
      </c>
      <c r="F5" s="104">
        <v>31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985</v>
      </c>
      <c r="F8" s="9">
        <f>SUM(F3:F7)</f>
        <v>50</v>
      </c>
      <c r="G8" s="9">
        <f>SUM(G3:G7)</f>
        <v>57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1970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1970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42232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1846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1845</v>
      </c>
      <c r="C18" s="129">
        <f t="shared" ref="C18:C22" si="0">SUM(D18:H18)</f>
        <v>11</v>
      </c>
      <c r="D18" s="126"/>
      <c r="E18" s="126"/>
      <c r="F18" s="126">
        <v>11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1848</v>
      </c>
      <c r="C19" s="129">
        <f t="shared" si="0"/>
        <v>12</v>
      </c>
      <c r="D19" s="126"/>
      <c r="E19" s="126"/>
      <c r="F19" s="126">
        <v>12</v>
      </c>
      <c r="G19" s="126"/>
      <c r="H19" s="126"/>
      <c r="I19" s="126"/>
      <c r="J19" s="126" t="s">
        <v>1847</v>
      </c>
      <c r="K19" s="86"/>
    </row>
    <row r="20" spans="1:12" s="97" customFormat="1" ht="17.3" customHeight="1">
      <c r="A20" s="101"/>
      <c r="B20" s="169" t="s">
        <v>1849</v>
      </c>
      <c r="C20" s="129">
        <f t="shared" si="0"/>
        <v>13</v>
      </c>
      <c r="D20" s="126"/>
      <c r="E20" s="126"/>
      <c r="F20" s="126"/>
      <c r="G20" s="126">
        <v>13</v>
      </c>
      <c r="H20" s="126"/>
      <c r="I20" s="126"/>
      <c r="J20" s="126"/>
      <c r="K20" s="86"/>
    </row>
    <row r="21" spans="1:12" s="97" customFormat="1" ht="17.3" customHeight="1">
      <c r="A21" s="101"/>
      <c r="B21" s="169" t="s">
        <v>1850</v>
      </c>
      <c r="C21" s="129">
        <f t="shared" si="0"/>
        <v>13</v>
      </c>
      <c r="D21" s="126"/>
      <c r="E21" s="126"/>
      <c r="F21" s="126">
        <v>13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1851</v>
      </c>
      <c r="C22" s="129">
        <f t="shared" si="0"/>
        <v>6</v>
      </c>
      <c r="D22" s="126">
        <v>6</v>
      </c>
      <c r="E22" s="126"/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63</v>
      </c>
      <c r="B23" s="169" t="s">
        <v>1852</v>
      </c>
      <c r="C23" s="129">
        <v>8</v>
      </c>
      <c r="D23" s="126"/>
      <c r="E23" s="126"/>
      <c r="F23" s="126"/>
      <c r="G23" s="126"/>
      <c r="H23" s="126"/>
      <c r="I23" s="126">
        <v>8</v>
      </c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D4" sqref="D4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42233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585</v>
      </c>
      <c r="F4" s="104">
        <v>73</v>
      </c>
      <c r="G4" s="104">
        <v>7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396</v>
      </c>
      <c r="F5" s="104">
        <v>113</v>
      </c>
      <c r="G5" s="104">
        <v>8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981</v>
      </c>
      <c r="F8" s="9">
        <f>SUM(F3:F7)</f>
        <v>186</v>
      </c>
      <c r="G8" s="9">
        <f>SUM(G3:G7)</f>
        <v>15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/>
      <c r="E11" s="104"/>
      <c r="F11" s="104"/>
      <c r="G11" s="104"/>
      <c r="H11" s="104"/>
      <c r="I11" s="106"/>
      <c r="J11" s="126"/>
      <c r="K11" s="128">
        <f>E8*2</f>
        <v>1962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402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1962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42233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1846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1855</v>
      </c>
      <c r="C18" s="129">
        <f t="shared" ref="C18:C22" si="0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1856</v>
      </c>
      <c r="C19" s="129">
        <f t="shared" si="0"/>
        <v>12</v>
      </c>
      <c r="D19" s="126"/>
      <c r="E19" s="126"/>
      <c r="F19" s="126">
        <v>12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1857</v>
      </c>
      <c r="C20" s="129">
        <f t="shared" si="0"/>
        <v>10</v>
      </c>
      <c r="D20" s="126"/>
      <c r="E20" s="126"/>
      <c r="F20" s="126"/>
      <c r="G20" s="126"/>
      <c r="H20" s="126">
        <v>10</v>
      </c>
      <c r="I20" s="126"/>
      <c r="J20" s="126" t="s">
        <v>1364</v>
      </c>
      <c r="K20" s="86"/>
    </row>
    <row r="21" spans="1:12" s="97" customFormat="1" ht="17.3" customHeight="1">
      <c r="A21" s="101"/>
      <c r="B21" s="169" t="s">
        <v>1858</v>
      </c>
      <c r="C21" s="129">
        <f t="shared" si="0"/>
        <v>11</v>
      </c>
      <c r="D21" s="126"/>
      <c r="E21" s="126"/>
      <c r="F21" s="126">
        <v>11</v>
      </c>
      <c r="G21" s="126"/>
      <c r="H21" s="126"/>
      <c r="I21" s="126"/>
      <c r="J21" s="126" t="s">
        <v>1860</v>
      </c>
      <c r="K21" s="86"/>
    </row>
    <row r="22" spans="1:12" s="97" customFormat="1" ht="17.3" customHeight="1">
      <c r="A22" s="126" t="s">
        <v>974</v>
      </c>
      <c r="B22" s="169" t="s">
        <v>1859</v>
      </c>
      <c r="C22" s="129">
        <f t="shared" si="0"/>
        <v>12</v>
      </c>
      <c r="D22" s="126"/>
      <c r="E22" s="126"/>
      <c r="F22" s="126">
        <v>12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9" sqref="N9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42186</v>
      </c>
      <c r="B3" s="2" t="s">
        <v>5</v>
      </c>
      <c r="C3" s="2"/>
      <c r="D3" s="3" t="s">
        <v>6</v>
      </c>
      <c r="E3" s="104">
        <v>445</v>
      </c>
      <c r="F3" s="104">
        <v>19</v>
      </c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404</v>
      </c>
      <c r="F4" s="104" t="s">
        <v>1383</v>
      </c>
      <c r="G4" s="104" t="s">
        <v>1382</v>
      </c>
      <c r="H4" s="236"/>
      <c r="I4" s="237"/>
      <c r="J4" s="126" t="s">
        <v>1380</v>
      </c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>
        <v>51</v>
      </c>
      <c r="F5" s="104"/>
      <c r="G5" s="104">
        <v>40</v>
      </c>
      <c r="H5" s="236" t="s">
        <v>12</v>
      </c>
      <c r="I5" s="237"/>
      <c r="J5" s="126" t="s">
        <v>1379</v>
      </c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/>
      <c r="F6" s="104"/>
      <c r="G6" s="104"/>
      <c r="H6" s="236"/>
      <c r="I6" s="237"/>
      <c r="J6" s="126"/>
      <c r="O6" s="165"/>
    </row>
    <row r="7" spans="1:15" ht="18.75" customHeight="1">
      <c r="A7" s="4"/>
      <c r="B7" s="2"/>
      <c r="C7" s="2"/>
      <c r="D7" s="3" t="s">
        <v>1123</v>
      </c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900</v>
      </c>
      <c r="F8" s="9">
        <f>SUM(F3:F7)+16</f>
        <v>35</v>
      </c>
      <c r="G8" s="9">
        <f>SUM(G3:G7)+13</f>
        <v>53</v>
      </c>
      <c r="H8" s="109"/>
      <c r="I8" s="110"/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1070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 t="s">
        <v>1381</v>
      </c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>
        <v>76</v>
      </c>
      <c r="F11" s="104">
        <v>76</v>
      </c>
      <c r="G11" s="104"/>
      <c r="H11" s="104"/>
      <c r="I11" s="106"/>
      <c r="J11" s="126"/>
      <c r="K11" s="128">
        <f>E8*2</f>
        <v>1800</v>
      </c>
    </row>
    <row r="12" spans="1:15" ht="20.350000000000001" customHeight="1">
      <c r="A12" s="6"/>
      <c r="B12" s="7"/>
      <c r="C12" s="7"/>
      <c r="D12" s="3" t="s">
        <v>1264</v>
      </c>
      <c r="E12" s="105">
        <v>138</v>
      </c>
      <c r="F12" s="105">
        <v>6</v>
      </c>
      <c r="G12" s="105"/>
      <c r="H12" s="105"/>
      <c r="I12" s="107"/>
      <c r="J12" s="126"/>
      <c r="K12" s="128">
        <f>(F8+G8)*2+F14+G14+H14+I14</f>
        <v>258</v>
      </c>
    </row>
    <row r="13" spans="1:15" ht="20.350000000000001" customHeight="1">
      <c r="A13" s="6"/>
      <c r="B13" s="7"/>
      <c r="C13" s="7"/>
      <c r="D13" s="3" t="s">
        <v>1287</v>
      </c>
      <c r="E13" s="104"/>
      <c r="F13" s="105"/>
      <c r="G13" s="105"/>
      <c r="H13" s="105"/>
      <c r="I13" s="107"/>
      <c r="J13" s="126"/>
      <c r="K13" s="128">
        <f>K11+E14</f>
        <v>2050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SUM(E9:E13)+36</f>
        <v>250</v>
      </c>
      <c r="F14" s="78">
        <f>SUM(F9:F13)</f>
        <v>82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42186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1352</v>
      </c>
      <c r="C18" s="129">
        <f t="shared" ref="C18:C24" si="0">SUM(D18:H18)</f>
        <v>12</v>
      </c>
      <c r="D18" s="126"/>
      <c r="E18" s="126">
        <v>12</v>
      </c>
      <c r="F18" s="126"/>
      <c r="G18" s="126"/>
      <c r="H18" s="126"/>
      <c r="I18" s="126"/>
      <c r="J18" s="126" t="s">
        <v>1125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1353</v>
      </c>
      <c r="C19" s="129">
        <f t="shared" si="0"/>
        <v>12</v>
      </c>
      <c r="D19" s="126"/>
      <c r="E19" s="126">
        <v>12</v>
      </c>
      <c r="F19" s="126"/>
      <c r="G19" s="126"/>
      <c r="H19" s="126"/>
      <c r="I19" s="126"/>
      <c r="J19" s="126" t="s">
        <v>1358</v>
      </c>
      <c r="K19" s="86"/>
    </row>
    <row r="20" spans="1:12" s="97" customFormat="1" ht="17.3" customHeight="1">
      <c r="A20" s="101"/>
      <c r="B20" s="169" t="s">
        <v>1354</v>
      </c>
      <c r="C20" s="129">
        <f t="shared" si="0"/>
        <v>8</v>
      </c>
      <c r="D20" s="126"/>
      <c r="E20" s="126"/>
      <c r="F20" s="126">
        <v>8</v>
      </c>
      <c r="G20" s="126"/>
      <c r="H20" s="126"/>
      <c r="I20" s="126"/>
      <c r="J20" s="126" t="s">
        <v>1363</v>
      </c>
      <c r="K20" s="86"/>
    </row>
    <row r="21" spans="1:12" s="97" customFormat="1" ht="17.3" customHeight="1">
      <c r="A21" s="101"/>
      <c r="B21" s="169" t="s">
        <v>1355</v>
      </c>
      <c r="C21" s="129">
        <f t="shared" si="0"/>
        <v>10</v>
      </c>
      <c r="D21" s="126"/>
      <c r="E21" s="126"/>
      <c r="F21" s="126">
        <v>10</v>
      </c>
      <c r="G21" s="126"/>
      <c r="H21" s="126"/>
      <c r="I21" s="126"/>
      <c r="J21" s="126" t="s">
        <v>1364</v>
      </c>
      <c r="K21" s="86"/>
    </row>
    <row r="22" spans="1:12" s="97" customFormat="1" ht="17.3" customHeight="1">
      <c r="A22" s="126" t="s">
        <v>974</v>
      </c>
      <c r="B22" s="169" t="s">
        <v>1356</v>
      </c>
      <c r="C22" s="129">
        <f t="shared" si="0"/>
        <v>12</v>
      </c>
      <c r="D22" s="126"/>
      <c r="E22" s="126"/>
      <c r="F22" s="126"/>
      <c r="G22" s="126"/>
      <c r="H22" s="126">
        <v>12</v>
      </c>
      <c r="I22" s="126"/>
      <c r="J22" s="126"/>
      <c r="K22" s="126"/>
    </row>
    <row r="23" spans="1:12" s="97" customFormat="1" ht="17.3" customHeight="1">
      <c r="A23" s="126">
        <f>SUM(C18:C23)</f>
        <v>62</v>
      </c>
      <c r="B23" s="169" t="s">
        <v>1357</v>
      </c>
      <c r="C23" s="129">
        <f t="shared" si="0"/>
        <v>8</v>
      </c>
      <c r="D23" s="126">
        <v>8</v>
      </c>
      <c r="E23" s="126"/>
      <c r="F23" s="126"/>
      <c r="G23" s="126"/>
      <c r="H23" s="126"/>
      <c r="I23" s="126"/>
      <c r="J23" s="126"/>
    </row>
    <row r="24" spans="1:12" ht="19.45" customHeight="1">
      <c r="A24" s="1"/>
      <c r="B24" s="169"/>
      <c r="C24" s="129">
        <f t="shared" si="0"/>
        <v>0</v>
      </c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G5" sqref="G5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42234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169</v>
      </c>
      <c r="F4" s="104">
        <v>114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670</v>
      </c>
      <c r="F5" s="104">
        <v>131</v>
      </c>
      <c r="G5" s="104">
        <v>15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1784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839</v>
      </c>
      <c r="F8" s="9">
        <f>SUM(F3:F7)</f>
        <v>245</v>
      </c>
      <c r="G8" s="9">
        <f>SUM(G3:G7)</f>
        <v>15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1874</v>
      </c>
      <c r="E9" s="104">
        <v>20</v>
      </c>
      <c r="F9" s="104"/>
      <c r="G9" s="104">
        <v>10</v>
      </c>
      <c r="H9" s="104"/>
      <c r="I9" s="106">
        <v>10</v>
      </c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38</v>
      </c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>
        <v>256</v>
      </c>
      <c r="F11" s="104">
        <v>248</v>
      </c>
      <c r="G11" s="104"/>
      <c r="H11" s="104"/>
      <c r="I11" s="106"/>
      <c r="J11" s="126"/>
      <c r="K11" s="128">
        <f>E8*2</f>
        <v>1678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788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1992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314</v>
      </c>
      <c r="F14" s="78">
        <f>SUM(F9:F13)</f>
        <v>248</v>
      </c>
      <c r="G14" s="78">
        <f>SUM(G9:G13)</f>
        <v>10</v>
      </c>
      <c r="H14" s="78">
        <f>SUM(H9:H13)</f>
        <v>0</v>
      </c>
      <c r="I14" s="78">
        <f>SUM(I9:I13)</f>
        <v>10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42234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1868</v>
      </c>
      <c r="C18" s="129">
        <f t="shared" ref="C18:C22" si="0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1869</v>
      </c>
      <c r="C19" s="129">
        <f t="shared" si="0"/>
        <v>10</v>
      </c>
      <c r="D19" s="126"/>
      <c r="E19" s="126"/>
      <c r="F19" s="126">
        <v>10</v>
      </c>
      <c r="G19" s="126"/>
      <c r="H19" s="126"/>
      <c r="I19" s="126" t="s">
        <v>1315</v>
      </c>
      <c r="J19" s="126" t="s">
        <v>1526</v>
      </c>
      <c r="K19" s="86"/>
    </row>
    <row r="20" spans="1:12" s="97" customFormat="1" ht="17.3" customHeight="1">
      <c r="A20" s="101"/>
      <c r="B20" s="169" t="s">
        <v>1870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1871</v>
      </c>
      <c r="C21" s="129">
        <f t="shared" si="0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1872</v>
      </c>
      <c r="C22" s="129">
        <f t="shared" si="0"/>
        <v>10</v>
      </c>
      <c r="D22" s="126"/>
      <c r="E22" s="126">
        <v>10</v>
      </c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56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1" sqref="N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42235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171</v>
      </c>
      <c r="F4" s="104">
        <v>65</v>
      </c>
      <c r="G4" s="104"/>
      <c r="H4" s="236"/>
      <c r="I4" s="237"/>
      <c r="J4" s="126" t="s">
        <v>1883</v>
      </c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109</v>
      </c>
      <c r="F5" s="104">
        <v>55</v>
      </c>
      <c r="G5" s="104">
        <v>2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1884</v>
      </c>
      <c r="E6" s="104">
        <v>1</v>
      </c>
      <c r="F6" s="104">
        <v>1</v>
      </c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281</v>
      </c>
      <c r="F8" s="9">
        <f>SUM(F3:F7)</f>
        <v>121</v>
      </c>
      <c r="G8" s="9">
        <f>SUM(G3:G7)</f>
        <v>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1874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562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246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562</v>
      </c>
      <c r="L13" s="86">
        <f>E6*2</f>
        <v>2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42235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1875</v>
      </c>
      <c r="C18" s="129">
        <f t="shared" ref="C18:C22" si="0">SUM(D18:H18)</f>
        <v>12</v>
      </c>
      <c r="D18" s="126"/>
      <c r="E18" s="126"/>
      <c r="F18" s="126">
        <v>12</v>
      </c>
      <c r="G18" s="126"/>
      <c r="H18" s="126"/>
      <c r="I18" s="126"/>
      <c r="J18" s="126" t="s">
        <v>1364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1876</v>
      </c>
      <c r="C19" s="129">
        <f t="shared" si="0"/>
        <v>13</v>
      </c>
      <c r="D19" s="126">
        <v>1</v>
      </c>
      <c r="E19" s="126"/>
      <c r="F19" s="126">
        <v>12</v>
      </c>
      <c r="G19" s="126"/>
      <c r="H19" s="126"/>
      <c r="I19" s="126"/>
      <c r="J19" s="126" t="s">
        <v>1505</v>
      </c>
      <c r="K19" s="86"/>
    </row>
    <row r="20" spans="1:12" s="97" customFormat="1" ht="17.3" customHeight="1">
      <c r="A20" s="101"/>
      <c r="B20" s="169" t="s">
        <v>1877</v>
      </c>
      <c r="C20" s="129">
        <f t="shared" si="0"/>
        <v>8</v>
      </c>
      <c r="D20" s="126"/>
      <c r="E20" s="126"/>
      <c r="F20" s="126"/>
      <c r="G20" s="126">
        <v>4</v>
      </c>
      <c r="H20" s="126">
        <v>4</v>
      </c>
      <c r="I20" s="126"/>
      <c r="J20" s="126" t="s">
        <v>1644</v>
      </c>
      <c r="K20" s="86"/>
    </row>
    <row r="21" spans="1:12" s="97" customFormat="1" ht="17.3" customHeight="1">
      <c r="A21" s="101"/>
      <c r="B21" s="169" t="s">
        <v>1878</v>
      </c>
      <c r="C21" s="129">
        <f t="shared" si="0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1879</v>
      </c>
      <c r="C22" s="129">
        <f t="shared" si="0"/>
        <v>12</v>
      </c>
      <c r="D22" s="126"/>
      <c r="E22" s="126">
        <v>9</v>
      </c>
      <c r="F22" s="126">
        <v>3</v>
      </c>
      <c r="G22" s="126"/>
      <c r="H22" s="126"/>
      <c r="I22" s="126" t="s">
        <v>1860</v>
      </c>
      <c r="J22" s="126" t="s">
        <v>1526</v>
      </c>
      <c r="K22" s="86"/>
    </row>
    <row r="23" spans="1:12" s="97" customFormat="1" ht="17.3" customHeight="1">
      <c r="A23" s="126">
        <f>SUM(C18:C23)</f>
        <v>57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9" sqref="N9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42236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631</v>
      </c>
      <c r="F4" s="104">
        <v>365</v>
      </c>
      <c r="G4" s="104">
        <v>24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296</v>
      </c>
      <c r="F5" s="104">
        <v>14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1884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927</v>
      </c>
      <c r="F8" s="9">
        <f>SUM(F3:F7)</f>
        <v>379</v>
      </c>
      <c r="G8" s="9">
        <f>SUM(G3:G7)</f>
        <v>24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1874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134</v>
      </c>
      <c r="F10" s="104">
        <v>134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1854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940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1988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134</v>
      </c>
      <c r="F14" s="78">
        <f>SUM(F9:F13)</f>
        <v>134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42236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1885</v>
      </c>
      <c r="C18" s="129">
        <f t="shared" ref="C18:C22" si="0">SUM(D18:H18)</f>
        <v>12</v>
      </c>
      <c r="D18" s="126">
        <v>12</v>
      </c>
      <c r="E18" s="126"/>
      <c r="F18" s="126"/>
      <c r="G18" s="126"/>
      <c r="H18" s="126"/>
      <c r="I18" s="126"/>
      <c r="J18" s="126" t="s">
        <v>1821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1886</v>
      </c>
      <c r="C19" s="129">
        <f t="shared" si="0"/>
        <v>10</v>
      </c>
      <c r="D19" s="126"/>
      <c r="E19" s="126">
        <v>2</v>
      </c>
      <c r="F19" s="126">
        <v>8</v>
      </c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1887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1888</v>
      </c>
      <c r="C21" s="129">
        <f t="shared" si="0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1889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56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G25" sqref="G25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42237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4</v>
      </c>
      <c r="F4" s="104">
        <v>4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949</v>
      </c>
      <c r="F5" s="104">
        <v>57</v>
      </c>
      <c r="G5" s="104">
        <v>54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1264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953</v>
      </c>
      <c r="F8" s="9">
        <f>SUM(F3:F7)</f>
        <v>61</v>
      </c>
      <c r="G8" s="9">
        <f>SUM(G3:G7)</f>
        <v>54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1874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66</v>
      </c>
      <c r="F10" s="104">
        <v>66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1906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296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1972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66</v>
      </c>
      <c r="F14" s="78">
        <f>SUM(F9:F13)</f>
        <v>66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42237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1893</v>
      </c>
      <c r="C18" s="129">
        <f t="shared" ref="C18:C22" si="0">SUM(D18:H18)</f>
        <v>10</v>
      </c>
      <c r="D18" s="126">
        <v>5</v>
      </c>
      <c r="E18" s="126"/>
      <c r="F18" s="126"/>
      <c r="G18" s="126"/>
      <c r="H18" s="126">
        <v>5</v>
      </c>
      <c r="I18" s="126"/>
      <c r="J18" s="126" t="s">
        <v>1440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1894</v>
      </c>
      <c r="C19" s="129">
        <f t="shared" si="0"/>
        <v>10</v>
      </c>
      <c r="D19" s="126"/>
      <c r="E19" s="126"/>
      <c r="F19" s="126"/>
      <c r="G19" s="126"/>
      <c r="H19" s="126">
        <v>10</v>
      </c>
      <c r="I19" s="126"/>
      <c r="J19" s="126" t="s">
        <v>1118</v>
      </c>
      <c r="K19" s="86"/>
    </row>
    <row r="20" spans="1:12" s="97" customFormat="1" ht="17.3" customHeight="1">
      <c r="A20" s="101"/>
      <c r="B20" s="169" t="s">
        <v>1895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1896</v>
      </c>
      <c r="C21" s="129">
        <f t="shared" si="0"/>
        <v>11</v>
      </c>
      <c r="D21" s="126"/>
      <c r="E21" s="126"/>
      <c r="F21" s="126">
        <v>11</v>
      </c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1897</v>
      </c>
      <c r="C22" s="129">
        <f t="shared" si="0"/>
        <v>12</v>
      </c>
      <c r="D22" s="126"/>
      <c r="E22" s="126"/>
      <c r="F22" s="126">
        <v>12</v>
      </c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1" sqref="N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67">
        <v>22</v>
      </c>
    </row>
    <row r="3" spans="1:15" ht="18.75" customHeight="1">
      <c r="A3" s="4">
        <v>42238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86">
        <f>K2</f>
        <v>22</v>
      </c>
    </row>
    <row r="4" spans="1:15" ht="18.75" customHeight="1">
      <c r="A4" s="4"/>
      <c r="B4" s="2"/>
      <c r="C4" s="2"/>
      <c r="D4" s="3" t="s">
        <v>6</v>
      </c>
      <c r="E4" s="104">
        <v>379</v>
      </c>
      <c r="F4" s="104">
        <v>17</v>
      </c>
      <c r="G4" s="104">
        <v>3</v>
      </c>
      <c r="H4" s="236"/>
      <c r="I4" s="237"/>
      <c r="J4" s="126"/>
      <c r="K4" s="86" t="s">
        <v>941</v>
      </c>
      <c r="L4" s="86" t="s">
        <v>1127</v>
      </c>
      <c r="M4" s="86">
        <f>M3</f>
        <v>22</v>
      </c>
    </row>
    <row r="5" spans="1:15" ht="18.75" customHeight="1">
      <c r="A5" s="4"/>
      <c r="B5" s="2"/>
      <c r="C5" s="2"/>
      <c r="D5" s="3" t="s">
        <v>8</v>
      </c>
      <c r="E5" s="104">
        <v>407</v>
      </c>
      <c r="F5" s="104">
        <v>285</v>
      </c>
      <c r="G5" s="104">
        <v>56</v>
      </c>
      <c r="H5" s="236" t="s">
        <v>12</v>
      </c>
      <c r="I5" s="237"/>
      <c r="J5" s="126"/>
      <c r="K5" s="86" t="s">
        <v>1012</v>
      </c>
      <c r="L5" s="86" t="s">
        <v>1170</v>
      </c>
      <c r="M5" s="86">
        <f t="shared" ref="M5:M8" si="0">M4</f>
        <v>22</v>
      </c>
      <c r="O5" s="165"/>
    </row>
    <row r="6" spans="1:15" ht="18.75" customHeight="1">
      <c r="A6" s="4"/>
      <c r="B6" s="2"/>
      <c r="C6" s="2"/>
      <c r="D6" s="3" t="s">
        <v>1912</v>
      </c>
      <c r="E6" s="104">
        <v>55</v>
      </c>
      <c r="F6" s="104"/>
      <c r="G6" s="104">
        <v>10</v>
      </c>
      <c r="H6" s="236"/>
      <c r="I6" s="237"/>
      <c r="J6" s="126"/>
      <c r="M6" s="86">
        <f t="shared" si="0"/>
        <v>22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86">
        <f t="shared" si="0"/>
        <v>22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841</v>
      </c>
      <c r="F8" s="9">
        <f>SUM(F3:F7)</f>
        <v>302</v>
      </c>
      <c r="G8" s="9">
        <f>SUM(G3:G7)</f>
        <v>69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86">
        <f t="shared" si="0"/>
        <v>22</v>
      </c>
    </row>
    <row r="9" spans="1:15" ht="20.350000000000001" customHeight="1">
      <c r="A9" s="5"/>
      <c r="B9" s="2" t="s">
        <v>7</v>
      </c>
      <c r="C9" s="2"/>
      <c r="D9" s="3" t="s">
        <v>1874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80</v>
      </c>
      <c r="F10" s="104">
        <v>20</v>
      </c>
      <c r="G10" s="104">
        <v>58</v>
      </c>
      <c r="H10" s="104"/>
      <c r="I10" s="106"/>
      <c r="J10" s="126" t="s">
        <v>1913</v>
      </c>
    </row>
    <row r="11" spans="1:15" ht="20.350000000000001" customHeight="1">
      <c r="A11" s="5"/>
      <c r="B11" s="2"/>
      <c r="C11" s="2"/>
      <c r="D11" s="3" t="s">
        <v>1873</v>
      </c>
      <c r="E11" s="104">
        <v>224</v>
      </c>
      <c r="F11" s="104">
        <v>216</v>
      </c>
      <c r="G11" s="104"/>
      <c r="H11" s="104"/>
      <c r="I11" s="106"/>
      <c r="J11" s="126"/>
      <c r="K11" s="128">
        <f>E8*2</f>
        <v>1682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1036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1986</v>
      </c>
      <c r="L13" s="86">
        <f>E6*2</f>
        <v>110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304</v>
      </c>
      <c r="F14" s="78">
        <f>SUM(F9:F13)</f>
        <v>236</v>
      </c>
      <c r="G14" s="78">
        <f>SUM(G9:G13)</f>
        <v>58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4">
        <f>A3</f>
        <v>42238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20150822_11_00001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69">
        <v>201508</v>
      </c>
      <c r="N18" s="97" t="s">
        <v>1900</v>
      </c>
    </row>
    <row r="19" spans="1:14" s="97" customFormat="1" ht="17.3" customHeight="1">
      <c r="A19" s="101"/>
      <c r="B19" s="169" t="str">
        <f t="shared" ref="B19:B22" si="2">M19&amp;M4&amp;N19</f>
        <v>20150822_11_00002</v>
      </c>
      <c r="C19" s="129">
        <f t="shared" si="1"/>
        <v>11</v>
      </c>
      <c r="D19" s="126"/>
      <c r="E19" s="126">
        <v>8</v>
      </c>
      <c r="F19" s="126"/>
      <c r="G19" s="126">
        <v>3</v>
      </c>
      <c r="H19" s="126"/>
      <c r="I19" s="126"/>
      <c r="J19" s="126" t="s">
        <v>1907</v>
      </c>
      <c r="K19" s="86"/>
      <c r="M19" s="169">
        <v>201508</v>
      </c>
      <c r="N19" s="97" t="s">
        <v>1901</v>
      </c>
    </row>
    <row r="20" spans="1:14" s="97" customFormat="1" ht="17.3" customHeight="1">
      <c r="A20" s="101"/>
      <c r="B20" s="169" t="str">
        <f t="shared" si="2"/>
        <v>20150822_11_00003</v>
      </c>
      <c r="C20" s="129">
        <f t="shared" si="1"/>
        <v>9</v>
      </c>
      <c r="D20" s="126">
        <v>3</v>
      </c>
      <c r="E20" s="126"/>
      <c r="F20" s="126">
        <v>6</v>
      </c>
      <c r="G20" s="126"/>
      <c r="H20" s="126"/>
      <c r="I20" s="126"/>
      <c r="J20" s="126" t="s">
        <v>1908</v>
      </c>
      <c r="K20" s="86"/>
      <c r="M20" s="169">
        <v>201508</v>
      </c>
      <c r="N20" s="97" t="s">
        <v>1902</v>
      </c>
    </row>
    <row r="21" spans="1:14" s="97" customFormat="1" ht="17.3" customHeight="1">
      <c r="A21" s="101"/>
      <c r="B21" s="169" t="str">
        <f t="shared" si="2"/>
        <v>20150822_11_00004</v>
      </c>
      <c r="C21" s="129">
        <f t="shared" si="1"/>
        <v>10</v>
      </c>
      <c r="D21" s="126"/>
      <c r="E21" s="126">
        <v>10</v>
      </c>
      <c r="F21" s="126"/>
      <c r="G21" s="126"/>
      <c r="H21" s="126"/>
      <c r="I21" s="126"/>
      <c r="J21" s="126"/>
      <c r="K21" s="86"/>
      <c r="M21" s="169">
        <v>201508</v>
      </c>
      <c r="N21" s="97" t="s">
        <v>1903</v>
      </c>
    </row>
    <row r="22" spans="1:14" s="97" customFormat="1" ht="17.3" customHeight="1">
      <c r="A22" s="126" t="s">
        <v>974</v>
      </c>
      <c r="B22" s="169" t="str">
        <f t="shared" si="2"/>
        <v>20150822_11_00005</v>
      </c>
      <c r="C22" s="129">
        <f>SUM(D22:H22)+I22</f>
        <v>8</v>
      </c>
      <c r="D22" s="126"/>
      <c r="E22" s="126"/>
      <c r="F22" s="126"/>
      <c r="G22" s="126"/>
      <c r="H22" s="126"/>
      <c r="I22" s="126">
        <v>8</v>
      </c>
      <c r="J22" s="126"/>
      <c r="K22" s="86"/>
      <c r="M22" s="169">
        <v>201508</v>
      </c>
      <c r="N22" s="97" t="s">
        <v>1904</v>
      </c>
    </row>
    <row r="23" spans="1:14" s="97" customFormat="1" ht="17.3" customHeight="1">
      <c r="A23" s="126">
        <f>SUM(C18:C23)</f>
        <v>50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69">
        <v>201508</v>
      </c>
      <c r="N23" s="97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69">
        <v>201508</v>
      </c>
      <c r="N24" s="97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0" sqref="N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67">
        <v>25</v>
      </c>
    </row>
    <row r="3" spans="1:15" ht="18.75" customHeight="1">
      <c r="A3" s="4">
        <v>42241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78">
        <f>K2</f>
        <v>25</v>
      </c>
    </row>
    <row r="4" spans="1:15" ht="18.75" customHeight="1">
      <c r="A4" s="4"/>
      <c r="B4" s="2"/>
      <c r="C4" s="2"/>
      <c r="D4" s="3" t="s">
        <v>6</v>
      </c>
      <c r="E4" s="104">
        <v>242</v>
      </c>
      <c r="F4" s="104">
        <v>15</v>
      </c>
      <c r="G4" s="104"/>
      <c r="H4" s="236"/>
      <c r="I4" s="237"/>
      <c r="J4" s="126"/>
      <c r="K4" s="86" t="s">
        <v>941</v>
      </c>
      <c r="L4" s="86" t="s">
        <v>1127</v>
      </c>
      <c r="M4" s="178">
        <f>M3</f>
        <v>25</v>
      </c>
    </row>
    <row r="5" spans="1:15" ht="18.75" customHeight="1">
      <c r="A5" s="4"/>
      <c r="B5" s="2"/>
      <c r="C5" s="2"/>
      <c r="D5" s="3" t="s">
        <v>8</v>
      </c>
      <c r="E5" s="104">
        <v>597</v>
      </c>
      <c r="F5" s="104">
        <v>290</v>
      </c>
      <c r="G5" s="104">
        <v>15</v>
      </c>
      <c r="H5" s="236" t="s">
        <v>12</v>
      </c>
      <c r="I5" s="237"/>
      <c r="J5" s="126"/>
      <c r="K5" s="86" t="s">
        <v>1012</v>
      </c>
      <c r="L5" s="86" t="s">
        <v>1170</v>
      </c>
      <c r="M5" s="178">
        <f t="shared" ref="M5:M8" si="0">M4</f>
        <v>25</v>
      </c>
      <c r="O5" s="165"/>
    </row>
    <row r="6" spans="1:15" ht="18.75" customHeight="1">
      <c r="A6" s="4"/>
      <c r="B6" s="2"/>
      <c r="C6" s="2"/>
      <c r="D6" s="3" t="s">
        <v>1912</v>
      </c>
      <c r="E6" s="104"/>
      <c r="F6" s="104"/>
      <c r="G6" s="104"/>
      <c r="H6" s="236"/>
      <c r="I6" s="237"/>
      <c r="J6" s="126"/>
      <c r="M6" s="178">
        <f t="shared" si="0"/>
        <v>25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78">
        <f t="shared" si="0"/>
        <v>25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839</v>
      </c>
      <c r="F8" s="9">
        <f>SUM(F3:F7)</f>
        <v>305</v>
      </c>
      <c r="G8" s="9">
        <f>SUM(G3:G7)</f>
        <v>15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78">
        <f t="shared" si="0"/>
        <v>25</v>
      </c>
    </row>
    <row r="9" spans="1:15" ht="20.350000000000001" customHeight="1">
      <c r="A9" s="5"/>
      <c r="B9" s="2" t="s">
        <v>7</v>
      </c>
      <c r="C9" s="2"/>
      <c r="D9" s="3" t="s">
        <v>1874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328</v>
      </c>
      <c r="F10" s="104">
        <v>328</v>
      </c>
      <c r="G10" s="104"/>
      <c r="H10" s="104"/>
      <c r="I10" s="106"/>
      <c r="J10" s="126" t="s">
        <v>1917</v>
      </c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1678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968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2006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328</v>
      </c>
      <c r="F14" s="78">
        <f>SUM(F9:F13)</f>
        <v>328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4">
        <f>A3</f>
        <v>42241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20150825_11_00001</v>
      </c>
      <c r="C18" s="129">
        <f t="shared" ref="C18:C21" si="1">SUM(D18:H18)</f>
        <v>0</v>
      </c>
      <c r="D18" s="126"/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69">
        <v>201508</v>
      </c>
      <c r="N18" s="97" t="s">
        <v>1900</v>
      </c>
    </row>
    <row r="19" spans="1:14" s="97" customFormat="1" ht="17.3" customHeight="1">
      <c r="A19" s="101"/>
      <c r="B19" s="169" t="str">
        <f t="shared" ref="B19:B22" si="2">M19&amp;M4&amp;N19</f>
        <v>20150825_11_00002</v>
      </c>
      <c r="C19" s="129">
        <f t="shared" si="1"/>
        <v>0</v>
      </c>
      <c r="D19" s="126"/>
      <c r="E19" s="126"/>
      <c r="F19" s="126"/>
      <c r="G19" s="126"/>
      <c r="H19" s="126"/>
      <c r="I19" s="126"/>
      <c r="J19" s="126"/>
      <c r="K19" s="86"/>
      <c r="M19" s="169">
        <v>201508</v>
      </c>
      <c r="N19" s="97" t="s">
        <v>1901</v>
      </c>
    </row>
    <row r="20" spans="1:14" s="97" customFormat="1" ht="17.3" customHeight="1">
      <c r="A20" s="101"/>
      <c r="B20" s="169" t="str">
        <f t="shared" si="2"/>
        <v>20150825_11_00003</v>
      </c>
      <c r="C20" s="129">
        <f t="shared" si="1"/>
        <v>0</v>
      </c>
      <c r="D20" s="126"/>
      <c r="E20" s="126"/>
      <c r="F20" s="126"/>
      <c r="G20" s="126"/>
      <c r="H20" s="126"/>
      <c r="I20" s="126"/>
      <c r="J20" s="126"/>
      <c r="K20" s="86"/>
      <c r="M20" s="169">
        <v>201508</v>
      </c>
      <c r="N20" s="97" t="s">
        <v>1902</v>
      </c>
    </row>
    <row r="21" spans="1:14" s="97" customFormat="1" ht="17.3" customHeight="1">
      <c r="A21" s="101"/>
      <c r="B21" s="169" t="str">
        <f t="shared" si="2"/>
        <v>20150825_11_00004</v>
      </c>
      <c r="C21" s="129">
        <f t="shared" si="1"/>
        <v>0</v>
      </c>
      <c r="D21" s="126"/>
      <c r="E21" s="126"/>
      <c r="F21" s="126"/>
      <c r="G21" s="126"/>
      <c r="H21" s="126"/>
      <c r="I21" s="126"/>
      <c r="J21" s="126"/>
      <c r="K21" s="86"/>
      <c r="M21" s="169">
        <v>201508</v>
      </c>
      <c r="N21" s="97" t="s">
        <v>1903</v>
      </c>
    </row>
    <row r="22" spans="1:14" s="97" customFormat="1" ht="17.3" customHeight="1">
      <c r="A22" s="126" t="s">
        <v>974</v>
      </c>
      <c r="B22" s="169" t="str">
        <f t="shared" si="2"/>
        <v>20150825_11_00005</v>
      </c>
      <c r="C22" s="129">
        <f>SUM(D22:H22)+I22</f>
        <v>0</v>
      </c>
      <c r="D22" s="126"/>
      <c r="E22" s="126"/>
      <c r="F22" s="126"/>
      <c r="G22" s="126"/>
      <c r="H22" s="126"/>
      <c r="I22" s="126"/>
      <c r="J22" s="126"/>
      <c r="K22" s="86"/>
      <c r="M22" s="169">
        <v>201508</v>
      </c>
      <c r="N22" s="97" t="s">
        <v>1904</v>
      </c>
    </row>
    <row r="23" spans="1:14" s="97" customFormat="1" ht="17.3" customHeight="1">
      <c r="A23" s="126">
        <f>SUM(C18:C23)</f>
        <v>0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69">
        <v>201508</v>
      </c>
      <c r="N23" s="97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69">
        <v>201508</v>
      </c>
      <c r="N24" s="97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0" sqref="N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26</v>
      </c>
    </row>
    <row r="3" spans="1:15" ht="18.75" customHeight="1">
      <c r="A3" s="4">
        <v>42242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86">
        <f>K2</f>
        <v>26</v>
      </c>
    </row>
    <row r="4" spans="1:15" ht="18.75" customHeight="1">
      <c r="A4" s="4"/>
      <c r="B4" s="2"/>
      <c r="C4" s="2">
        <v>2</v>
      </c>
      <c r="D4" s="3" t="s">
        <v>6</v>
      </c>
      <c r="E4" s="104">
        <v>404</v>
      </c>
      <c r="F4" s="104">
        <v>96</v>
      </c>
      <c r="G4" s="104">
        <v>4</v>
      </c>
      <c r="H4" s="236"/>
      <c r="I4" s="237"/>
      <c r="J4" s="126"/>
      <c r="K4" s="86" t="s">
        <v>941</v>
      </c>
      <c r="L4" s="86" t="s">
        <v>1127</v>
      </c>
      <c r="M4" s="86">
        <f>M3</f>
        <v>26</v>
      </c>
    </row>
    <row r="5" spans="1:15" ht="18.75" customHeight="1">
      <c r="A5" s="4"/>
      <c r="B5" s="2"/>
      <c r="C5" s="2">
        <v>1</v>
      </c>
      <c r="D5" s="3" t="s">
        <v>8</v>
      </c>
      <c r="E5" s="104">
        <v>593</v>
      </c>
      <c r="F5" s="104">
        <v>273</v>
      </c>
      <c r="G5" s="104">
        <v>37</v>
      </c>
      <c r="H5" s="236" t="s">
        <v>12</v>
      </c>
      <c r="I5" s="237"/>
      <c r="J5" s="126"/>
      <c r="K5" s="86" t="s">
        <v>1012</v>
      </c>
      <c r="L5" s="86" t="s">
        <v>1170</v>
      </c>
      <c r="M5" s="86">
        <f t="shared" ref="M5:M8" si="0">M4</f>
        <v>26</v>
      </c>
      <c r="O5" s="165"/>
    </row>
    <row r="6" spans="1:15" ht="18.75" customHeight="1">
      <c r="A6" s="4"/>
      <c r="B6" s="2"/>
      <c r="C6" s="2"/>
      <c r="D6" s="3" t="s">
        <v>1912</v>
      </c>
      <c r="E6" s="104"/>
      <c r="F6" s="104"/>
      <c r="G6" s="104"/>
      <c r="H6" s="236"/>
      <c r="I6" s="237"/>
      <c r="J6" s="126"/>
      <c r="M6" s="86">
        <f t="shared" si="0"/>
        <v>26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86">
        <f t="shared" si="0"/>
        <v>26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997</v>
      </c>
      <c r="F8" s="9">
        <f>SUM(F3:F7)</f>
        <v>369</v>
      </c>
      <c r="G8" s="9">
        <f>SUM(G3:G7)</f>
        <v>41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86">
        <f t="shared" si="0"/>
        <v>26</v>
      </c>
    </row>
    <row r="9" spans="1:15" ht="20.350000000000001" customHeight="1">
      <c r="A9" s="5"/>
      <c r="B9" s="2" t="s">
        <v>7</v>
      </c>
      <c r="C9" s="2"/>
      <c r="D9" s="3" t="s">
        <v>1874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1994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820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4">
        <f>A3</f>
        <v>42242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20150826_11_00001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69">
        <v>201508</v>
      </c>
      <c r="N18" s="97" t="s">
        <v>1900</v>
      </c>
    </row>
    <row r="19" spans="1:14" s="97" customFormat="1" ht="17.3" customHeight="1">
      <c r="A19" s="101"/>
      <c r="B19" s="169" t="str">
        <f t="shared" ref="B19:B22" si="2">M19&amp;M4&amp;N19</f>
        <v>20150826_11_00002</v>
      </c>
      <c r="C19" s="129">
        <f t="shared" si="1"/>
        <v>10</v>
      </c>
      <c r="D19" s="126"/>
      <c r="E19" s="126">
        <v>4</v>
      </c>
      <c r="F19" s="126">
        <v>5</v>
      </c>
      <c r="G19" s="126"/>
      <c r="H19" s="126">
        <v>1</v>
      </c>
      <c r="I19" s="126" t="s">
        <v>1920</v>
      </c>
      <c r="J19" s="126" t="s">
        <v>1919</v>
      </c>
      <c r="K19" s="86"/>
      <c r="M19" s="169">
        <v>201508</v>
      </c>
      <c r="N19" s="97" t="s">
        <v>1901</v>
      </c>
    </row>
    <row r="20" spans="1:14" s="97" customFormat="1" ht="17.3" customHeight="1">
      <c r="A20" s="101"/>
      <c r="B20" s="169" t="str">
        <f t="shared" si="2"/>
        <v>20150826_11_00003</v>
      </c>
      <c r="C20" s="129">
        <f t="shared" si="1"/>
        <v>13</v>
      </c>
      <c r="D20" s="126"/>
      <c r="E20" s="126"/>
      <c r="F20" s="126">
        <v>13</v>
      </c>
      <c r="G20" s="126"/>
      <c r="H20" s="126"/>
      <c r="I20" s="126"/>
      <c r="J20" s="126"/>
      <c r="K20" s="86"/>
      <c r="M20" s="169">
        <v>201508</v>
      </c>
      <c r="N20" s="97" t="s">
        <v>1902</v>
      </c>
    </row>
    <row r="21" spans="1:14" s="97" customFormat="1" ht="17.3" customHeight="1">
      <c r="A21" s="101"/>
      <c r="B21" s="169" t="str">
        <f t="shared" si="2"/>
        <v>20150826_11_00004</v>
      </c>
      <c r="C21" s="129">
        <f t="shared" si="1"/>
        <v>12</v>
      </c>
      <c r="D21" s="126">
        <v>12</v>
      </c>
      <c r="E21" s="126"/>
      <c r="F21" s="126"/>
      <c r="G21" s="126"/>
      <c r="H21" s="126"/>
      <c r="I21" s="126"/>
      <c r="J21" s="126" t="s">
        <v>1118</v>
      </c>
      <c r="K21" s="86"/>
      <c r="M21" s="169">
        <v>201508</v>
      </c>
      <c r="N21" s="97" t="s">
        <v>1903</v>
      </c>
    </row>
    <row r="22" spans="1:14" s="97" customFormat="1" ht="17.3" customHeight="1">
      <c r="A22" s="126" t="s">
        <v>974</v>
      </c>
      <c r="B22" s="169" t="str">
        <f t="shared" si="2"/>
        <v>20150826_11_00005</v>
      </c>
      <c r="C22" s="129">
        <f>SUM(D22:H22)+I22</f>
        <v>8</v>
      </c>
      <c r="D22" s="126">
        <v>8</v>
      </c>
      <c r="E22" s="126"/>
      <c r="F22" s="126"/>
      <c r="G22" s="126"/>
      <c r="H22" s="126"/>
      <c r="I22" s="126"/>
      <c r="J22" s="126"/>
      <c r="K22" s="86"/>
      <c r="M22" s="169">
        <v>201508</v>
      </c>
      <c r="N22" s="97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69">
        <v>201508</v>
      </c>
      <c r="N23" s="97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69">
        <v>201508</v>
      </c>
      <c r="N24" s="97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13" sqref="N13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27</v>
      </c>
      <c r="L2" s="180" t="s">
        <v>1924</v>
      </c>
    </row>
    <row r="3" spans="1:15" ht="18.75" customHeight="1">
      <c r="A3" s="181" t="str">
        <f>L2&amp;K2</f>
        <v>8-27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27</v>
      </c>
    </row>
    <row r="4" spans="1:15" ht="18.75" customHeight="1">
      <c r="A4" s="4"/>
      <c r="B4" s="2"/>
      <c r="C4" s="2"/>
      <c r="D4" s="3" t="s">
        <v>6</v>
      </c>
      <c r="E4" s="104">
        <v>728</v>
      </c>
      <c r="F4" s="104">
        <v>27</v>
      </c>
      <c r="G4" s="104">
        <v>8</v>
      </c>
      <c r="H4" s="236"/>
      <c r="I4" s="237"/>
      <c r="J4" s="126"/>
      <c r="K4" s="86" t="s">
        <v>941</v>
      </c>
      <c r="L4" s="86" t="s">
        <v>1127</v>
      </c>
      <c r="M4" s="167">
        <f>M3</f>
        <v>27</v>
      </c>
    </row>
    <row r="5" spans="1:15" ht="18.75" customHeight="1">
      <c r="A5" s="4"/>
      <c r="B5" s="2"/>
      <c r="C5" s="2"/>
      <c r="D5" s="3" t="s">
        <v>8</v>
      </c>
      <c r="E5" s="104">
        <v>250</v>
      </c>
      <c r="F5" s="104">
        <v>58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27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27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27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978</v>
      </c>
      <c r="F8" s="9">
        <f>SUM(F3:F7)</f>
        <v>85</v>
      </c>
      <c r="G8" s="9">
        <f>SUM(G3:G7)</f>
        <v>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27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>
        <v>36</v>
      </c>
      <c r="F9" s="104"/>
      <c r="G9" s="104">
        <v>36</v>
      </c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22</v>
      </c>
      <c r="F10" s="104"/>
      <c r="G10" s="104">
        <v>22</v>
      </c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1956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244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2014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58</v>
      </c>
      <c r="F14" s="78">
        <f>SUM(F9:F13)</f>
        <v>0</v>
      </c>
      <c r="G14" s="78">
        <f>SUM(G9:G13)</f>
        <v>58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8-27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20150827_11_00001</v>
      </c>
      <c r="C18" s="129">
        <f t="shared" ref="C18:C21" si="1">SUM(D18:H18)</f>
        <v>11</v>
      </c>
      <c r="D18" s="126"/>
      <c r="E18" s="126"/>
      <c r="F18" s="126">
        <v>8</v>
      </c>
      <c r="G18" s="126"/>
      <c r="H18" s="126">
        <v>3</v>
      </c>
      <c r="I18" s="126"/>
      <c r="J18" s="126" t="s">
        <v>1927</v>
      </c>
      <c r="K18" s="126" t="s">
        <v>1125</v>
      </c>
      <c r="L18" s="97" t="s">
        <v>1253</v>
      </c>
      <c r="M18" s="182">
        <v>201508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20150827_11_00002</v>
      </c>
      <c r="C19" s="129">
        <f t="shared" si="1"/>
        <v>10</v>
      </c>
      <c r="D19" s="126"/>
      <c r="E19" s="126"/>
      <c r="F19" s="126">
        <v>10</v>
      </c>
      <c r="G19" s="126"/>
      <c r="H19" s="126"/>
      <c r="I19" s="126"/>
      <c r="J19" s="126"/>
      <c r="K19" s="86"/>
      <c r="M19" s="182">
        <v>201508</v>
      </c>
      <c r="N19" s="166" t="s">
        <v>1901</v>
      </c>
    </row>
    <row r="20" spans="1:14" s="97" customFormat="1" ht="17.3" customHeight="1">
      <c r="A20" s="101"/>
      <c r="B20" s="169" t="str">
        <f t="shared" si="2"/>
        <v>20150827_11_00003</v>
      </c>
      <c r="C20" s="129">
        <f t="shared" si="1"/>
        <v>11</v>
      </c>
      <c r="D20" s="126"/>
      <c r="E20" s="126">
        <v>3</v>
      </c>
      <c r="F20" s="126">
        <v>8</v>
      </c>
      <c r="G20" s="126"/>
      <c r="H20" s="126"/>
      <c r="I20" s="126"/>
      <c r="J20" s="126"/>
      <c r="K20" s="86"/>
      <c r="M20" s="182">
        <v>201508</v>
      </c>
      <c r="N20" s="166" t="s">
        <v>1902</v>
      </c>
    </row>
    <row r="21" spans="1:14" s="97" customFormat="1" ht="17.3" customHeight="1">
      <c r="A21" s="101"/>
      <c r="B21" s="169" t="str">
        <f t="shared" si="2"/>
        <v>20150827_11_00004</v>
      </c>
      <c r="C21" s="129">
        <f t="shared" si="1"/>
        <v>13</v>
      </c>
      <c r="D21" s="126">
        <v>11</v>
      </c>
      <c r="E21" s="126"/>
      <c r="F21" s="126">
        <v>2</v>
      </c>
      <c r="G21" s="126"/>
      <c r="H21" s="126"/>
      <c r="I21" s="126"/>
      <c r="J21" s="126" t="s">
        <v>1925</v>
      </c>
      <c r="K21" s="86"/>
      <c r="M21" s="182">
        <v>201508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20150827_11_00005</v>
      </c>
      <c r="C22" s="129">
        <f>SUM(D22:H22)+I22</f>
        <v>10</v>
      </c>
      <c r="D22" s="126">
        <v>10</v>
      </c>
      <c r="E22" s="126"/>
      <c r="F22" s="126"/>
      <c r="G22" s="126"/>
      <c r="H22" s="126"/>
      <c r="I22" s="126"/>
      <c r="J22" s="126" t="s">
        <v>1926</v>
      </c>
      <c r="K22" s="86"/>
      <c r="M22" s="182">
        <v>201508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201508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201508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sqref="A1:J24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28</v>
      </c>
      <c r="L2" s="180" t="s">
        <v>1924</v>
      </c>
    </row>
    <row r="3" spans="1:15" ht="18.75" customHeight="1">
      <c r="A3" s="181" t="str">
        <f>L2&amp;K2</f>
        <v>8-28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28</v>
      </c>
    </row>
    <row r="4" spans="1:15" ht="18.75" customHeight="1">
      <c r="A4" s="4"/>
      <c r="B4" s="2"/>
      <c r="C4" s="2"/>
      <c r="D4" s="3" t="s">
        <v>6</v>
      </c>
      <c r="E4" s="104"/>
      <c r="F4" s="104"/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28</v>
      </c>
    </row>
    <row r="5" spans="1:15" ht="18.75" customHeight="1">
      <c r="A5" s="4"/>
      <c r="B5" s="2"/>
      <c r="C5" s="2"/>
      <c r="D5" s="3" t="s">
        <v>8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28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28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28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0</v>
      </c>
      <c r="F8" s="9">
        <f>SUM(F3:F7)</f>
        <v>0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28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0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8-28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20150828_11_00001</v>
      </c>
      <c r="C18" s="129">
        <f t="shared" ref="C18:C21" si="1">SUM(D18:H18)</f>
        <v>11</v>
      </c>
      <c r="D18" s="126"/>
      <c r="E18" s="126"/>
      <c r="F18" s="126">
        <v>11</v>
      </c>
      <c r="G18" s="126"/>
      <c r="H18" s="126"/>
      <c r="I18" s="126"/>
      <c r="J18" s="126" t="s">
        <v>1937</v>
      </c>
      <c r="K18" s="126" t="s">
        <v>1125</v>
      </c>
      <c r="L18" s="97" t="s">
        <v>1253</v>
      </c>
      <c r="M18" s="182">
        <v>201508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20150828_11_00002</v>
      </c>
      <c r="C19" s="129">
        <f t="shared" si="1"/>
        <v>10</v>
      </c>
      <c r="D19" s="126"/>
      <c r="E19" s="126"/>
      <c r="F19" s="126">
        <v>10</v>
      </c>
      <c r="G19" s="126"/>
      <c r="H19" s="126"/>
      <c r="I19" s="126"/>
      <c r="J19" s="126"/>
      <c r="K19" s="86"/>
      <c r="M19" s="182">
        <v>201508</v>
      </c>
      <c r="N19" s="166" t="s">
        <v>1901</v>
      </c>
    </row>
    <row r="20" spans="1:14" s="97" customFormat="1" ht="17.3" customHeight="1">
      <c r="A20" s="101"/>
      <c r="B20" s="169" t="str">
        <f t="shared" si="2"/>
        <v>20150828_11_00003</v>
      </c>
      <c r="C20" s="129">
        <f t="shared" si="1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201508</v>
      </c>
      <c r="N20" s="166" t="s">
        <v>1902</v>
      </c>
    </row>
    <row r="21" spans="1:14" s="97" customFormat="1" ht="17.3" customHeight="1">
      <c r="A21" s="101"/>
      <c r="B21" s="169" t="str">
        <f t="shared" si="2"/>
        <v>20150828_11_00004</v>
      </c>
      <c r="C21" s="129">
        <f t="shared" si="1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  <c r="M21" s="182">
        <v>201508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20150828_11_00005</v>
      </c>
      <c r="C22" s="129">
        <f>SUM(D22:H22)+I22</f>
        <v>10</v>
      </c>
      <c r="D22" s="126">
        <v>3</v>
      </c>
      <c r="E22" s="126"/>
      <c r="F22" s="126">
        <v>7</v>
      </c>
      <c r="G22" s="126"/>
      <c r="H22" s="126"/>
      <c r="I22" s="126"/>
      <c r="J22" s="126"/>
      <c r="K22" s="86"/>
      <c r="M22" s="182">
        <v>201508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201508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201508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G10" sqref="G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31</v>
      </c>
      <c r="L2" s="180" t="s">
        <v>1924</v>
      </c>
    </row>
    <row r="3" spans="1:15" ht="18.75" customHeight="1">
      <c r="A3" s="181" t="str">
        <f>L2&amp;K2</f>
        <v>8-31</v>
      </c>
      <c r="B3" s="2" t="s">
        <v>5</v>
      </c>
      <c r="C3" s="2"/>
      <c r="D3" s="3" t="s">
        <v>1123</v>
      </c>
      <c r="E3" s="104">
        <v>4</v>
      </c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31</v>
      </c>
    </row>
    <row r="4" spans="1:15" ht="18.75" customHeight="1">
      <c r="A4" s="4"/>
      <c r="B4" s="2"/>
      <c r="C4" s="2"/>
      <c r="D4" s="3" t="s">
        <v>6</v>
      </c>
      <c r="E4" s="104">
        <v>105</v>
      </c>
      <c r="F4" s="104"/>
      <c r="G4" s="104">
        <v>101</v>
      </c>
      <c r="H4" s="236"/>
      <c r="I4" s="237"/>
      <c r="J4" s="126"/>
      <c r="K4" s="86" t="s">
        <v>941</v>
      </c>
      <c r="L4" s="86" t="s">
        <v>1127</v>
      </c>
      <c r="M4" s="167">
        <f>M3</f>
        <v>31</v>
      </c>
    </row>
    <row r="5" spans="1:15" ht="18.75" customHeight="1">
      <c r="A5" s="4"/>
      <c r="B5" s="2"/>
      <c r="C5" s="2"/>
      <c r="D5" s="3" t="s">
        <v>8</v>
      </c>
      <c r="E5" s="104">
        <v>886</v>
      </c>
      <c r="F5" s="104">
        <v>40</v>
      </c>
      <c r="G5" s="104">
        <v>131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31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31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31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995</v>
      </c>
      <c r="F8" s="9">
        <f>SUM(F3:F7)</f>
        <v>40</v>
      </c>
      <c r="G8" s="9">
        <f>SUM(G3:G7)</f>
        <v>232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31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1990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544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1990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8-31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1946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20150831_11_00001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 t="s">
        <v>1315</v>
      </c>
      <c r="K18" s="126" t="s">
        <v>1125</v>
      </c>
      <c r="L18" s="97" t="s">
        <v>1253</v>
      </c>
      <c r="M18" s="182">
        <v>201508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20150831_11_00002</v>
      </c>
      <c r="C19" s="129">
        <f t="shared" si="1"/>
        <v>11</v>
      </c>
      <c r="D19" s="126"/>
      <c r="E19" s="126"/>
      <c r="F19" s="126">
        <v>11</v>
      </c>
      <c r="G19" s="126"/>
      <c r="H19" s="126"/>
      <c r="I19" s="126"/>
      <c r="J19" s="126" t="s">
        <v>1450</v>
      </c>
      <c r="K19" s="86"/>
      <c r="M19" s="182">
        <v>201508</v>
      </c>
      <c r="N19" s="166" t="s">
        <v>1901</v>
      </c>
    </row>
    <row r="20" spans="1:14" s="97" customFormat="1" ht="17.3" customHeight="1">
      <c r="A20" s="101"/>
      <c r="B20" s="169" t="str">
        <f t="shared" si="2"/>
        <v>20150831_11_00003</v>
      </c>
      <c r="C20" s="129">
        <f t="shared" si="1"/>
        <v>10</v>
      </c>
      <c r="D20" s="126"/>
      <c r="E20" s="126"/>
      <c r="F20" s="126">
        <v>10</v>
      </c>
      <c r="G20" s="126"/>
      <c r="H20" s="126"/>
      <c r="I20" s="126"/>
      <c r="J20" s="126" t="s">
        <v>1315</v>
      </c>
      <c r="K20" s="86"/>
      <c r="M20" s="182">
        <v>201508</v>
      </c>
      <c r="N20" s="166" t="s">
        <v>1902</v>
      </c>
    </row>
    <row r="21" spans="1:14" s="97" customFormat="1" ht="17.3" customHeight="1">
      <c r="A21" s="101"/>
      <c r="B21" s="169" t="str">
        <f t="shared" si="2"/>
        <v>20150831_11_00004</v>
      </c>
      <c r="C21" s="129">
        <f t="shared" si="1"/>
        <v>10</v>
      </c>
      <c r="D21" s="126">
        <v>6</v>
      </c>
      <c r="E21" s="126"/>
      <c r="F21" s="126"/>
      <c r="G21" s="126">
        <v>2</v>
      </c>
      <c r="H21" s="126">
        <v>2</v>
      </c>
      <c r="I21" s="126"/>
      <c r="J21" s="126" t="s">
        <v>1847</v>
      </c>
      <c r="K21" s="86"/>
      <c r="M21" s="182">
        <v>201508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20150831_11_00005</v>
      </c>
      <c r="C22" s="129">
        <f>SUM(D22:H22)+I22</f>
        <v>12</v>
      </c>
      <c r="D22" s="126"/>
      <c r="E22" s="126"/>
      <c r="F22" s="126"/>
      <c r="G22" s="126">
        <v>12</v>
      </c>
      <c r="H22" s="126"/>
      <c r="I22" s="126"/>
      <c r="J22" s="126"/>
      <c r="K22" s="86"/>
      <c r="M22" s="182">
        <v>201508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201508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201508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4" zoomScale="80" zoomScaleNormal="80" workbookViewId="0">
      <selection activeCell="C19" sqref="C19:C2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42187</v>
      </c>
      <c r="B3" s="2" t="s">
        <v>5</v>
      </c>
      <c r="C3" s="2"/>
      <c r="D3" s="3" t="s">
        <v>6</v>
      </c>
      <c r="E3" s="104">
        <v>590</v>
      </c>
      <c r="F3" s="104">
        <v>12</v>
      </c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337</v>
      </c>
      <c r="F4" s="104" t="s">
        <v>1398</v>
      </c>
      <c r="G4" s="104" t="s">
        <v>1399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 t="s">
        <v>1123</v>
      </c>
      <c r="E7" s="104">
        <v>80</v>
      </c>
      <c r="F7" s="104"/>
      <c r="G7" s="104">
        <v>80</v>
      </c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1007</v>
      </c>
      <c r="F8" s="9">
        <f>SUM(F3:F7)+10</f>
        <v>22</v>
      </c>
      <c r="G8" s="9">
        <f>SUM(G3:G7)+8</f>
        <v>88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1070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 t="s">
        <v>1395</v>
      </c>
      <c r="F10" s="104"/>
      <c r="G10" s="104">
        <v>6</v>
      </c>
      <c r="H10" s="104"/>
      <c r="I10" s="106">
        <v>6</v>
      </c>
      <c r="J10" s="126" t="s">
        <v>1400</v>
      </c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2014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232</v>
      </c>
    </row>
    <row r="13" spans="1:15" ht="20.350000000000001" customHeight="1">
      <c r="A13" s="6"/>
      <c r="B13" s="7"/>
      <c r="C13" s="7"/>
      <c r="D13" s="3" t="s">
        <v>1287</v>
      </c>
      <c r="E13" s="104"/>
      <c r="F13" s="105"/>
      <c r="G13" s="105"/>
      <c r="H13" s="105"/>
      <c r="I13" s="107"/>
      <c r="J13" s="126"/>
      <c r="K13" s="128">
        <f>K11+E14</f>
        <v>2026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SUM(E9:E13)+12</f>
        <v>12</v>
      </c>
      <c r="F14" s="78">
        <f>SUM(F9:F13)</f>
        <v>0</v>
      </c>
      <c r="G14" s="78">
        <f>SUM(G9:G13)</f>
        <v>6</v>
      </c>
      <c r="H14" s="78">
        <f>SUM(H9:H13)</f>
        <v>0</v>
      </c>
      <c r="I14" s="78">
        <f>SUM(I9:I13)</f>
        <v>6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42187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1390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1384</v>
      </c>
      <c r="C18" s="129">
        <f t="shared" ref="C18:C24" si="0">SUM(D18:H18)</f>
        <v>12</v>
      </c>
      <c r="D18" s="126"/>
      <c r="E18" s="126">
        <v>12</v>
      </c>
      <c r="F18" s="126"/>
      <c r="G18" s="126"/>
      <c r="H18" s="126"/>
      <c r="I18" s="126"/>
      <c r="J18" s="126" t="s">
        <v>1125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1385</v>
      </c>
      <c r="C19" s="129">
        <f t="shared" si="0"/>
        <v>13</v>
      </c>
      <c r="D19" s="126"/>
      <c r="E19" s="126">
        <v>13</v>
      </c>
      <c r="F19" s="126"/>
      <c r="G19" s="126"/>
      <c r="H19" s="126"/>
      <c r="I19" s="126" t="s">
        <v>1391</v>
      </c>
      <c r="J19" s="126" t="s">
        <v>1358</v>
      </c>
      <c r="K19" s="86"/>
    </row>
    <row r="20" spans="1:12" s="97" customFormat="1" ht="17.3" customHeight="1">
      <c r="A20" s="101"/>
      <c r="B20" s="169" t="s">
        <v>1386</v>
      </c>
      <c r="C20" s="129">
        <f t="shared" si="0"/>
        <v>12</v>
      </c>
      <c r="D20" s="126"/>
      <c r="E20" s="126"/>
      <c r="F20" s="126">
        <v>8</v>
      </c>
      <c r="G20" s="126">
        <v>4</v>
      </c>
      <c r="H20" s="126"/>
      <c r="I20" s="126" t="s">
        <v>1363</v>
      </c>
      <c r="J20" s="126"/>
      <c r="K20" s="86"/>
    </row>
    <row r="21" spans="1:12" s="97" customFormat="1" ht="17.3" customHeight="1">
      <c r="A21" s="101"/>
      <c r="B21" s="169" t="s">
        <v>1387</v>
      </c>
      <c r="C21" s="129">
        <f t="shared" si="0"/>
        <v>8</v>
      </c>
      <c r="D21" s="126"/>
      <c r="E21" s="126"/>
      <c r="F21" s="126">
        <v>8</v>
      </c>
      <c r="G21" s="126"/>
      <c r="H21" s="126"/>
      <c r="I21" s="126" t="s">
        <v>1392</v>
      </c>
      <c r="J21" s="126"/>
      <c r="K21" s="86"/>
    </row>
    <row r="22" spans="1:12" s="97" customFormat="1" ht="17.3" customHeight="1">
      <c r="A22" s="126" t="s">
        <v>974</v>
      </c>
      <c r="B22" s="169" t="s">
        <v>1388</v>
      </c>
      <c r="C22" s="129">
        <f t="shared" si="0"/>
        <v>8</v>
      </c>
      <c r="D22" s="126"/>
      <c r="E22" s="126"/>
      <c r="F22" s="126">
        <v>8</v>
      </c>
      <c r="G22" s="126"/>
      <c r="H22" s="126"/>
      <c r="I22" s="126"/>
      <c r="J22" s="126"/>
      <c r="K22" s="126"/>
    </row>
    <row r="23" spans="1:12" s="97" customFormat="1" ht="17.3" customHeight="1">
      <c r="A23" s="126">
        <f>SUM(C18:C23)</f>
        <v>62</v>
      </c>
      <c r="B23" s="169" t="s">
        <v>1389</v>
      </c>
      <c r="C23" s="129">
        <f t="shared" si="0"/>
        <v>9</v>
      </c>
      <c r="D23" s="126"/>
      <c r="E23" s="126">
        <v>7</v>
      </c>
      <c r="F23" s="126"/>
      <c r="G23" s="126">
        <v>2</v>
      </c>
      <c r="H23" s="126"/>
      <c r="I23" s="126"/>
      <c r="J23" s="126"/>
    </row>
    <row r="24" spans="1:12" ht="19.45" customHeight="1">
      <c r="A24" s="1"/>
      <c r="B24" s="169"/>
      <c r="C24" s="129">
        <f t="shared" si="0"/>
        <v>0</v>
      </c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G13" sqref="G13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</v>
      </c>
      <c r="L2" s="180" t="s">
        <v>1944</v>
      </c>
    </row>
    <row r="3" spans="1:15" ht="18.75" customHeight="1">
      <c r="A3" s="181" t="str">
        <f>L2&amp;K2</f>
        <v>9-1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</v>
      </c>
    </row>
    <row r="4" spans="1:15" ht="18.75" customHeight="1">
      <c r="A4" s="4"/>
      <c r="B4" s="2"/>
      <c r="C4" s="2"/>
      <c r="D4" s="3" t="s">
        <v>6</v>
      </c>
      <c r="E4" s="104">
        <v>204</v>
      </c>
      <c r="F4" s="104">
        <v>170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</v>
      </c>
    </row>
    <row r="5" spans="1:15" ht="18.75" customHeight="1">
      <c r="A5" s="4"/>
      <c r="B5" s="2"/>
      <c r="C5" s="2"/>
      <c r="D5" s="3" t="s">
        <v>8</v>
      </c>
      <c r="E5" s="104">
        <v>794</v>
      </c>
      <c r="F5" s="104">
        <v>184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998</v>
      </c>
      <c r="F8" s="9">
        <f>SUM(F3:F7)</f>
        <v>354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</v>
      </c>
    </row>
    <row r="9" spans="1:15" ht="20.350000000000001" customHeight="1">
      <c r="A9" s="5"/>
      <c r="B9" s="2" t="s">
        <v>7</v>
      </c>
      <c r="C9" s="2"/>
      <c r="D9" s="3" t="s">
        <v>1932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1996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708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20150901_11_00001</v>
      </c>
      <c r="C18" s="129">
        <f t="shared" ref="C18:C21" si="1">SUM(D18:H18)</f>
        <v>9</v>
      </c>
      <c r="D18" s="126"/>
      <c r="E18" s="126">
        <v>9</v>
      </c>
      <c r="F18" s="126"/>
      <c r="G18" s="126"/>
      <c r="H18" s="126"/>
      <c r="I18" s="126"/>
      <c r="J18" s="126" t="s">
        <v>1945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20150901_11_00002</v>
      </c>
      <c r="C19" s="129">
        <f t="shared" si="1"/>
        <v>9</v>
      </c>
      <c r="D19" s="126"/>
      <c r="E19" s="126">
        <v>9</v>
      </c>
      <c r="F19" s="126"/>
      <c r="G19" s="126"/>
      <c r="H19" s="126"/>
      <c r="I19" s="126"/>
      <c r="J19" s="126" t="s">
        <v>1118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20150901_11_00003</v>
      </c>
      <c r="C20" s="129">
        <f t="shared" si="1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20150901_11_00004</v>
      </c>
      <c r="C21" s="129">
        <f t="shared" si="1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20150901_11_00005</v>
      </c>
      <c r="C22" s="129">
        <f>SUM(D22:H22)+I22</f>
        <v>13</v>
      </c>
      <c r="D22" s="126"/>
      <c r="E22" s="126">
        <v>13</v>
      </c>
      <c r="F22" s="126"/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</v>
      </c>
      <c r="L2" s="180" t="s">
        <v>1944</v>
      </c>
    </row>
    <row r="3" spans="1:15" ht="18.75" customHeight="1">
      <c r="A3" s="181" t="str">
        <f>L2&amp;K2</f>
        <v>9-2</v>
      </c>
      <c r="B3" s="2" t="s">
        <v>5</v>
      </c>
      <c r="C3" s="2"/>
      <c r="D3" s="3" t="s">
        <v>1952</v>
      </c>
      <c r="E3" s="104">
        <v>128</v>
      </c>
      <c r="F3" s="104">
        <v>128</v>
      </c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</v>
      </c>
    </row>
    <row r="4" spans="1:15" ht="18.75" customHeight="1">
      <c r="A4" s="4"/>
      <c r="B4" s="2"/>
      <c r="C4" s="2"/>
      <c r="D4" s="3" t="s">
        <v>6</v>
      </c>
      <c r="E4" s="104">
        <v>270</v>
      </c>
      <c r="F4" s="104">
        <v>14</v>
      </c>
      <c r="G4" s="104">
        <v>3</v>
      </c>
      <c r="H4" s="236"/>
      <c r="I4" s="237"/>
      <c r="J4" s="126"/>
      <c r="K4" s="86" t="s">
        <v>941</v>
      </c>
      <c r="L4" s="86" t="s">
        <v>1127</v>
      </c>
      <c r="M4" s="167">
        <f>M3</f>
        <v>2</v>
      </c>
    </row>
    <row r="5" spans="1:15" ht="18.75" customHeight="1">
      <c r="A5" s="4"/>
      <c r="B5" s="2"/>
      <c r="C5" s="2"/>
      <c r="D5" s="3" t="s">
        <v>8</v>
      </c>
      <c r="E5" s="104">
        <f>450+118</f>
        <v>568</v>
      </c>
      <c r="F5" s="104">
        <v>195</v>
      </c>
      <c r="G5" s="104">
        <v>22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966</v>
      </c>
      <c r="F8" s="9">
        <f>SUM(F3:F7)</f>
        <v>337</v>
      </c>
      <c r="G8" s="9">
        <f>SUM(G3:G7)</f>
        <v>25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</v>
      </c>
    </row>
    <row r="9" spans="1:15" ht="20.350000000000001" customHeight="1">
      <c r="A9" s="5"/>
      <c r="B9" s="2" t="s">
        <v>7</v>
      </c>
      <c r="C9" s="2"/>
      <c r="D9" s="3" t="s">
        <v>1951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24</v>
      </c>
      <c r="F10" s="104">
        <v>4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1932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728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1956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24</v>
      </c>
      <c r="F14" s="78">
        <f>SUM(F9:F13)</f>
        <v>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20150902_11_00001</v>
      </c>
      <c r="C18" s="129">
        <f t="shared" ref="C18:C21" si="1">SUM(D18:H18)</f>
        <v>11</v>
      </c>
      <c r="D18" s="126"/>
      <c r="E18" s="126">
        <v>5</v>
      </c>
      <c r="F18" s="126">
        <v>6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20150902_11_00002</v>
      </c>
      <c r="C19" s="129">
        <f t="shared" si="1"/>
        <v>12</v>
      </c>
      <c r="D19" s="126"/>
      <c r="E19" s="126"/>
      <c r="F19" s="126">
        <v>12</v>
      </c>
      <c r="G19" s="126"/>
      <c r="H19" s="126"/>
      <c r="I19" s="126"/>
      <c r="J19" s="126"/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20150902_11_00003</v>
      </c>
      <c r="C20" s="129">
        <f t="shared" si="1"/>
        <v>13</v>
      </c>
      <c r="D20" s="126">
        <v>13</v>
      </c>
      <c r="E20" s="126"/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20150902_11_00004</v>
      </c>
      <c r="C21" s="129">
        <f t="shared" si="1"/>
        <v>9</v>
      </c>
      <c r="D21" s="126"/>
      <c r="E21" s="126"/>
      <c r="F21" s="126">
        <v>6</v>
      </c>
      <c r="G21" s="126"/>
      <c r="H21" s="126">
        <v>3</v>
      </c>
      <c r="I21" s="126"/>
      <c r="J21" s="126" t="s">
        <v>1950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20150902_11_00005</v>
      </c>
      <c r="C22" s="129">
        <f>SUM(D22:H22)+I22</f>
        <v>10</v>
      </c>
      <c r="D22" s="126"/>
      <c r="E22" s="126"/>
      <c r="F22" s="126">
        <v>10</v>
      </c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G10" sqref="G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5</v>
      </c>
      <c r="L2" s="180" t="s">
        <v>1944</v>
      </c>
    </row>
    <row r="3" spans="1:15" ht="18.75" customHeight="1">
      <c r="A3" s="181" t="str">
        <f>L2&amp;K2</f>
        <v>9-5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5</v>
      </c>
    </row>
    <row r="4" spans="1:15" ht="18.75" customHeight="1">
      <c r="A4" s="4"/>
      <c r="B4" s="2"/>
      <c r="C4" s="2"/>
      <c r="D4" s="3" t="s">
        <v>6</v>
      </c>
      <c r="E4" s="104">
        <v>604</v>
      </c>
      <c r="F4" s="104">
        <v>2</v>
      </c>
      <c r="G4" s="104">
        <v>114</v>
      </c>
      <c r="H4" s="236"/>
      <c r="I4" s="237"/>
      <c r="J4" s="126"/>
      <c r="K4" s="86" t="s">
        <v>941</v>
      </c>
      <c r="L4" s="86" t="s">
        <v>1127</v>
      </c>
      <c r="M4" s="167">
        <f>M3</f>
        <v>5</v>
      </c>
    </row>
    <row r="5" spans="1:15" ht="18.75" customHeight="1">
      <c r="A5" s="4"/>
      <c r="B5" s="2"/>
      <c r="C5" s="2"/>
      <c r="D5" s="3" t="s">
        <v>8</v>
      </c>
      <c r="E5" s="104">
        <v>351</v>
      </c>
      <c r="F5" s="104">
        <v>171</v>
      </c>
      <c r="G5" s="104">
        <v>10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5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5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955</v>
      </c>
      <c r="F8" s="9">
        <f>SUM(F3:F7)</f>
        <v>173</v>
      </c>
      <c r="G8" s="9">
        <f>SUM(G3:G7)</f>
        <v>124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5</v>
      </c>
    </row>
    <row r="9" spans="1:15" ht="20.350000000000001" customHeight="1">
      <c r="A9" s="5"/>
      <c r="B9" s="2" t="s">
        <v>7</v>
      </c>
      <c r="C9" s="2"/>
      <c r="D9" s="3" t="s">
        <v>1951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96</v>
      </c>
      <c r="F10" s="104">
        <v>88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1910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682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2006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96</v>
      </c>
      <c r="F14" s="78">
        <f>SUM(F9:F13)</f>
        <v>88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20150905_11_00001</v>
      </c>
      <c r="C18" s="129">
        <f t="shared" ref="C18:C21" si="1">SUM(D18:H18)</f>
        <v>12</v>
      </c>
      <c r="D18" s="126"/>
      <c r="E18" s="126">
        <v>7</v>
      </c>
      <c r="F18" s="126">
        <v>5</v>
      </c>
      <c r="G18" s="126"/>
      <c r="H18" s="126"/>
      <c r="I18" s="126"/>
      <c r="J18" s="126" t="s">
        <v>1315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20150905_11_00002</v>
      </c>
      <c r="C19" s="129">
        <f t="shared" si="1"/>
        <v>12</v>
      </c>
      <c r="D19" s="126"/>
      <c r="E19" s="126">
        <v>12</v>
      </c>
      <c r="F19" s="126"/>
      <c r="G19" s="126"/>
      <c r="H19" s="126"/>
      <c r="I19" s="126"/>
      <c r="J19" s="126"/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20150905_11_00003</v>
      </c>
      <c r="C20" s="129">
        <f t="shared" si="1"/>
        <v>9</v>
      </c>
      <c r="D20" s="126">
        <v>9</v>
      </c>
      <c r="E20" s="126"/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20150905_11_00004</v>
      </c>
      <c r="C21" s="129">
        <f t="shared" si="1"/>
        <v>9</v>
      </c>
      <c r="D21" s="126">
        <v>9</v>
      </c>
      <c r="E21" s="126"/>
      <c r="F21" s="126"/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20150905_11_00005</v>
      </c>
      <c r="C22" s="129">
        <f>SUM(D22:H22)+I22</f>
        <v>12</v>
      </c>
      <c r="D22" s="126">
        <v>12</v>
      </c>
      <c r="E22" s="126"/>
      <c r="F22" s="126"/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54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7" zoomScale="80" zoomScaleNormal="80" workbookViewId="0">
      <selection activeCell="I28" sqref="I28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6</v>
      </c>
      <c r="L2" s="180" t="s">
        <v>1944</v>
      </c>
    </row>
    <row r="3" spans="1:15" ht="18.75" customHeight="1">
      <c r="A3" s="181" t="str">
        <f>L2&amp;K2</f>
        <v>9-6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6</v>
      </c>
    </row>
    <row r="4" spans="1:15" ht="18.75" customHeight="1">
      <c r="A4" s="4"/>
      <c r="B4" s="2"/>
      <c r="C4" s="2"/>
      <c r="D4" s="3" t="s">
        <v>6</v>
      </c>
      <c r="E4" s="104">
        <v>80</v>
      </c>
      <c r="F4" s="104">
        <v>5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6</v>
      </c>
    </row>
    <row r="5" spans="1:15" ht="18.75" customHeight="1">
      <c r="A5" s="4"/>
      <c r="B5" s="2"/>
      <c r="C5" s="2"/>
      <c r="D5" s="3" t="s">
        <v>8</v>
      </c>
      <c r="E5" s="104">
        <v>741</v>
      </c>
      <c r="F5" s="104">
        <v>24</v>
      </c>
      <c r="G5" s="104">
        <v>54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6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6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821</v>
      </c>
      <c r="F8" s="9">
        <f>SUM(F3:F7)</f>
        <v>29</v>
      </c>
      <c r="G8" s="9">
        <f>SUM(G3:G7)</f>
        <v>54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6</v>
      </c>
    </row>
    <row r="9" spans="1:15" ht="20.350000000000001" customHeight="1">
      <c r="A9" s="5"/>
      <c r="B9" s="2" t="s">
        <v>7</v>
      </c>
      <c r="C9" s="2"/>
      <c r="D9" s="3" t="s">
        <v>1951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392</v>
      </c>
      <c r="F10" s="104">
        <v>378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1642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544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2034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392</v>
      </c>
      <c r="F14" s="78">
        <f>SUM(F9:F13)</f>
        <v>378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1963</v>
      </c>
      <c r="I17" s="126" t="s">
        <v>1962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20150906_11_00001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20150906_11_00002</v>
      </c>
      <c r="C19" s="129">
        <f t="shared" si="1"/>
        <v>12</v>
      </c>
      <c r="D19" s="126"/>
      <c r="E19" s="126"/>
      <c r="F19" s="126">
        <v>12</v>
      </c>
      <c r="G19" s="126"/>
      <c r="H19" s="126"/>
      <c r="I19" s="126"/>
      <c r="J19" s="126" t="s">
        <v>1964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20150906_11_00003</v>
      </c>
      <c r="C20" s="129">
        <f t="shared" si="1"/>
        <v>12</v>
      </c>
      <c r="D20" s="126"/>
      <c r="E20" s="126"/>
      <c r="F20" s="126">
        <v>12</v>
      </c>
      <c r="G20" s="126"/>
      <c r="H20" s="126"/>
      <c r="I20" s="126"/>
      <c r="J20" s="126" t="s">
        <v>1966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20150906_11_00004</v>
      </c>
      <c r="C21" s="129">
        <f t="shared" si="1"/>
        <v>10</v>
      </c>
      <c r="D21" s="126"/>
      <c r="E21" s="126">
        <v>10</v>
      </c>
      <c r="F21" s="126"/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20150906_11_00005</v>
      </c>
      <c r="C22" s="129">
        <f>SUM(D22:H22)+I22</f>
        <v>9</v>
      </c>
      <c r="D22" s="126">
        <v>4</v>
      </c>
      <c r="E22" s="126">
        <v>4</v>
      </c>
      <c r="F22" s="126"/>
      <c r="G22" s="126"/>
      <c r="H22" s="126">
        <v>1</v>
      </c>
      <c r="I22" s="126"/>
      <c r="J22" s="126" t="s">
        <v>1965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H21" sqref="H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7</v>
      </c>
      <c r="L2" s="180" t="s">
        <v>1944</v>
      </c>
    </row>
    <row r="3" spans="1:15" ht="18.75" customHeight="1">
      <c r="A3" s="181" t="str">
        <f>L2&amp;K2</f>
        <v>9-7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7</v>
      </c>
    </row>
    <row r="4" spans="1:15" ht="18.75" customHeight="1">
      <c r="A4" s="4"/>
      <c r="B4" s="2"/>
      <c r="C4" s="2"/>
      <c r="D4" s="3" t="s">
        <v>6</v>
      </c>
      <c r="E4" s="104">
        <v>137</v>
      </c>
      <c r="F4" s="104">
        <v>3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7</v>
      </c>
    </row>
    <row r="5" spans="1:15" ht="18.75" customHeight="1">
      <c r="A5" s="4"/>
      <c r="B5" s="2"/>
      <c r="C5" s="2"/>
      <c r="D5" s="3" t="s">
        <v>8</v>
      </c>
      <c r="E5" s="104">
        <v>843</v>
      </c>
      <c r="F5" s="104">
        <v>338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7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7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980</v>
      </c>
      <c r="F8" s="9">
        <f>SUM(F3:F7)</f>
        <v>341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7</v>
      </c>
    </row>
    <row r="9" spans="1:15" ht="20.350000000000001" customHeight="1">
      <c r="A9" s="5"/>
      <c r="B9" s="2" t="s">
        <v>7</v>
      </c>
      <c r="C9" s="2"/>
      <c r="D9" s="3" t="s">
        <v>1951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56</v>
      </c>
      <c r="F10" s="104">
        <v>54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1960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736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2016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56</v>
      </c>
      <c r="F14" s="78">
        <f>SUM(F9:F13)</f>
        <v>54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1963</v>
      </c>
      <c r="I17" s="126" t="s">
        <v>1962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20150907_11_00001</v>
      </c>
      <c r="C18" s="129">
        <f t="shared" ref="C18:C21" si="1">SUM(D18:H18)</f>
        <v>11</v>
      </c>
      <c r="D18" s="126"/>
      <c r="E18" s="126">
        <v>4</v>
      </c>
      <c r="F18" s="126">
        <v>7</v>
      </c>
      <c r="G18" s="126"/>
      <c r="H18" s="126"/>
      <c r="I18" s="126"/>
      <c r="J18" s="126" t="s">
        <v>1967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20150907_11_00002</v>
      </c>
      <c r="C19" s="129">
        <f t="shared" si="1"/>
        <v>12</v>
      </c>
      <c r="D19" s="126"/>
      <c r="E19" s="126"/>
      <c r="F19" s="126">
        <v>12</v>
      </c>
      <c r="G19" s="126"/>
      <c r="H19" s="126"/>
      <c r="I19" s="126"/>
      <c r="J19" s="126"/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20150907_11_00003</v>
      </c>
      <c r="C20" s="129">
        <f t="shared" si="1"/>
        <v>10</v>
      </c>
      <c r="D20" s="126">
        <v>10</v>
      </c>
      <c r="E20" s="126"/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20150907_11_00004</v>
      </c>
      <c r="C21" s="129">
        <f t="shared" si="1"/>
        <v>10</v>
      </c>
      <c r="D21" s="126">
        <v>10</v>
      </c>
      <c r="E21" s="126"/>
      <c r="F21" s="126"/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20150907_11_00005</v>
      </c>
      <c r="C22" s="129">
        <f>SUM(D22:H22)+I22</f>
        <v>12</v>
      </c>
      <c r="D22" s="126"/>
      <c r="E22" s="126">
        <v>12</v>
      </c>
      <c r="F22" s="126"/>
      <c r="G22" s="126"/>
      <c r="H22" s="126"/>
      <c r="I22" s="126"/>
      <c r="J22" s="126" t="s">
        <v>1968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B21" sqref="B21:C2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8</v>
      </c>
      <c r="L2" s="180" t="s">
        <v>1944</v>
      </c>
    </row>
    <row r="3" spans="1:15" ht="18.75" customHeight="1">
      <c r="A3" s="181" t="str">
        <f>L2&amp;K2</f>
        <v>9-8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8</v>
      </c>
    </row>
    <row r="4" spans="1:15" ht="18.75" customHeight="1">
      <c r="A4" s="4"/>
      <c r="B4" s="2"/>
      <c r="C4" s="2"/>
      <c r="D4" s="3" t="s">
        <v>6</v>
      </c>
      <c r="E4" s="104">
        <v>306</v>
      </c>
      <c r="F4" s="104">
        <v>2</v>
      </c>
      <c r="G4" s="104">
        <v>94</v>
      </c>
      <c r="H4" s="236"/>
      <c r="I4" s="237"/>
      <c r="J4" s="126"/>
      <c r="K4" s="86" t="s">
        <v>941</v>
      </c>
      <c r="L4" s="86" t="s">
        <v>1127</v>
      </c>
      <c r="M4" s="167">
        <f>M3</f>
        <v>8</v>
      </c>
    </row>
    <row r="5" spans="1:15" ht="18.75" customHeight="1">
      <c r="A5" s="4"/>
      <c r="B5" s="2"/>
      <c r="C5" s="2"/>
      <c r="D5" s="3" t="s">
        <v>8</v>
      </c>
      <c r="E5" s="104">
        <v>711</v>
      </c>
      <c r="F5" s="104">
        <v>13</v>
      </c>
      <c r="G5" s="104">
        <v>18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8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8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1017</v>
      </c>
      <c r="F8" s="9">
        <f>SUM(F3:F7)</f>
        <v>15</v>
      </c>
      <c r="G8" s="9">
        <f>SUM(G3:G7)</f>
        <v>112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8</v>
      </c>
    </row>
    <row r="9" spans="1:15" ht="20.350000000000001" customHeight="1">
      <c r="A9" s="5"/>
      <c r="B9" s="2" t="s">
        <v>7</v>
      </c>
      <c r="C9" s="2"/>
      <c r="D9" s="3" t="s">
        <v>1951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2034</v>
      </c>
      <c r="L11" s="86">
        <v>254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254</v>
      </c>
      <c r="L12" s="86">
        <v>2034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2034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1979</v>
      </c>
      <c r="I17" s="126" t="s">
        <v>1791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20150908_11_00001</v>
      </c>
      <c r="C18" s="129">
        <f t="shared" ref="C18:C21" si="1">SUM(D18:H18)</f>
        <v>9</v>
      </c>
      <c r="D18" s="126"/>
      <c r="E18" s="126">
        <v>9</v>
      </c>
      <c r="F18" s="126"/>
      <c r="G18" s="126"/>
      <c r="H18" s="126"/>
      <c r="I18" s="126"/>
      <c r="J18" s="126" t="s">
        <v>1450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20150908_11_00002</v>
      </c>
      <c r="C19" s="129">
        <f t="shared" si="1"/>
        <v>12</v>
      </c>
      <c r="D19" s="126"/>
      <c r="E19" s="126"/>
      <c r="F19" s="126">
        <v>5</v>
      </c>
      <c r="G19" s="126"/>
      <c r="H19" s="126">
        <v>7</v>
      </c>
      <c r="I19" s="126"/>
      <c r="J19" s="126" t="s">
        <v>1538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20150908_11_00003</v>
      </c>
      <c r="C20" s="129">
        <f t="shared" si="1"/>
        <v>10</v>
      </c>
      <c r="D20" s="126">
        <v>10</v>
      </c>
      <c r="E20" s="126"/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20150908_11_00004</v>
      </c>
      <c r="C21" s="129">
        <f t="shared" si="1"/>
        <v>13</v>
      </c>
      <c r="D21" s="126">
        <v>13</v>
      </c>
      <c r="E21" s="126"/>
      <c r="F21" s="126"/>
      <c r="G21" s="126"/>
      <c r="H21" s="126"/>
      <c r="I21" s="126"/>
      <c r="J21" s="126" t="s">
        <v>1975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20150908_11_00005</v>
      </c>
      <c r="C22" s="129">
        <f>SUM(D22:H22)+I22</f>
        <v>11</v>
      </c>
      <c r="D22" s="126">
        <v>11</v>
      </c>
      <c r="E22" s="126"/>
      <c r="F22" s="126"/>
      <c r="G22" s="126"/>
      <c r="H22" s="126"/>
      <c r="I22" s="126"/>
      <c r="J22" s="126" t="s">
        <v>1450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I11" sqref="I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9</v>
      </c>
      <c r="L2" s="180" t="s">
        <v>1944</v>
      </c>
    </row>
    <row r="3" spans="1:15" ht="18.75" customHeight="1">
      <c r="A3" s="181" t="str">
        <f>L2&amp;K2</f>
        <v>9-9</v>
      </c>
      <c r="B3" s="2" t="s">
        <v>5</v>
      </c>
      <c r="C3" s="2"/>
      <c r="D3" s="3" t="s">
        <v>1952</v>
      </c>
      <c r="E3" s="104">
        <v>36</v>
      </c>
      <c r="F3" s="104">
        <v>4</v>
      </c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9</v>
      </c>
    </row>
    <row r="4" spans="1:15" ht="18.75" customHeight="1">
      <c r="A4" s="4"/>
      <c r="B4" s="2"/>
      <c r="C4" s="2"/>
      <c r="D4" s="3" t="s">
        <v>6</v>
      </c>
      <c r="E4" s="104">
        <v>596</v>
      </c>
      <c r="F4" s="104">
        <v>142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9</v>
      </c>
    </row>
    <row r="5" spans="1:15" ht="18.75" customHeight="1">
      <c r="A5" s="4"/>
      <c r="B5" s="2"/>
      <c r="C5" s="2"/>
      <c r="D5" s="3" t="s">
        <v>8</v>
      </c>
      <c r="E5" s="104">
        <v>289</v>
      </c>
      <c r="F5" s="104"/>
      <c r="G5" s="104">
        <v>110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9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921</v>
      </c>
      <c r="F8" s="9">
        <f>SUM(F3:F7)</f>
        <v>146</v>
      </c>
      <c r="G8" s="9">
        <f>SUM(G3:G7)</f>
        <v>110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9</v>
      </c>
    </row>
    <row r="9" spans="1:15" ht="20.350000000000001" customHeight="1">
      <c r="A9" s="5"/>
      <c r="B9" s="2" t="s">
        <v>7</v>
      </c>
      <c r="C9" s="2"/>
      <c r="D9" s="3" t="s">
        <v>1951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>
        <v>152</v>
      </c>
      <c r="F11" s="104">
        <v>142</v>
      </c>
      <c r="G11" s="104"/>
      <c r="H11" s="104"/>
      <c r="I11" s="106"/>
      <c r="J11" s="126"/>
      <c r="K11" s="128">
        <f>E8*2</f>
        <v>1842</v>
      </c>
      <c r="L11" s="86">
        <v>1842</v>
      </c>
      <c r="M11" s="86">
        <f>L11-K11</f>
        <v>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654</v>
      </c>
      <c r="L12" s="86">
        <v>654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1994</v>
      </c>
      <c r="L13" s="86">
        <v>1994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152</v>
      </c>
      <c r="F14" s="78">
        <f>SUM(F9:F13)</f>
        <v>142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1979</v>
      </c>
      <c r="I17" s="126" t="s">
        <v>1791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20150909_11_00001</v>
      </c>
      <c r="C18" s="129">
        <f t="shared" ref="C18:C21" si="1">SUM(D18:H18)</f>
        <v>11</v>
      </c>
      <c r="D18" s="126"/>
      <c r="E18" s="126">
        <v>1</v>
      </c>
      <c r="F18" s="126">
        <v>9</v>
      </c>
      <c r="G18" s="126"/>
      <c r="H18" s="126">
        <v>1</v>
      </c>
      <c r="I18" s="126"/>
      <c r="J18" s="126" t="s">
        <v>1980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20150909_11_00002</v>
      </c>
      <c r="C19" s="129">
        <f t="shared" si="1"/>
        <v>10</v>
      </c>
      <c r="D19" s="126"/>
      <c r="E19" s="126"/>
      <c r="F19" s="126">
        <v>10</v>
      </c>
      <c r="G19" s="126"/>
      <c r="H19" s="126"/>
      <c r="I19" s="126"/>
      <c r="J19" s="126" t="s">
        <v>1118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20150909_11_00003</v>
      </c>
      <c r="C20" s="129">
        <f t="shared" si="1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20150909_11_00004</v>
      </c>
      <c r="C21" s="129">
        <f t="shared" si="1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20150909_11_00005</v>
      </c>
      <c r="C22" s="129">
        <f>SUM(D22:H22)+I22</f>
        <v>10</v>
      </c>
      <c r="D22" s="126"/>
      <c r="E22" s="126"/>
      <c r="F22" s="126">
        <v>10</v>
      </c>
      <c r="G22" s="126"/>
      <c r="H22" s="126"/>
      <c r="I22" s="126"/>
      <c r="J22" s="126" t="s">
        <v>1981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J12" sqref="J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10</v>
      </c>
      <c r="L2" s="180" t="s">
        <v>1944</v>
      </c>
    </row>
    <row r="3" spans="1:15" ht="18.75" customHeight="1">
      <c r="A3" s="181" t="str">
        <f>L2&amp;K2</f>
        <v>9-10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10</v>
      </c>
    </row>
    <row r="4" spans="1:15" ht="18.75" customHeight="1">
      <c r="A4" s="4"/>
      <c r="B4" s="2"/>
      <c r="C4" s="2"/>
      <c r="D4" s="3" t="s">
        <v>6</v>
      </c>
      <c r="E4" s="104">
        <v>332</v>
      </c>
      <c r="F4" s="104">
        <v>185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10</v>
      </c>
    </row>
    <row r="5" spans="1:15" ht="18.75" customHeight="1">
      <c r="A5" s="4"/>
      <c r="B5" s="2"/>
      <c r="C5" s="2"/>
      <c r="D5" s="3" t="s">
        <v>8</v>
      </c>
      <c r="E5" s="104">
        <v>654</v>
      </c>
      <c r="F5" s="104">
        <v>243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10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10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10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986</v>
      </c>
      <c r="F8" s="9">
        <f>SUM(F3:F7)</f>
        <v>428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10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54</v>
      </c>
      <c r="F10" s="104">
        <v>54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1972</v>
      </c>
      <c r="L11" s="178">
        <v>1972</v>
      </c>
      <c r="M11" s="86">
        <f>L11-K11</f>
        <v>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910</v>
      </c>
      <c r="L12" s="178">
        <v>910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2026</v>
      </c>
      <c r="L13" s="178">
        <v>2026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54</v>
      </c>
      <c r="F14" s="78">
        <f>SUM(F9:F13)</f>
        <v>54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1984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201509010_11_00001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201509010_11_00002</v>
      </c>
      <c r="C19" s="129">
        <f t="shared" si="1"/>
        <v>12</v>
      </c>
      <c r="D19" s="126"/>
      <c r="E19" s="126"/>
      <c r="F19" s="126">
        <v>12</v>
      </c>
      <c r="G19" s="126"/>
      <c r="H19" s="126"/>
      <c r="I19" s="126"/>
      <c r="J19" s="126" t="s">
        <v>1985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201509010_11_00003</v>
      </c>
      <c r="C20" s="129">
        <f t="shared" si="1"/>
        <v>10</v>
      </c>
      <c r="D20" s="126"/>
      <c r="E20" s="126"/>
      <c r="F20" s="126">
        <v>10</v>
      </c>
      <c r="G20" s="126"/>
      <c r="H20" s="126"/>
      <c r="I20" s="126"/>
      <c r="J20" s="126" t="s">
        <v>1392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201509010_11_00004</v>
      </c>
      <c r="C21" s="129">
        <f t="shared" si="1"/>
        <v>9</v>
      </c>
      <c r="D21" s="126">
        <v>9</v>
      </c>
      <c r="E21" s="126"/>
      <c r="F21" s="126"/>
      <c r="G21" s="126"/>
      <c r="H21" s="126"/>
      <c r="I21" s="126"/>
      <c r="J21" s="126" t="s">
        <v>1118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201509010_11_00005</v>
      </c>
      <c r="C22" s="129">
        <f>SUM(D22:H22)+I22</f>
        <v>12</v>
      </c>
      <c r="D22" s="126">
        <v>5</v>
      </c>
      <c r="E22" s="126"/>
      <c r="F22" s="126"/>
      <c r="G22" s="126"/>
      <c r="H22" s="126">
        <v>7</v>
      </c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L21" sqref="L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11</v>
      </c>
      <c r="L2" s="180" t="s">
        <v>1944</v>
      </c>
    </row>
    <row r="3" spans="1:15" ht="18.75" customHeight="1">
      <c r="A3" s="181" t="str">
        <f>L2&amp;K2</f>
        <v>9-11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11</v>
      </c>
    </row>
    <row r="4" spans="1:15" ht="18.75" customHeight="1">
      <c r="A4" s="4"/>
      <c r="B4" s="2"/>
      <c r="C4" s="2"/>
      <c r="D4" s="3" t="s">
        <v>6</v>
      </c>
      <c r="E4" s="104">
        <v>233</v>
      </c>
      <c r="F4" s="104">
        <v>12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11</v>
      </c>
    </row>
    <row r="5" spans="1:15" ht="18.75" customHeight="1">
      <c r="A5" s="4"/>
      <c r="B5" s="2"/>
      <c r="C5" s="2"/>
      <c r="D5" s="3" t="s">
        <v>8</v>
      </c>
      <c r="E5" s="104">
        <v>474</v>
      </c>
      <c r="F5" s="104">
        <v>12</v>
      </c>
      <c r="G5" s="104">
        <v>13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11</v>
      </c>
      <c r="O5" s="165"/>
    </row>
    <row r="6" spans="1:15" ht="18.75" customHeight="1">
      <c r="A6" s="4"/>
      <c r="B6" s="2"/>
      <c r="C6" s="2"/>
      <c r="D6" s="3" t="s">
        <v>1279</v>
      </c>
      <c r="E6" s="104">
        <v>52</v>
      </c>
      <c r="F6" s="104"/>
      <c r="G6" s="104">
        <v>52</v>
      </c>
      <c r="H6" s="236"/>
      <c r="I6" s="237"/>
      <c r="J6" s="126"/>
      <c r="M6" s="167">
        <f t="shared" si="0"/>
        <v>11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759</v>
      </c>
      <c r="F8" s="9">
        <f>SUM(F3:F7)</f>
        <v>24</v>
      </c>
      <c r="G8" s="9">
        <f>SUM(G3:G7)</f>
        <v>65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11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236</v>
      </c>
      <c r="F9" s="104"/>
      <c r="G9" s="104">
        <v>218</v>
      </c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>
        <v>244</v>
      </c>
      <c r="F11" s="104"/>
      <c r="G11" s="104">
        <v>244</v>
      </c>
      <c r="H11" s="104"/>
      <c r="I11" s="106"/>
      <c r="J11" s="126"/>
      <c r="K11" s="128">
        <f>E8*2</f>
        <v>1518</v>
      </c>
      <c r="L11" s="178">
        <v>1762</v>
      </c>
      <c r="M11" s="86">
        <f>L11-K11</f>
        <v>244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640</v>
      </c>
      <c r="L12" s="178">
        <v>640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1998</v>
      </c>
      <c r="L13" s="178">
        <v>1998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480</v>
      </c>
      <c r="F14" s="78">
        <f>SUM(F9:F13)</f>
        <v>0</v>
      </c>
      <c r="G14" s="78">
        <f>SUM(G9:G13)</f>
        <v>462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1984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201509011_11_00001</v>
      </c>
      <c r="C18" s="129">
        <f t="shared" ref="C18:C21" si="1">SUM(D18:H18)</f>
        <v>9</v>
      </c>
      <c r="D18" s="126">
        <v>9</v>
      </c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201509011_11_00002</v>
      </c>
      <c r="C19" s="129">
        <f t="shared" si="1"/>
        <v>11</v>
      </c>
      <c r="D19" s="126"/>
      <c r="E19" s="126">
        <v>2</v>
      </c>
      <c r="F19" s="126"/>
      <c r="G19" s="126">
        <v>9</v>
      </c>
      <c r="H19" s="126"/>
      <c r="I19" s="126"/>
      <c r="J19" s="126" t="s">
        <v>1990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201509011_11_00003</v>
      </c>
      <c r="C20" s="129">
        <f t="shared" si="1"/>
        <v>13</v>
      </c>
      <c r="D20" s="126"/>
      <c r="E20" s="126">
        <v>13</v>
      </c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201509011_11_00004</v>
      </c>
      <c r="C21" s="129">
        <f t="shared" si="1"/>
        <v>11</v>
      </c>
      <c r="D21" s="126"/>
      <c r="E21" s="126">
        <v>3</v>
      </c>
      <c r="F21" s="126">
        <v>8</v>
      </c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201509011_11_00005</v>
      </c>
      <c r="C22" s="129">
        <f>SUM(D22:H22)+I22</f>
        <v>11</v>
      </c>
      <c r="D22" s="126"/>
      <c r="E22" s="126"/>
      <c r="F22" s="126">
        <v>11</v>
      </c>
      <c r="G22" s="126"/>
      <c r="H22" s="126"/>
      <c r="I22" s="126"/>
      <c r="J22" s="126" t="s">
        <v>1989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55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7" zoomScale="80" zoomScaleNormal="80" workbookViewId="0">
      <selection activeCell="F28" sqref="F28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13</v>
      </c>
      <c r="L2" s="180" t="s">
        <v>1944</v>
      </c>
    </row>
    <row r="3" spans="1:15" ht="18.75" customHeight="1">
      <c r="A3" s="181" t="str">
        <f>L2&amp;K2</f>
        <v>9-13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13</v>
      </c>
    </row>
    <row r="4" spans="1:15" ht="18.75" customHeight="1">
      <c r="A4" s="4"/>
      <c r="B4" s="2"/>
      <c r="C4" s="2"/>
      <c r="D4" s="3" t="s">
        <v>6</v>
      </c>
      <c r="E4" s="104">
        <v>218</v>
      </c>
      <c r="F4" s="104">
        <v>53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13</v>
      </c>
    </row>
    <row r="5" spans="1:15" ht="18.75" customHeight="1">
      <c r="A5" s="4"/>
      <c r="B5" s="2"/>
      <c r="C5" s="2"/>
      <c r="D5" s="3" t="s">
        <v>8</v>
      </c>
      <c r="E5" s="104">
        <v>262</v>
      </c>
      <c r="F5" s="104">
        <v>64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13</v>
      </c>
      <c r="O5" s="165"/>
    </row>
    <row r="6" spans="1:15" ht="18.75" customHeight="1">
      <c r="A6" s="4"/>
      <c r="B6" s="2"/>
      <c r="C6" s="2"/>
      <c r="D6" s="3" t="s">
        <v>1279</v>
      </c>
      <c r="E6" s="104">
        <v>22</v>
      </c>
      <c r="F6" s="104">
        <v>22</v>
      </c>
      <c r="G6" s="104"/>
      <c r="H6" s="236"/>
      <c r="I6" s="237"/>
      <c r="J6" s="126"/>
      <c r="M6" s="167">
        <f t="shared" si="0"/>
        <v>13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502</v>
      </c>
      <c r="F8" s="9">
        <f>SUM(F3:F7)</f>
        <v>139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13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1004</v>
      </c>
      <c r="L11" s="178">
        <v>1762</v>
      </c>
      <c r="M11" s="86">
        <f>L11-K11</f>
        <v>758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278</v>
      </c>
      <c r="L12" s="178">
        <v>640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1004</v>
      </c>
      <c r="L13" s="178">
        <v>1998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1996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201509013_11_00001</v>
      </c>
      <c r="C18" s="129">
        <f t="shared" ref="C18:C21" si="1">SUM(D18:H18)</f>
        <v>12</v>
      </c>
      <c r="D18" s="126"/>
      <c r="E18" s="126">
        <v>6</v>
      </c>
      <c r="F18" s="126"/>
      <c r="G18" s="126"/>
      <c r="H18" s="126">
        <v>6</v>
      </c>
      <c r="I18" s="126"/>
      <c r="J18" s="126" t="s">
        <v>1999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2" si="2">M19&amp;M4&amp;N19</f>
        <v>201509013_11_00002</v>
      </c>
      <c r="C19" s="129">
        <f t="shared" si="1"/>
        <v>10</v>
      </c>
      <c r="D19" s="126"/>
      <c r="E19" s="126"/>
      <c r="F19" s="126">
        <v>10</v>
      </c>
      <c r="G19" s="126"/>
      <c r="H19" s="126"/>
      <c r="I19" s="126"/>
      <c r="J19" s="126" t="s">
        <v>1997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201509013_11_00003</v>
      </c>
      <c r="C20" s="129">
        <f t="shared" si="1"/>
        <v>12</v>
      </c>
      <c r="D20" s="126"/>
      <c r="E20" s="126"/>
      <c r="F20" s="126">
        <v>12</v>
      </c>
      <c r="G20" s="126"/>
      <c r="H20" s="126"/>
      <c r="I20" s="126"/>
      <c r="J20" s="126" t="s">
        <v>1998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201509013_11_00004</v>
      </c>
      <c r="C21" s="129">
        <f t="shared" si="1"/>
        <v>11</v>
      </c>
      <c r="D21" s="126"/>
      <c r="E21" s="126"/>
      <c r="F21" s="126">
        <v>11</v>
      </c>
      <c r="G21" s="126"/>
      <c r="H21" s="126"/>
      <c r="I21" s="126"/>
      <c r="J21" s="126" t="s">
        <v>1998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201509013_11_00005</v>
      </c>
      <c r="C22" s="129">
        <f>SUM(D22:H22)+I22</f>
        <v>0</v>
      </c>
      <c r="D22" s="126"/>
      <c r="E22" s="126"/>
      <c r="F22" s="126"/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45</v>
      </c>
      <c r="B23" s="169"/>
      <c r="C23" s="129"/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M10" sqref="M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42188</v>
      </c>
      <c r="B3" s="2" t="s">
        <v>5</v>
      </c>
      <c r="C3" s="2"/>
      <c r="D3" s="3" t="s">
        <v>6</v>
      </c>
      <c r="E3" s="104">
        <v>264</v>
      </c>
      <c r="F3" s="104">
        <v>22</v>
      </c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419</v>
      </c>
      <c r="F4" s="104">
        <v>199</v>
      </c>
      <c r="G4" s="104"/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 t="s">
        <v>1123</v>
      </c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683</v>
      </c>
      <c r="F8" s="9">
        <f>SUM(F3:F7)</f>
        <v>221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1070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 t="s">
        <v>1419</v>
      </c>
      <c r="F10" s="104">
        <v>660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1366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1102</v>
      </c>
    </row>
    <row r="13" spans="1:15" ht="20.350000000000001" customHeight="1">
      <c r="A13" s="6"/>
      <c r="B13" s="7"/>
      <c r="C13" s="7"/>
      <c r="D13" s="3" t="s">
        <v>1287</v>
      </c>
      <c r="E13" s="104"/>
      <c r="F13" s="105"/>
      <c r="G13" s="105"/>
      <c r="H13" s="105"/>
      <c r="I13" s="107"/>
      <c r="J13" s="126"/>
      <c r="K13" s="128">
        <f>K11+E14</f>
        <v>2026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SUM(E9:E13)+660</f>
        <v>660</v>
      </c>
      <c r="F14" s="78">
        <f>SUM(F9:F13)</f>
        <v>660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42188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1402</v>
      </c>
      <c r="C18" s="129">
        <f t="shared" ref="C18:C24" si="0">SUM(D18:H18)</f>
        <v>11</v>
      </c>
      <c r="D18" s="126"/>
      <c r="E18" s="126">
        <v>9</v>
      </c>
      <c r="F18" s="126">
        <v>2</v>
      </c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1409</v>
      </c>
      <c r="C19" s="129">
        <f t="shared" si="0"/>
        <v>13</v>
      </c>
      <c r="D19" s="126">
        <v>13</v>
      </c>
      <c r="E19" s="126"/>
      <c r="F19" s="126"/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1410</v>
      </c>
      <c r="C20" s="129">
        <f t="shared" si="0"/>
        <v>8</v>
      </c>
      <c r="D20" s="126"/>
      <c r="E20" s="126">
        <v>8</v>
      </c>
      <c r="F20" s="126"/>
      <c r="G20" s="126"/>
      <c r="H20" s="126"/>
      <c r="I20" s="126"/>
      <c r="J20" s="126" t="s">
        <v>1414</v>
      </c>
      <c r="K20" s="86"/>
    </row>
    <row r="21" spans="1:12" s="97" customFormat="1" ht="17.3" customHeight="1">
      <c r="A21" s="101"/>
      <c r="B21" s="169" t="s">
        <v>1411</v>
      </c>
      <c r="C21" s="129">
        <f t="shared" si="0"/>
        <v>8</v>
      </c>
      <c r="D21" s="126"/>
      <c r="E21" s="126">
        <v>8</v>
      </c>
      <c r="F21" s="126"/>
      <c r="G21" s="126"/>
      <c r="H21" s="126"/>
      <c r="I21" s="126"/>
      <c r="J21" s="126" t="s">
        <v>1125</v>
      </c>
      <c r="K21" s="86"/>
    </row>
    <row r="22" spans="1:12" s="97" customFormat="1" ht="17.3" customHeight="1">
      <c r="A22" s="126" t="s">
        <v>974</v>
      </c>
      <c r="B22" s="169" t="s">
        <v>1412</v>
      </c>
      <c r="C22" s="129">
        <f t="shared" si="0"/>
        <v>12</v>
      </c>
      <c r="D22" s="126"/>
      <c r="E22" s="126"/>
      <c r="F22" s="126">
        <v>12</v>
      </c>
      <c r="G22" s="126"/>
      <c r="H22" s="126"/>
      <c r="I22" s="126"/>
      <c r="J22" s="126"/>
      <c r="K22" s="126"/>
    </row>
    <row r="23" spans="1:12" s="97" customFormat="1" ht="17.3" customHeight="1">
      <c r="A23" s="126">
        <f>SUM(C18:C23)</f>
        <v>61</v>
      </c>
      <c r="B23" s="169" t="s">
        <v>1413</v>
      </c>
      <c r="C23" s="129">
        <f t="shared" si="0"/>
        <v>9</v>
      </c>
      <c r="D23" s="126"/>
      <c r="E23" s="126"/>
      <c r="F23" s="126">
        <v>9</v>
      </c>
      <c r="G23" s="126"/>
      <c r="H23" s="126"/>
      <c r="I23" s="126"/>
      <c r="J23" s="126"/>
    </row>
    <row r="24" spans="1:12" ht="19.45" hidden="1" customHeight="1">
      <c r="A24" s="1"/>
      <c r="B24" s="169"/>
      <c r="C24" s="129">
        <f t="shared" si="0"/>
        <v>0</v>
      </c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4" zoomScale="80" zoomScaleNormal="80" workbookViewId="0">
      <selection activeCell="L22" sqref="L2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14</v>
      </c>
      <c r="L2" s="180" t="s">
        <v>1944</v>
      </c>
    </row>
    <row r="3" spans="1:15" ht="18.75" customHeight="1">
      <c r="A3" s="181" t="str">
        <f>L2&amp;K2</f>
        <v>9-14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14</v>
      </c>
    </row>
    <row r="4" spans="1:15" ht="18.75" customHeight="1">
      <c r="A4" s="4"/>
      <c r="B4" s="2"/>
      <c r="C4" s="2"/>
      <c r="D4" s="3" t="s">
        <v>6</v>
      </c>
      <c r="E4" s="104">
        <v>534</v>
      </c>
      <c r="F4" s="104">
        <v>389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14</v>
      </c>
    </row>
    <row r="5" spans="1:15" ht="18.75" customHeight="1">
      <c r="A5" s="4"/>
      <c r="B5" s="2"/>
      <c r="C5" s="2"/>
      <c r="D5" s="3" t="s">
        <v>8</v>
      </c>
      <c r="E5" s="104">
        <v>378</v>
      </c>
      <c r="F5" s="104">
        <v>13</v>
      </c>
      <c r="G5" s="104">
        <v>24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14</v>
      </c>
      <c r="O5" s="165"/>
    </row>
    <row r="6" spans="1:15" ht="18.75" customHeight="1">
      <c r="A6" s="4"/>
      <c r="B6" s="2"/>
      <c r="C6" s="2"/>
      <c r="D6" s="3" t="s">
        <v>1279</v>
      </c>
      <c r="E6" s="104">
        <v>8</v>
      </c>
      <c r="F6" s="104"/>
      <c r="G6" s="104">
        <v>8</v>
      </c>
      <c r="H6" s="236"/>
      <c r="I6" s="237"/>
      <c r="J6" s="126"/>
      <c r="M6" s="167">
        <f t="shared" si="0"/>
        <v>14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14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920</v>
      </c>
      <c r="F8" s="9">
        <f>SUM(F3:F7)</f>
        <v>402</v>
      </c>
      <c r="G8" s="9">
        <f>SUM(G3:G7)</f>
        <v>32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14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>
        <v>188</v>
      </c>
      <c r="F11" s="104"/>
      <c r="G11" s="104">
        <v>188</v>
      </c>
      <c r="H11" s="104"/>
      <c r="I11" s="106"/>
      <c r="J11" s="126"/>
      <c r="K11" s="128">
        <f>E8*2</f>
        <v>1840</v>
      </c>
      <c r="L11" s="178">
        <v>1762</v>
      </c>
      <c r="M11" s="86">
        <f>L11-K11</f>
        <v>-78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1056</v>
      </c>
      <c r="L12" s="178">
        <v>640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2028</v>
      </c>
      <c r="L13" s="178">
        <v>1998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188</v>
      </c>
      <c r="F14" s="78">
        <f>SUM(F9:F13)</f>
        <v>0</v>
      </c>
      <c r="G14" s="78">
        <f>SUM(G9:G13)</f>
        <v>188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201509014_11_00001</v>
      </c>
      <c r="C18" s="129">
        <f t="shared" ref="C18:C21" si="1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201509014_11_00002</v>
      </c>
      <c r="C19" s="129">
        <f t="shared" si="1"/>
        <v>9</v>
      </c>
      <c r="D19" s="126"/>
      <c r="E19" s="126"/>
      <c r="F19" s="126">
        <v>9</v>
      </c>
      <c r="G19" s="126"/>
      <c r="H19" s="126"/>
      <c r="I19" s="126"/>
      <c r="J19" s="126" t="s">
        <v>1418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201509014_11_00003</v>
      </c>
      <c r="C20" s="129">
        <f t="shared" si="1"/>
        <v>10</v>
      </c>
      <c r="D20" s="126">
        <v>10</v>
      </c>
      <c r="E20" s="126"/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201509014_11_00004</v>
      </c>
      <c r="C21" s="129">
        <f t="shared" si="1"/>
        <v>10</v>
      </c>
      <c r="D21" s="126">
        <v>10</v>
      </c>
      <c r="E21" s="126"/>
      <c r="F21" s="126"/>
      <c r="G21" s="126"/>
      <c r="H21" s="126"/>
      <c r="I21" s="126"/>
      <c r="J21" s="126" t="s">
        <v>1118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201509014_11_00005</v>
      </c>
      <c r="C22" s="129">
        <f>SUM(D22:H22)+I22</f>
        <v>9</v>
      </c>
      <c r="D22" s="126"/>
      <c r="E22" s="126"/>
      <c r="F22" s="126">
        <v>5</v>
      </c>
      <c r="G22" s="126"/>
      <c r="H22" s="126">
        <v>4</v>
      </c>
      <c r="I22" s="126"/>
      <c r="J22" s="126" t="s">
        <v>1440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2"/>
        <v>201509014_11_00006</v>
      </c>
      <c r="C23" s="129">
        <f>SUM(D23:H23)+I23</f>
        <v>12</v>
      </c>
      <c r="D23" s="126"/>
      <c r="E23" s="126"/>
      <c r="F23" s="126">
        <v>12</v>
      </c>
      <c r="G23" s="126"/>
      <c r="H23" s="126"/>
      <c r="I23" s="126"/>
      <c r="J23" s="126" t="s">
        <v>1392</v>
      </c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A4" zoomScale="80" zoomScaleNormal="80" workbookViewId="0">
      <selection activeCell="I12" sqref="I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15</v>
      </c>
      <c r="L2" s="180" t="s">
        <v>1944</v>
      </c>
    </row>
    <row r="3" spans="1:15" ht="18.75" customHeight="1">
      <c r="A3" s="181" t="str">
        <f>L2&amp;K2</f>
        <v>9-15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15</v>
      </c>
    </row>
    <row r="4" spans="1:15" ht="18.75" customHeight="1">
      <c r="A4" s="4"/>
      <c r="B4" s="2"/>
      <c r="C4" s="2"/>
      <c r="D4" s="3" t="s">
        <v>6</v>
      </c>
      <c r="E4" s="104">
        <v>308</v>
      </c>
      <c r="F4" s="104">
        <v>196</v>
      </c>
      <c r="G4" s="104">
        <v>6</v>
      </c>
      <c r="H4" s="236"/>
      <c r="I4" s="237"/>
      <c r="J4" s="126"/>
      <c r="K4" s="86" t="s">
        <v>941</v>
      </c>
      <c r="L4" s="86" t="s">
        <v>1127</v>
      </c>
      <c r="M4" s="167">
        <f>M3</f>
        <v>15</v>
      </c>
    </row>
    <row r="5" spans="1:15" ht="18.75" customHeight="1">
      <c r="A5" s="4"/>
      <c r="B5" s="2"/>
      <c r="C5" s="2"/>
      <c r="D5" s="3" t="s">
        <v>8</v>
      </c>
      <c r="E5" s="104">
        <v>673</v>
      </c>
      <c r="F5" s="104">
        <v>237</v>
      </c>
      <c r="G5" s="104">
        <v>39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15</v>
      </c>
      <c r="O5" s="165"/>
    </row>
    <row r="6" spans="1:15" ht="18.75" customHeight="1">
      <c r="A6" s="4"/>
      <c r="B6" s="2"/>
      <c r="C6" s="2"/>
      <c r="D6" s="3" t="s">
        <v>1279</v>
      </c>
      <c r="E6" s="104">
        <v>23</v>
      </c>
      <c r="F6" s="104"/>
      <c r="G6" s="104"/>
      <c r="H6" s="236"/>
      <c r="I6" s="237"/>
      <c r="J6" s="126"/>
      <c r="M6" s="167">
        <f t="shared" si="0"/>
        <v>15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15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1004</v>
      </c>
      <c r="F8" s="9">
        <f>SUM(F3:F7)</f>
        <v>433</v>
      </c>
      <c r="G8" s="9">
        <f>SUM(G3:G7)</f>
        <v>45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15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2008</v>
      </c>
      <c r="L11" s="178">
        <v>1762</v>
      </c>
      <c r="M11" s="86">
        <f>L11-K11</f>
        <v>-246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956</v>
      </c>
      <c r="L12" s="178">
        <v>640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2008</v>
      </c>
      <c r="L13" s="178">
        <v>1998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201509015_11_00001</v>
      </c>
      <c r="C18" s="129">
        <f t="shared" ref="C18:C21" si="1">SUM(D18:H18)</f>
        <v>10</v>
      </c>
      <c r="D18" s="126"/>
      <c r="E18" s="126">
        <v>10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201509015_11_00002</v>
      </c>
      <c r="C19" s="129">
        <f t="shared" si="1"/>
        <v>10</v>
      </c>
      <c r="D19" s="126"/>
      <c r="E19" s="126">
        <v>10</v>
      </c>
      <c r="F19" s="126"/>
      <c r="G19" s="126"/>
      <c r="H19" s="126"/>
      <c r="I19" s="126"/>
      <c r="J19" s="126"/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201509015_11_00003</v>
      </c>
      <c r="C20" s="129">
        <f t="shared" si="1"/>
        <v>10</v>
      </c>
      <c r="D20" s="126">
        <v>2</v>
      </c>
      <c r="E20" s="126">
        <v>8</v>
      </c>
      <c r="F20" s="126"/>
      <c r="G20" s="126"/>
      <c r="H20" s="126"/>
      <c r="I20" s="126"/>
      <c r="J20" s="126" t="s">
        <v>1505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201509015_11_00004</v>
      </c>
      <c r="C21" s="129">
        <f t="shared" si="1"/>
        <v>12</v>
      </c>
      <c r="D21" s="126"/>
      <c r="E21" s="126"/>
      <c r="F21" s="126">
        <v>12</v>
      </c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201509015_11_00005</v>
      </c>
      <c r="C22" s="129">
        <f>SUM(D22:H22)+I22</f>
        <v>12</v>
      </c>
      <c r="D22" s="126"/>
      <c r="E22" s="126"/>
      <c r="F22" s="126">
        <v>12</v>
      </c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63</v>
      </c>
      <c r="B23" s="169" t="str">
        <f t="shared" si="2"/>
        <v>201509015_11_00006</v>
      </c>
      <c r="C23" s="129">
        <f>SUM(D23:H23)+I23</f>
        <v>9</v>
      </c>
      <c r="D23" s="126"/>
      <c r="E23" s="126"/>
      <c r="F23" s="126">
        <v>4</v>
      </c>
      <c r="G23" s="126"/>
      <c r="H23" s="126">
        <v>5</v>
      </c>
      <c r="I23" s="126"/>
      <c r="J23" s="126" t="s">
        <v>1526</v>
      </c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J12" sqref="J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16</v>
      </c>
      <c r="L2" s="180" t="s">
        <v>1944</v>
      </c>
    </row>
    <row r="3" spans="1:15" ht="18.75" customHeight="1">
      <c r="A3" s="181" t="str">
        <f>L2&amp;K2</f>
        <v>9-16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16</v>
      </c>
    </row>
    <row r="4" spans="1:15" ht="18.75" customHeight="1">
      <c r="A4" s="4"/>
      <c r="B4" s="2"/>
      <c r="C4" s="2"/>
      <c r="D4" s="3" t="s">
        <v>6</v>
      </c>
      <c r="E4" s="104">
        <v>469</v>
      </c>
      <c r="F4" s="104">
        <v>63</v>
      </c>
      <c r="G4" s="104">
        <v>23</v>
      </c>
      <c r="H4" s="236"/>
      <c r="I4" s="237"/>
      <c r="J4" s="126"/>
      <c r="K4" s="86" t="s">
        <v>941</v>
      </c>
      <c r="L4" s="86" t="s">
        <v>1127</v>
      </c>
      <c r="M4" s="167">
        <f>M3</f>
        <v>16</v>
      </c>
    </row>
    <row r="5" spans="1:15" ht="18.75" customHeight="1">
      <c r="A5" s="4"/>
      <c r="B5" s="2"/>
      <c r="C5" s="2"/>
      <c r="D5" s="3" t="s">
        <v>8</v>
      </c>
      <c r="E5" s="104">
        <v>530</v>
      </c>
      <c r="F5" s="104">
        <v>1</v>
      </c>
      <c r="G5" s="104">
        <v>436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16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16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16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999</v>
      </c>
      <c r="F8" s="9">
        <f>SUM(F3:F7)</f>
        <v>64</v>
      </c>
      <c r="G8" s="9">
        <f>SUM(G3:G7)</f>
        <v>459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12</v>
      </c>
      <c r="F10" s="104"/>
      <c r="G10" s="104">
        <v>1</v>
      </c>
      <c r="H10" s="104"/>
      <c r="I10" s="106">
        <v>1</v>
      </c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1998</v>
      </c>
      <c r="L11" s="178">
        <v>1762</v>
      </c>
      <c r="M11" s="86">
        <f>L11-K11</f>
        <v>-236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1048</v>
      </c>
      <c r="L12" s="178">
        <v>640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2010</v>
      </c>
      <c r="L13" s="178">
        <v>1998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12</v>
      </c>
      <c r="F14" s="78">
        <f>SUM(F9:F13)</f>
        <v>0</v>
      </c>
      <c r="G14" s="78">
        <f>SUM(G9:G13)</f>
        <v>1</v>
      </c>
      <c r="H14" s="78">
        <f>SUM(H9:H13)</f>
        <v>0</v>
      </c>
      <c r="I14" s="78">
        <f>SUM(I9:I13)</f>
        <v>1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201509016_11_00001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201509016_11_00002</v>
      </c>
      <c r="C19" s="129">
        <f t="shared" si="1"/>
        <v>8</v>
      </c>
      <c r="D19" s="126">
        <v>2</v>
      </c>
      <c r="E19" s="126"/>
      <c r="F19" s="126">
        <v>6</v>
      </c>
      <c r="G19" s="126"/>
      <c r="H19" s="126"/>
      <c r="I19" s="126"/>
      <c r="J19" s="126" t="s">
        <v>2008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201509016_11_00003</v>
      </c>
      <c r="C20" s="129">
        <f t="shared" si="1"/>
        <v>10</v>
      </c>
      <c r="D20" s="126">
        <v>10</v>
      </c>
      <c r="E20" s="126"/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201509016_11_00004</v>
      </c>
      <c r="C21" s="129">
        <f t="shared" si="1"/>
        <v>10</v>
      </c>
      <c r="D21" s="126">
        <v>10</v>
      </c>
      <c r="E21" s="126"/>
      <c r="F21" s="126"/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201509016_11_00005</v>
      </c>
      <c r="C22" s="129">
        <f>SUM(D22:H22)+I22</f>
        <v>12</v>
      </c>
      <c r="D22" s="126"/>
      <c r="E22" s="126">
        <v>12</v>
      </c>
      <c r="F22" s="126"/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63</v>
      </c>
      <c r="B23" s="169" t="str">
        <f t="shared" si="2"/>
        <v>201509016_11_00006</v>
      </c>
      <c r="C23" s="129">
        <f>SUM(D23:H23)+I23</f>
        <v>11</v>
      </c>
      <c r="D23" s="126"/>
      <c r="E23" s="126">
        <v>11</v>
      </c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J11" sqref="J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17</v>
      </c>
      <c r="L2" s="180" t="s">
        <v>1944</v>
      </c>
    </row>
    <row r="3" spans="1:15" ht="18.75" customHeight="1">
      <c r="A3" s="181" t="str">
        <f>L2&amp;K2</f>
        <v>9-17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17</v>
      </c>
    </row>
    <row r="4" spans="1:15" ht="18.75" customHeight="1">
      <c r="A4" s="4"/>
      <c r="B4" s="2"/>
      <c r="C4" s="2"/>
      <c r="D4" s="3" t="s">
        <v>6</v>
      </c>
      <c r="E4" s="104">
        <v>610</v>
      </c>
      <c r="F4" s="104">
        <v>380</v>
      </c>
      <c r="G4" s="104">
        <v>7</v>
      </c>
      <c r="H4" s="236"/>
      <c r="I4" s="237"/>
      <c r="J4" s="126"/>
      <c r="K4" s="86" t="s">
        <v>941</v>
      </c>
      <c r="L4" s="86" t="s">
        <v>1127</v>
      </c>
      <c r="M4" s="167">
        <f>M3</f>
        <v>17</v>
      </c>
    </row>
    <row r="5" spans="1:15" ht="18.75" customHeight="1">
      <c r="A5" s="4"/>
      <c r="B5" s="2"/>
      <c r="C5" s="2"/>
      <c r="D5" s="3" t="s">
        <v>8</v>
      </c>
      <c r="E5" s="104">
        <v>258</v>
      </c>
      <c r="F5" s="104">
        <v>3</v>
      </c>
      <c r="G5" s="104">
        <v>9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17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17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17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868</v>
      </c>
      <c r="F8" s="9">
        <f>SUM(F3:F7)</f>
        <v>383</v>
      </c>
      <c r="G8" s="9">
        <f>SUM(G3:G7)</f>
        <v>16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17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92</v>
      </c>
      <c r="F9" s="104"/>
      <c r="G9" s="104">
        <v>6</v>
      </c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200</v>
      </c>
      <c r="F10" s="104"/>
      <c r="G10" s="104">
        <v>10</v>
      </c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1736</v>
      </c>
      <c r="L11" s="178">
        <v>1762</v>
      </c>
      <c r="M11" s="86">
        <f>L11-K11</f>
        <v>26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814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2028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292</v>
      </c>
      <c r="F14" s="78">
        <f>SUM(F9:F13)</f>
        <v>0</v>
      </c>
      <c r="G14" s="78">
        <f>SUM(G9:G13)</f>
        <v>16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1778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201509017_11_00001</v>
      </c>
      <c r="C18" s="129">
        <f t="shared" ref="C18:C21" si="1">SUM(D18:H18)</f>
        <v>12</v>
      </c>
      <c r="D18" s="126"/>
      <c r="E18" s="126">
        <v>12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201509017_11_00002</v>
      </c>
      <c r="C19" s="129">
        <f t="shared" si="1"/>
        <v>12</v>
      </c>
      <c r="D19" s="126"/>
      <c r="E19" s="126"/>
      <c r="F19" s="126">
        <v>8</v>
      </c>
      <c r="G19" s="126"/>
      <c r="H19" s="126">
        <v>4</v>
      </c>
      <c r="I19" s="126"/>
      <c r="J19" s="126" t="s">
        <v>1999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201509017_11_00003</v>
      </c>
      <c r="C20" s="129">
        <f t="shared" si="1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201509017_11_00004</v>
      </c>
      <c r="C21" s="129">
        <f t="shared" si="1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201509017_11_00005</v>
      </c>
      <c r="C22" s="129">
        <f>SUM(D22:H22)+I22</f>
        <v>9</v>
      </c>
      <c r="D22" s="126"/>
      <c r="E22" s="126"/>
      <c r="F22" s="126">
        <v>9</v>
      </c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62</v>
      </c>
      <c r="B23" s="169" t="str">
        <f t="shared" si="2"/>
        <v>201509017_11_00006</v>
      </c>
      <c r="C23" s="129">
        <f>SUM(D23:H23)+I23</f>
        <v>9</v>
      </c>
      <c r="D23" s="126"/>
      <c r="E23" s="126">
        <v>5</v>
      </c>
      <c r="F23" s="126">
        <v>4</v>
      </c>
      <c r="G23" s="126"/>
      <c r="H23" s="126"/>
      <c r="I23" s="126"/>
      <c r="J23" s="126" t="s">
        <v>1842</v>
      </c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 t="s">
        <v>2012</v>
      </c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zoomScale="80" zoomScaleNormal="80" workbookViewId="0">
      <selection activeCell="J10" sqref="J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18</v>
      </c>
      <c r="L2" s="180" t="s">
        <v>1944</v>
      </c>
    </row>
    <row r="3" spans="1:15" ht="18.75" customHeight="1">
      <c r="A3" s="181" t="str">
        <f>L2&amp;K2</f>
        <v>9-18</v>
      </c>
      <c r="B3" s="2" t="s">
        <v>5</v>
      </c>
      <c r="C3" s="2"/>
      <c r="D3" s="3" t="s">
        <v>1952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18</v>
      </c>
    </row>
    <row r="4" spans="1:15" ht="18.75" customHeight="1">
      <c r="A4" s="4"/>
      <c r="B4" s="2"/>
      <c r="C4" s="2"/>
      <c r="D4" s="3" t="s">
        <v>6</v>
      </c>
      <c r="E4" s="104">
        <v>507</v>
      </c>
      <c r="F4" s="104">
        <v>455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18</v>
      </c>
    </row>
    <row r="5" spans="1:15" ht="18.75" customHeight="1">
      <c r="A5" s="4"/>
      <c r="B5" s="2"/>
      <c r="C5" s="2"/>
      <c r="D5" s="3" t="s">
        <v>8</v>
      </c>
      <c r="E5" s="104">
        <v>492</v>
      </c>
      <c r="F5" s="104">
        <v>31</v>
      </c>
      <c r="G5" s="104">
        <v>44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18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18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18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999</v>
      </c>
      <c r="F8" s="9">
        <f>SUM(F3:F7)</f>
        <v>486</v>
      </c>
      <c r="G8" s="9">
        <f>SUM(G3:G7)</f>
        <v>44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18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 t="s">
        <v>2024</v>
      </c>
      <c r="J11" s="126"/>
      <c r="K11" s="128">
        <f>E8*2</f>
        <v>1998</v>
      </c>
      <c r="L11" s="178">
        <v>1762</v>
      </c>
      <c r="M11" s="86">
        <f>L11-K11</f>
        <v>-236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1060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1998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2017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201509018_11_00001</v>
      </c>
      <c r="C18" s="129">
        <f t="shared" ref="C18:C21" si="1">SUM(D18:H18)</f>
        <v>10</v>
      </c>
      <c r="D18" s="126"/>
      <c r="E18" s="126"/>
      <c r="F18" s="126"/>
      <c r="G18" s="126"/>
      <c r="H18" s="126">
        <v>10</v>
      </c>
      <c r="I18" s="126"/>
      <c r="J18" s="126" t="s">
        <v>1125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201509018_11_00002</v>
      </c>
      <c r="C19" s="129">
        <f t="shared" si="1"/>
        <v>10</v>
      </c>
      <c r="D19" s="126"/>
      <c r="E19" s="126"/>
      <c r="F19" s="126"/>
      <c r="G19" s="126"/>
      <c r="H19" s="126">
        <v>10</v>
      </c>
      <c r="I19" s="126"/>
      <c r="J19" s="126" t="s">
        <v>1125</v>
      </c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201509018_11_00003</v>
      </c>
      <c r="C20" s="129">
        <f t="shared" si="1"/>
        <v>10</v>
      </c>
      <c r="D20" s="126"/>
      <c r="E20" s="126"/>
      <c r="F20" s="126"/>
      <c r="G20" s="126"/>
      <c r="H20" s="126">
        <v>10</v>
      </c>
      <c r="I20" s="126"/>
      <c r="J20" s="126" t="s">
        <v>1125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201509018_11_00004</v>
      </c>
      <c r="C21" s="129">
        <f t="shared" si="1"/>
        <v>10</v>
      </c>
      <c r="D21" s="126"/>
      <c r="E21" s="126"/>
      <c r="F21" s="126"/>
      <c r="G21" s="126"/>
      <c r="H21" s="126">
        <v>10</v>
      </c>
      <c r="I21" s="126"/>
      <c r="J21" s="126" t="s">
        <v>1125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201509018_11_00005</v>
      </c>
      <c r="C22" s="129">
        <f>SUM(D22:H22)+I22</f>
        <v>11</v>
      </c>
      <c r="D22" s="126">
        <v>3</v>
      </c>
      <c r="E22" s="126"/>
      <c r="F22" s="126">
        <v>8</v>
      </c>
      <c r="G22" s="126"/>
      <c r="H22" s="126"/>
      <c r="I22" s="126"/>
      <c r="J22" s="126" t="s">
        <v>1505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63</v>
      </c>
      <c r="B23" s="169" t="str">
        <f t="shared" si="2"/>
        <v>201509018_11_00006</v>
      </c>
      <c r="C23" s="129">
        <f>SUM(D23:H23)+I23</f>
        <v>12</v>
      </c>
      <c r="D23" s="126"/>
      <c r="E23" s="126"/>
      <c r="F23" s="126">
        <v>12</v>
      </c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  <ignoredErrors>
    <ignoredError sqref="C18" formulaRange="1"/>
  </ignoredError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zoomScale="80" zoomScaleNormal="80" workbookViewId="0">
      <selection activeCell="G11" sqref="G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19</v>
      </c>
      <c r="L2" s="180" t="s">
        <v>1944</v>
      </c>
    </row>
    <row r="3" spans="1:15" ht="18.75" customHeight="1">
      <c r="A3" s="181" t="str">
        <f>L2&amp;K2</f>
        <v>9-19</v>
      </c>
      <c r="B3" s="2" t="s">
        <v>5</v>
      </c>
      <c r="C3" s="2"/>
      <c r="D3" s="3" t="s">
        <v>2026</v>
      </c>
      <c r="E3" s="104">
        <v>4</v>
      </c>
      <c r="F3" s="104">
        <v>4</v>
      </c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19</v>
      </c>
    </row>
    <row r="4" spans="1:15" ht="18.75" customHeight="1">
      <c r="A4" s="4"/>
      <c r="B4" s="2"/>
      <c r="C4" s="2"/>
      <c r="D4" s="3" t="s">
        <v>6</v>
      </c>
      <c r="E4" s="104">
        <v>233</v>
      </c>
      <c r="F4" s="104">
        <v>22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19</v>
      </c>
    </row>
    <row r="5" spans="1:15" ht="18.75" customHeight="1">
      <c r="A5" s="4"/>
      <c r="B5" s="2"/>
      <c r="C5" s="2"/>
      <c r="D5" s="3" t="s">
        <v>8</v>
      </c>
      <c r="E5" s="104">
        <v>772</v>
      </c>
      <c r="F5" s="104">
        <v>181</v>
      </c>
      <c r="G5" s="104">
        <v>72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19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19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1009</v>
      </c>
      <c r="F8" s="9">
        <f>SUM(F3:F7)</f>
        <v>207</v>
      </c>
      <c r="G8" s="9">
        <f>SUM(G3:G7)</f>
        <v>72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2018</v>
      </c>
      <c r="L11" s="178">
        <v>1762</v>
      </c>
      <c r="M11" s="86">
        <f>L11-K11</f>
        <v>-256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558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2018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9-19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2025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201509019_11_00001</v>
      </c>
      <c r="C18" s="129">
        <f t="shared" ref="C18:C21" si="1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201509019_11_00002</v>
      </c>
      <c r="C19" s="129">
        <f t="shared" si="1"/>
        <v>10</v>
      </c>
      <c r="D19" s="126"/>
      <c r="E19" s="126"/>
      <c r="F19" s="126">
        <v>10</v>
      </c>
      <c r="G19" s="126"/>
      <c r="H19" s="126"/>
      <c r="I19" s="126"/>
      <c r="J19" s="126"/>
      <c r="K19" s="8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201509019_11_00003</v>
      </c>
      <c r="C20" s="129">
        <f t="shared" si="1"/>
        <v>10</v>
      </c>
      <c r="D20" s="126"/>
      <c r="E20" s="126">
        <v>4</v>
      </c>
      <c r="F20" s="126">
        <v>6</v>
      </c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201509019_11_00004</v>
      </c>
      <c r="C21" s="129">
        <f t="shared" si="1"/>
        <v>12</v>
      </c>
      <c r="D21" s="126"/>
      <c r="E21" s="126">
        <v>12</v>
      </c>
      <c r="F21" s="126"/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201509019_11_00005</v>
      </c>
      <c r="C22" s="129">
        <f>SUM(D22:H22)+I22</f>
        <v>10</v>
      </c>
      <c r="D22" s="126"/>
      <c r="E22" s="126"/>
      <c r="F22" s="126"/>
      <c r="G22" s="126">
        <v>4</v>
      </c>
      <c r="H22" s="126">
        <v>6</v>
      </c>
      <c r="I22" s="126"/>
      <c r="J22" s="126" t="s">
        <v>1363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64</v>
      </c>
      <c r="B23" s="169" t="str">
        <f t="shared" si="2"/>
        <v>201509019_11_00006</v>
      </c>
      <c r="C23" s="129">
        <f>SUM(D23:H23)+I23</f>
        <v>12</v>
      </c>
      <c r="D23" s="126"/>
      <c r="E23" s="126"/>
      <c r="F23" s="126"/>
      <c r="G23" s="126"/>
      <c r="H23" s="126">
        <v>12</v>
      </c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topLeftCell="A4" zoomScale="80" zoomScaleNormal="80" workbookViewId="0">
      <selection activeCell="K23" sqref="K23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21</v>
      </c>
      <c r="L2" s="180" t="s">
        <v>1944</v>
      </c>
    </row>
    <row r="3" spans="1:15" ht="18.75" customHeight="1">
      <c r="A3" s="181" t="str">
        <f>L2&amp;K2</f>
        <v>9-21</v>
      </c>
      <c r="B3" s="2" t="s">
        <v>5</v>
      </c>
      <c r="C3" s="2"/>
      <c r="D3" s="3" t="s">
        <v>2026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21</v>
      </c>
    </row>
    <row r="4" spans="1:15" ht="18.75" customHeight="1">
      <c r="A4" s="4"/>
      <c r="B4" s="2"/>
      <c r="C4" s="2"/>
      <c r="D4" s="3" t="s">
        <v>6</v>
      </c>
      <c r="E4" s="104">
        <v>482</v>
      </c>
      <c r="F4" s="104">
        <v>262</v>
      </c>
      <c r="G4" s="104">
        <v>10</v>
      </c>
      <c r="H4" s="236"/>
      <c r="I4" s="237"/>
      <c r="J4" s="126"/>
      <c r="K4" s="86" t="s">
        <v>941</v>
      </c>
      <c r="L4" s="86" t="s">
        <v>1127</v>
      </c>
      <c r="M4" s="167">
        <f>M3</f>
        <v>21</v>
      </c>
    </row>
    <row r="5" spans="1:15" ht="18.75" customHeight="1">
      <c r="A5" s="4"/>
      <c r="B5" s="2"/>
      <c r="C5" s="2"/>
      <c r="D5" s="3" t="s">
        <v>8</v>
      </c>
      <c r="E5" s="104">
        <v>514</v>
      </c>
      <c r="F5" s="104">
        <v>231</v>
      </c>
      <c r="G5" s="104">
        <v>23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21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21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L7" s="86" t="s">
        <v>2061</v>
      </c>
      <c r="M7" s="167">
        <f t="shared" si="0"/>
        <v>21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996</v>
      </c>
      <c r="F8" s="9">
        <f>SUM(F3:F7)</f>
        <v>493</v>
      </c>
      <c r="G8" s="9">
        <f>SUM(G3:G7)</f>
        <v>33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21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1992</v>
      </c>
      <c r="L11" s="178">
        <v>1762</v>
      </c>
      <c r="M11" s="86">
        <f>L11-K11</f>
        <v>-230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1052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1992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9-21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2033</v>
      </c>
      <c r="I17" s="126" t="s">
        <v>2034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201509021_11_00001</v>
      </c>
      <c r="C18" s="129">
        <f t="shared" ref="C18:C21" si="1">SUM(D18:H18)</f>
        <v>10</v>
      </c>
      <c r="D18" s="126"/>
      <c r="E18" s="126">
        <v>6</v>
      </c>
      <c r="F18" s="126"/>
      <c r="G18" s="126">
        <v>4</v>
      </c>
      <c r="H18" s="126"/>
      <c r="I18" s="126"/>
      <c r="J18" s="126" t="s">
        <v>1391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201509021_11_00002</v>
      </c>
      <c r="C19" s="129">
        <f t="shared" si="1"/>
        <v>9</v>
      </c>
      <c r="D19" s="126">
        <v>1</v>
      </c>
      <c r="E19" s="126"/>
      <c r="F19" s="126">
        <v>8</v>
      </c>
      <c r="G19" s="126"/>
      <c r="H19" s="126"/>
      <c r="I19" s="126"/>
      <c r="J19" s="126" t="s">
        <v>2035</v>
      </c>
      <c r="K19" s="126" t="s">
        <v>2037</v>
      </c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201509021_11_00003</v>
      </c>
      <c r="C20" s="129">
        <f t="shared" si="1"/>
        <v>10</v>
      </c>
      <c r="D20" s="126"/>
      <c r="E20" s="126"/>
      <c r="F20" s="126"/>
      <c r="G20" s="126"/>
      <c r="H20" s="126">
        <v>10</v>
      </c>
      <c r="I20" s="126"/>
      <c r="J20" s="126" t="s">
        <v>1125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201509021_11_00004</v>
      </c>
      <c r="C21" s="129">
        <f t="shared" si="1"/>
        <v>10</v>
      </c>
      <c r="D21" s="126"/>
      <c r="E21" s="126"/>
      <c r="F21" s="126"/>
      <c r="G21" s="126"/>
      <c r="H21" s="126">
        <v>10</v>
      </c>
      <c r="I21" s="126"/>
      <c r="J21" s="126" t="s">
        <v>1125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201509021_11_00005</v>
      </c>
      <c r="C22" s="129">
        <f>SUM(D22:H22)+I22</f>
        <v>10</v>
      </c>
      <c r="D22" s="126"/>
      <c r="E22" s="126"/>
      <c r="F22" s="126"/>
      <c r="G22" s="126"/>
      <c r="H22" s="126">
        <v>10</v>
      </c>
      <c r="I22" s="126"/>
      <c r="J22" s="126" t="s">
        <v>1125</v>
      </c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62</v>
      </c>
      <c r="B23" s="169" t="str">
        <f t="shared" si="2"/>
        <v>201509021_11_00006</v>
      </c>
      <c r="C23" s="129">
        <f>SUM(D23:H23)+I23</f>
        <v>13</v>
      </c>
      <c r="D23" s="126"/>
      <c r="E23" s="126"/>
      <c r="F23" s="126"/>
      <c r="G23" s="126">
        <v>2</v>
      </c>
      <c r="H23" s="126">
        <v>7</v>
      </c>
      <c r="I23" s="126">
        <v>4</v>
      </c>
      <c r="J23" s="126" t="s">
        <v>2036</v>
      </c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 t="s">
        <v>2038</v>
      </c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zoomScale="80" zoomScaleNormal="80" workbookViewId="0">
      <selection activeCell="H10" sqref="H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22</v>
      </c>
      <c r="L2" s="180" t="s">
        <v>1944</v>
      </c>
    </row>
    <row r="3" spans="1:15" ht="18.75" customHeight="1">
      <c r="A3" s="181" t="str">
        <f>L2&amp;K2</f>
        <v>9-22</v>
      </c>
      <c r="B3" s="2" t="s">
        <v>5</v>
      </c>
      <c r="C3" s="2"/>
      <c r="D3" s="3" t="s">
        <v>2026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22</v>
      </c>
    </row>
    <row r="4" spans="1:15" ht="18.75" customHeight="1">
      <c r="A4" s="4"/>
      <c r="B4" s="2"/>
      <c r="C4" s="2"/>
      <c r="D4" s="3" t="s">
        <v>6</v>
      </c>
      <c r="E4" s="104">
        <v>424</v>
      </c>
      <c r="F4" s="104">
        <v>17</v>
      </c>
      <c r="G4" s="104">
        <v>6</v>
      </c>
      <c r="H4" s="236"/>
      <c r="I4" s="237"/>
      <c r="J4" s="126" t="s">
        <v>2051</v>
      </c>
      <c r="K4" s="86" t="s">
        <v>941</v>
      </c>
      <c r="L4" s="86" t="s">
        <v>1127</v>
      </c>
      <c r="M4" s="167">
        <f>M3</f>
        <v>22</v>
      </c>
    </row>
    <row r="5" spans="1:15" ht="18.75" customHeight="1">
      <c r="A5" s="4"/>
      <c r="B5" s="2"/>
      <c r="C5" s="2"/>
      <c r="D5" s="3" t="s">
        <v>8</v>
      </c>
      <c r="E5" s="104">
        <v>498</v>
      </c>
      <c r="F5" s="104">
        <v>191</v>
      </c>
      <c r="G5" s="104">
        <v>51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22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22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22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922</v>
      </c>
      <c r="F8" s="9">
        <f>SUM(F3:F7)</f>
        <v>208</v>
      </c>
      <c r="G8" s="9">
        <f>SUM(G3:G7)</f>
        <v>57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22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160</v>
      </c>
      <c r="F10" s="104">
        <v>152</v>
      </c>
      <c r="G10" s="104"/>
      <c r="H10" s="104"/>
      <c r="I10" s="106"/>
      <c r="J10" s="126" t="s">
        <v>2052</v>
      </c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1844</v>
      </c>
      <c r="L11" s="178">
        <v>1762</v>
      </c>
      <c r="M11" s="86">
        <f>L11-K11</f>
        <v>-82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682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2004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160</v>
      </c>
      <c r="F14" s="78">
        <f>SUM(F9:F13)</f>
        <v>152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9-22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1996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201509022_11_00001</v>
      </c>
      <c r="C18" s="129">
        <f t="shared" ref="C18:C21" si="1">SUM(D18:H18)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201509022_11_00002</v>
      </c>
      <c r="C19" s="129">
        <f t="shared" si="1"/>
        <v>9</v>
      </c>
      <c r="D19" s="126"/>
      <c r="E19" s="126"/>
      <c r="F19" s="126">
        <v>9</v>
      </c>
      <c r="G19" s="126"/>
      <c r="H19" s="126"/>
      <c r="I19" s="126"/>
      <c r="J19" s="126" t="s">
        <v>2039</v>
      </c>
      <c r="K19" s="126" t="s">
        <v>1860</v>
      </c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201509022_11_00003</v>
      </c>
      <c r="C20" s="129">
        <f t="shared" si="1"/>
        <v>12</v>
      </c>
      <c r="D20" s="126"/>
      <c r="E20" s="126">
        <v>6</v>
      </c>
      <c r="F20" s="126">
        <v>6</v>
      </c>
      <c r="G20" s="126"/>
      <c r="H20" s="126"/>
      <c r="I20" s="126"/>
      <c r="J20" s="126" t="s">
        <v>2040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201509022_11_00004</v>
      </c>
      <c r="C21" s="129">
        <f t="shared" si="1"/>
        <v>10</v>
      </c>
      <c r="D21" s="126">
        <v>10</v>
      </c>
      <c r="E21" s="126"/>
      <c r="F21" s="126"/>
      <c r="G21" s="126"/>
      <c r="H21" s="126"/>
      <c r="I21" s="126"/>
      <c r="J21" s="126" t="s">
        <v>2041</v>
      </c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201509022_11_00005</v>
      </c>
      <c r="C22" s="129">
        <f>SUM(D22:H22)+I22</f>
        <v>0</v>
      </c>
      <c r="D22" s="126"/>
      <c r="E22" s="126"/>
      <c r="F22" s="126"/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41</v>
      </c>
      <c r="B23" s="169" t="str">
        <f t="shared" si="2"/>
        <v>201509022_11_00006</v>
      </c>
      <c r="C23" s="129">
        <f>SUM(D23:H23)+I23</f>
        <v>0</v>
      </c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zoomScale="80" zoomScaleNormal="80" workbookViewId="0">
      <selection activeCell="I21" sqref="I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26</v>
      </c>
      <c r="L2" s="180" t="s">
        <v>1944</v>
      </c>
    </row>
    <row r="3" spans="1:15" ht="18.75" customHeight="1">
      <c r="A3" s="181" t="str">
        <f>L2&amp;K2</f>
        <v>9-26</v>
      </c>
      <c r="B3" s="2" t="s">
        <v>5</v>
      </c>
      <c r="C3" s="2"/>
      <c r="D3" s="3" t="s">
        <v>2026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26</v>
      </c>
    </row>
    <row r="4" spans="1:15" ht="18.75" customHeight="1">
      <c r="A4" s="4"/>
      <c r="B4" s="2"/>
      <c r="C4" s="2"/>
      <c r="D4" s="3" t="s">
        <v>6</v>
      </c>
      <c r="E4" s="104"/>
      <c r="F4" s="104"/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26</v>
      </c>
    </row>
    <row r="5" spans="1:15" ht="18.75" customHeight="1">
      <c r="A5" s="4"/>
      <c r="B5" s="2"/>
      <c r="C5" s="2"/>
      <c r="D5" s="3" t="s">
        <v>8</v>
      </c>
      <c r="E5" s="104">
        <v>257</v>
      </c>
      <c r="F5" s="104">
        <v>189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26</v>
      </c>
      <c r="O5" s="165"/>
    </row>
    <row r="6" spans="1:15" ht="18.75" customHeight="1">
      <c r="A6" s="4"/>
      <c r="B6" s="2"/>
      <c r="C6" s="2"/>
      <c r="D6" s="3" t="s">
        <v>1279</v>
      </c>
      <c r="E6" s="104">
        <v>10</v>
      </c>
      <c r="F6" s="104">
        <v>10</v>
      </c>
      <c r="G6" s="104"/>
      <c r="H6" s="236"/>
      <c r="I6" s="237"/>
      <c r="J6" s="126"/>
      <c r="M6" s="167">
        <f t="shared" si="0"/>
        <v>26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267</v>
      </c>
      <c r="F8" s="9">
        <f>SUM(F3:F7)</f>
        <v>199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534</v>
      </c>
      <c r="L11" s="178">
        <v>1762</v>
      </c>
      <c r="M11" s="86">
        <f>L11-K11</f>
        <v>1228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398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534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9-26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1996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201509026_11_00001</v>
      </c>
      <c r="C18" s="129">
        <f t="shared" ref="C18:C21" si="1">SUM(D18:H18)</f>
        <v>0</v>
      </c>
      <c r="D18" s="126"/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201509026_11_00002</v>
      </c>
      <c r="C19" s="129">
        <f t="shared" si="1"/>
        <v>0</v>
      </c>
      <c r="D19" s="126"/>
      <c r="E19" s="126"/>
      <c r="F19" s="126"/>
      <c r="G19" s="126"/>
      <c r="H19" s="126"/>
      <c r="I19" s="126"/>
      <c r="J19" s="126"/>
      <c r="K19" s="126" t="s">
        <v>1860</v>
      </c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2"/>
        <v>201509026_11_00003</v>
      </c>
      <c r="C20" s="129">
        <f t="shared" si="1"/>
        <v>0</v>
      </c>
      <c r="D20" s="126"/>
      <c r="E20" s="126"/>
      <c r="F20" s="126"/>
      <c r="G20" s="126"/>
      <c r="H20" s="126"/>
      <c r="I20" s="126"/>
      <c r="J20" s="126"/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2"/>
        <v>201509026_11_00004</v>
      </c>
      <c r="C21" s="129">
        <f t="shared" si="1"/>
        <v>0</v>
      </c>
      <c r="D21" s="126"/>
      <c r="E21" s="126"/>
      <c r="F21" s="126"/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201509026_11_00005</v>
      </c>
      <c r="C22" s="129">
        <f>SUM(D22:H22)+I22</f>
        <v>0</v>
      </c>
      <c r="D22" s="126"/>
      <c r="E22" s="126"/>
      <c r="F22" s="126"/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0</v>
      </c>
      <c r="B23" s="169" t="str">
        <f t="shared" si="2"/>
        <v>201509026_11_00006</v>
      </c>
      <c r="C23" s="129">
        <f>SUM(D23:H23)+I23</f>
        <v>0</v>
      </c>
      <c r="D23" s="126"/>
      <c r="E23" s="126"/>
      <c r="F23" s="126"/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/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0"/>
  <sheetViews>
    <sheetView topLeftCell="A8" zoomScale="80" zoomScaleNormal="80" workbookViewId="0">
      <selection activeCell="L26" sqref="L2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28</v>
      </c>
      <c r="L2" s="180" t="s">
        <v>1944</v>
      </c>
    </row>
    <row r="3" spans="1:15" ht="18.75" customHeight="1">
      <c r="A3" s="181" t="str">
        <f>L2&amp;K2</f>
        <v>9-28</v>
      </c>
      <c r="B3" s="2" t="s">
        <v>5</v>
      </c>
      <c r="C3" s="2"/>
      <c r="D3" s="3" t="s">
        <v>2026</v>
      </c>
      <c r="E3" s="104">
        <v>12</v>
      </c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28</v>
      </c>
    </row>
    <row r="4" spans="1:15" ht="18.75" customHeight="1">
      <c r="A4" s="4"/>
      <c r="B4" s="2"/>
      <c r="C4" s="2"/>
      <c r="D4" s="3" t="s">
        <v>6</v>
      </c>
      <c r="E4" s="104" t="s">
        <v>2075</v>
      </c>
      <c r="F4" s="104">
        <v>55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28</v>
      </c>
    </row>
    <row r="5" spans="1:15" ht="18.75" customHeight="1">
      <c r="A5" s="4"/>
      <c r="B5" s="2"/>
      <c r="C5" s="2"/>
      <c r="D5" s="3" t="s">
        <v>8</v>
      </c>
      <c r="E5" s="104" t="s">
        <v>2074</v>
      </c>
      <c r="F5" s="104">
        <v>73</v>
      </c>
      <c r="G5" s="104">
        <v>24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28</v>
      </c>
      <c r="O5" s="165"/>
    </row>
    <row r="6" spans="1:15" ht="18.75" customHeight="1">
      <c r="A6" s="4"/>
      <c r="B6" s="2"/>
      <c r="C6" s="2"/>
      <c r="D6" s="3" t="s">
        <v>1279</v>
      </c>
      <c r="E6" s="104">
        <v>21</v>
      </c>
      <c r="F6" s="104">
        <v>15</v>
      </c>
      <c r="G6" s="104"/>
      <c r="H6" s="236"/>
      <c r="I6" s="237"/>
      <c r="J6" s="126"/>
      <c r="M6" s="167">
        <f t="shared" si="0"/>
        <v>28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28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SUM(E3:E7)+521+336</f>
        <v>890</v>
      </c>
      <c r="F8" s="9">
        <f>SUM(F3:F7)</f>
        <v>143</v>
      </c>
      <c r="G8" s="9">
        <f>SUM(G3:G7)</f>
        <v>24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28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1780</v>
      </c>
      <c r="L11" s="178">
        <v>1780</v>
      </c>
      <c r="M11" s="86">
        <f>L11-K11</f>
        <v>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334</v>
      </c>
      <c r="L12" s="178">
        <v>334</v>
      </c>
      <c r="M12" s="86">
        <f t="shared" ref="M12:M13" si="1">L12-K12</f>
        <v>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1780</v>
      </c>
      <c r="L13" s="178">
        <v>1780</v>
      </c>
      <c r="M13" s="86">
        <f t="shared" si="1"/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9-28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1996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201509028_11_00001</v>
      </c>
      <c r="C18" s="129">
        <f t="shared" ref="C18:C21" si="2">SUM(D18:H18)</f>
        <v>12</v>
      </c>
      <c r="D18" s="126"/>
      <c r="E18" s="126">
        <v>12</v>
      </c>
      <c r="F18" s="126"/>
      <c r="G18" s="126"/>
      <c r="H18" s="126"/>
      <c r="I18" s="126"/>
      <c r="J18" s="126" t="s">
        <v>2062</v>
      </c>
      <c r="K18" s="126" t="s">
        <v>1125</v>
      </c>
      <c r="L18" s="97" t="s">
        <v>1253</v>
      </c>
      <c r="M18" s="182">
        <v>2015090</v>
      </c>
      <c r="N18" s="166" t="s">
        <v>1900</v>
      </c>
    </row>
    <row r="19" spans="1:14" s="97" customFormat="1" ht="17.3" customHeight="1">
      <c r="A19" s="101"/>
      <c r="B19" s="169" t="str">
        <f t="shared" ref="B19:B23" si="3">M19&amp;M4&amp;N19</f>
        <v>201509028_11_00002</v>
      </c>
      <c r="C19" s="129">
        <f t="shared" si="2"/>
        <v>12</v>
      </c>
      <c r="D19" s="126"/>
      <c r="E19" s="126">
        <v>12</v>
      </c>
      <c r="F19" s="126"/>
      <c r="G19" s="126"/>
      <c r="H19" s="126"/>
      <c r="I19" s="126"/>
      <c r="J19" s="126"/>
      <c r="K19" s="126"/>
      <c r="M19" s="182">
        <v>2015090</v>
      </c>
      <c r="N19" s="166" t="s">
        <v>1901</v>
      </c>
    </row>
    <row r="20" spans="1:14" s="97" customFormat="1" ht="17.3" customHeight="1">
      <c r="A20" s="101"/>
      <c r="B20" s="169" t="str">
        <f t="shared" si="3"/>
        <v>201509028_11_00003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 t="s">
        <v>1392</v>
      </c>
      <c r="K20" s="86"/>
      <c r="M20" s="182">
        <v>2015090</v>
      </c>
      <c r="N20" s="166" t="s">
        <v>1902</v>
      </c>
    </row>
    <row r="21" spans="1:14" s="97" customFormat="1" ht="17.3" customHeight="1">
      <c r="A21" s="101"/>
      <c r="B21" s="169" t="str">
        <f t="shared" si="3"/>
        <v>201509028_11_00004</v>
      </c>
      <c r="C21" s="129">
        <f t="shared" si="2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  <c r="M21" s="182">
        <v>2015090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3"/>
        <v>201509028_11_00005</v>
      </c>
      <c r="C22" s="129">
        <f>SUM(D22:H22)+I22</f>
        <v>9</v>
      </c>
      <c r="D22" s="126">
        <v>3</v>
      </c>
      <c r="E22" s="126"/>
      <c r="F22" s="126">
        <v>6</v>
      </c>
      <c r="G22" s="126"/>
      <c r="H22" s="126"/>
      <c r="I22" s="126"/>
      <c r="J22" s="126"/>
      <c r="K22" s="86"/>
      <c r="M22" s="182">
        <v>2015090</v>
      </c>
      <c r="N22" s="166" t="s">
        <v>1904</v>
      </c>
    </row>
    <row r="23" spans="1:14" s="97" customFormat="1" ht="17.3" customHeight="1">
      <c r="A23" s="126">
        <f>SUM(C18:C23)</f>
        <v>63</v>
      </c>
      <c r="B23" s="169" t="str">
        <f t="shared" si="3"/>
        <v>201509028_11_00006</v>
      </c>
      <c r="C23" s="129">
        <f>SUM(D23:H23)+I23</f>
        <v>10</v>
      </c>
      <c r="D23" s="126"/>
      <c r="E23" s="126"/>
      <c r="F23" s="126">
        <v>10</v>
      </c>
      <c r="G23" s="126"/>
      <c r="H23" s="126"/>
      <c r="I23" s="126"/>
      <c r="J23" s="126"/>
      <c r="K23" s="86"/>
      <c r="M23" s="182">
        <v>2015090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2015090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N6" sqref="N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42191</v>
      </c>
      <c r="B3" s="2" t="s">
        <v>5</v>
      </c>
      <c r="C3" s="2"/>
      <c r="D3" s="3" t="s">
        <v>6</v>
      </c>
      <c r="E3" s="104">
        <v>11</v>
      </c>
      <c r="F3" s="104">
        <v>7</v>
      </c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679</v>
      </c>
      <c r="F4" s="104">
        <v>416</v>
      </c>
      <c r="G4" s="104" t="s">
        <v>1427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 t="s">
        <v>1123</v>
      </c>
      <c r="E7" s="104">
        <v>80</v>
      </c>
      <c r="F7" s="104"/>
      <c r="G7" s="104">
        <v>80</v>
      </c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770</v>
      </c>
      <c r="F8" s="9">
        <f>SUM(F3:F7)</f>
        <v>423</v>
      </c>
      <c r="G8" s="9">
        <f>SUM(G3:G7)+26</f>
        <v>106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1540</v>
      </c>
    </row>
    <row r="12" spans="1:15" ht="20.350000000000001" customHeight="1">
      <c r="A12" s="6"/>
      <c r="B12" s="7"/>
      <c r="C12" s="7"/>
      <c r="D12" s="3" t="s">
        <v>1264</v>
      </c>
      <c r="E12" s="105">
        <v>46</v>
      </c>
      <c r="F12" s="105"/>
      <c r="G12" s="105">
        <v>46</v>
      </c>
      <c r="H12" s="105"/>
      <c r="I12" s="107"/>
      <c r="J12" s="126" t="s">
        <v>1428</v>
      </c>
      <c r="K12" s="128">
        <f>(F8+G8)*2+F14+G14+H14+I14</f>
        <v>1104</v>
      </c>
    </row>
    <row r="13" spans="1:15" ht="20.350000000000001" customHeight="1">
      <c r="A13" s="6"/>
      <c r="B13" s="7"/>
      <c r="C13" s="7"/>
      <c r="D13" s="3" t="s">
        <v>1287</v>
      </c>
      <c r="E13" s="104"/>
      <c r="F13" s="105"/>
      <c r="G13" s="105"/>
      <c r="H13" s="105"/>
      <c r="I13" s="107"/>
      <c r="J13" s="126"/>
      <c r="K13" s="128">
        <f>K11+E14</f>
        <v>1586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46</v>
      </c>
      <c r="F14" s="78">
        <f>SUM(F9:F13)</f>
        <v>0</v>
      </c>
      <c r="G14" s="78">
        <f>SUM(G9:G13)</f>
        <v>46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42191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1403</v>
      </c>
      <c r="C18" s="129">
        <f t="shared" ref="C18:C24" si="0">SUM(D18:H18)</f>
        <v>8</v>
      </c>
      <c r="D18" s="126"/>
      <c r="E18" s="126">
        <v>8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1404</v>
      </c>
      <c r="C19" s="129">
        <f t="shared" si="0"/>
        <v>8</v>
      </c>
      <c r="D19" s="126"/>
      <c r="E19" s="126">
        <v>6</v>
      </c>
      <c r="F19" s="126"/>
      <c r="G19" s="126">
        <v>2</v>
      </c>
      <c r="H19" s="126"/>
      <c r="I19" s="126"/>
      <c r="J19" s="126" t="s">
        <v>1418</v>
      </c>
      <c r="K19" s="86"/>
    </row>
    <row r="20" spans="1:12" s="97" customFormat="1" ht="17.3" customHeight="1">
      <c r="A20" s="101"/>
      <c r="B20" s="169" t="s">
        <v>1405</v>
      </c>
      <c r="C20" s="129">
        <f t="shared" si="0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 t="s">
        <v>1406</v>
      </c>
      <c r="C21" s="129">
        <f t="shared" si="0"/>
        <v>11</v>
      </c>
      <c r="D21" s="126"/>
      <c r="E21" s="126"/>
      <c r="F21" s="126">
        <v>7</v>
      </c>
      <c r="G21" s="126"/>
      <c r="H21" s="126">
        <v>4</v>
      </c>
      <c r="I21" s="126" t="s">
        <v>1363</v>
      </c>
      <c r="J21" s="126" t="s">
        <v>1358</v>
      </c>
      <c r="K21" s="86"/>
    </row>
    <row r="22" spans="1:12" s="97" customFormat="1" ht="17.3" customHeight="1">
      <c r="A22" s="126" t="s">
        <v>974</v>
      </c>
      <c r="B22" s="169" t="s">
        <v>1407</v>
      </c>
      <c r="C22" s="129">
        <f t="shared" si="0"/>
        <v>10</v>
      </c>
      <c r="D22" s="126"/>
      <c r="E22" s="126"/>
      <c r="F22" s="126">
        <v>10</v>
      </c>
      <c r="G22" s="126"/>
      <c r="H22" s="126"/>
      <c r="I22" s="126"/>
      <c r="J22" s="126"/>
      <c r="K22" s="126"/>
    </row>
    <row r="23" spans="1:12" s="97" customFormat="1" ht="17.3" customHeight="1">
      <c r="A23" s="126">
        <f>SUM(C18:C23)</f>
        <v>61</v>
      </c>
      <c r="B23" s="169" t="s">
        <v>1408</v>
      </c>
      <c r="C23" s="129">
        <f t="shared" si="0"/>
        <v>12</v>
      </c>
      <c r="D23" s="126"/>
      <c r="E23" s="126"/>
      <c r="F23" s="126">
        <v>12</v>
      </c>
      <c r="G23" s="126"/>
      <c r="H23" s="126"/>
      <c r="I23" s="126"/>
      <c r="J23" s="126"/>
    </row>
    <row r="24" spans="1:12" ht="19.45" customHeight="1">
      <c r="A24" s="1"/>
      <c r="B24" s="169"/>
      <c r="C24" s="129">
        <f t="shared" si="0"/>
        <v>0</v>
      </c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topLeftCell="A7" zoomScale="80" zoomScaleNormal="80" workbookViewId="0">
      <selection activeCell="L24" sqref="L24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6</v>
      </c>
      <c r="L2" s="180" t="s">
        <v>2076</v>
      </c>
    </row>
    <row r="3" spans="1:15" ht="18.75" customHeight="1">
      <c r="A3" s="181" t="str">
        <f>L2&amp;K2</f>
        <v>10-6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6</v>
      </c>
    </row>
    <row r="4" spans="1:15" ht="18.75" customHeight="1">
      <c r="A4" s="4"/>
      <c r="B4" s="2"/>
      <c r="C4" s="2"/>
      <c r="D4" s="3" t="s">
        <v>6</v>
      </c>
      <c r="E4" s="104">
        <v>258</v>
      </c>
      <c r="F4" s="104">
        <v>12</v>
      </c>
      <c r="G4" s="104">
        <v>4</v>
      </c>
      <c r="H4" s="236"/>
      <c r="I4" s="237"/>
      <c r="J4" s="126"/>
      <c r="K4" s="86" t="s">
        <v>941</v>
      </c>
      <c r="L4" s="86" t="s">
        <v>1127</v>
      </c>
      <c r="M4" s="167">
        <f>M3</f>
        <v>6</v>
      </c>
    </row>
    <row r="5" spans="1:15" ht="18.75" customHeight="1">
      <c r="A5" s="4"/>
      <c r="B5" s="2"/>
      <c r="C5" s="2"/>
      <c r="D5" s="3" t="s">
        <v>8</v>
      </c>
      <c r="E5" s="104">
        <v>991</v>
      </c>
      <c r="F5" s="104">
        <v>278</v>
      </c>
      <c r="G5" s="104">
        <v>176</v>
      </c>
      <c r="H5" s="236" t="s">
        <v>12</v>
      </c>
      <c r="I5" s="237"/>
      <c r="J5" s="126" t="s">
        <v>2086</v>
      </c>
      <c r="K5" s="86" t="s">
        <v>1012</v>
      </c>
      <c r="L5" s="86" t="s">
        <v>1170</v>
      </c>
      <c r="M5" s="167">
        <f t="shared" ref="M5:M8" si="0">M4</f>
        <v>6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1249</v>
      </c>
      <c r="F8" s="9">
        <f>SUM(F3:F7)</f>
        <v>290</v>
      </c>
      <c r="G8" s="9">
        <f>SUM(G3:G7)</f>
        <v>180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2498</v>
      </c>
      <c r="L11" s="178">
        <v>1762</v>
      </c>
      <c r="M11" s="86">
        <f>L11-K11</f>
        <v>-736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940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2498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1996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">
        <v>2077</v>
      </c>
      <c r="C18" s="129">
        <f t="shared" ref="C18:C21" si="1">SUM(D18:H18)</f>
        <v>12</v>
      </c>
      <c r="D18" s="126"/>
      <c r="E18" s="126">
        <v>7</v>
      </c>
      <c r="F18" s="126">
        <v>5</v>
      </c>
      <c r="G18" s="126"/>
      <c r="H18" s="126"/>
      <c r="I18" s="126"/>
      <c r="J18" s="126" t="s">
        <v>1847</v>
      </c>
      <c r="K18" s="126" t="s">
        <v>1125</v>
      </c>
      <c r="L18" s="97" t="s">
        <v>1253</v>
      </c>
      <c r="M18" s="182">
        <v>20150100</v>
      </c>
      <c r="N18" s="166" t="s">
        <v>1900</v>
      </c>
    </row>
    <row r="19" spans="1:14" s="97" customFormat="1" ht="17.3" customHeight="1">
      <c r="A19" s="101"/>
      <c r="B19" s="169" t="s">
        <v>2078</v>
      </c>
      <c r="C19" s="129">
        <f t="shared" si="1"/>
        <v>10</v>
      </c>
      <c r="D19" s="126"/>
      <c r="E19" s="126"/>
      <c r="F19" s="126">
        <v>10</v>
      </c>
      <c r="G19" s="126"/>
      <c r="H19" s="126"/>
      <c r="I19" s="126"/>
      <c r="J19" s="126"/>
      <c r="K19" s="126"/>
      <c r="M19" s="182">
        <v>20150100</v>
      </c>
      <c r="N19" s="166" t="s">
        <v>1901</v>
      </c>
    </row>
    <row r="20" spans="1:14" s="97" customFormat="1" ht="17.3" customHeight="1">
      <c r="A20" s="101"/>
      <c r="B20" s="169" t="s">
        <v>2079</v>
      </c>
      <c r="C20" s="129">
        <f t="shared" si="1"/>
        <v>12</v>
      </c>
      <c r="D20" s="126"/>
      <c r="E20" s="126">
        <v>10</v>
      </c>
      <c r="F20" s="126"/>
      <c r="G20" s="126">
        <v>2</v>
      </c>
      <c r="H20" s="126"/>
      <c r="I20" s="126"/>
      <c r="J20" s="126"/>
      <c r="K20" s="86"/>
      <c r="M20" s="182">
        <v>20150100</v>
      </c>
      <c r="N20" s="166" t="s">
        <v>1902</v>
      </c>
    </row>
    <row r="21" spans="1:14" s="97" customFormat="1" ht="17.3" customHeight="1">
      <c r="A21" s="101"/>
      <c r="B21" s="169" t="s">
        <v>2080</v>
      </c>
      <c r="C21" s="129">
        <f t="shared" si="1"/>
        <v>12</v>
      </c>
      <c r="D21" s="126"/>
      <c r="E21" s="126">
        <v>12</v>
      </c>
      <c r="F21" s="126"/>
      <c r="G21" s="126"/>
      <c r="H21" s="126"/>
      <c r="I21" s="126"/>
      <c r="J21" s="126"/>
      <c r="K21" s="86"/>
      <c r="M21" s="182">
        <v>20150100</v>
      </c>
      <c r="N21" s="166" t="s">
        <v>1903</v>
      </c>
    </row>
    <row r="22" spans="1:14" s="97" customFormat="1" ht="17.3" customHeight="1">
      <c r="A22" s="126" t="s">
        <v>974</v>
      </c>
      <c r="B22" s="169" t="s">
        <v>2081</v>
      </c>
      <c r="C22" s="129">
        <f>SUM(D22:H22)+I22</f>
        <v>8</v>
      </c>
      <c r="D22" s="126">
        <v>1</v>
      </c>
      <c r="E22" s="126"/>
      <c r="F22" s="126">
        <v>7</v>
      </c>
      <c r="G22" s="126"/>
      <c r="H22" s="126"/>
      <c r="I22" s="126"/>
      <c r="J22" s="126" t="s">
        <v>1526</v>
      </c>
      <c r="K22" s="86"/>
      <c r="M22" s="182">
        <v>20150100</v>
      </c>
      <c r="N22" s="166" t="s">
        <v>1904</v>
      </c>
    </row>
    <row r="23" spans="1:14" s="97" customFormat="1" ht="17.3" customHeight="1">
      <c r="A23" s="126">
        <f>SUM(C18:C23)</f>
        <v>64</v>
      </c>
      <c r="B23" s="169" t="s">
        <v>2082</v>
      </c>
      <c r="C23" s="129">
        <f>SUM(D23:H23)+I23</f>
        <v>10</v>
      </c>
      <c r="D23" s="126"/>
      <c r="E23" s="126"/>
      <c r="F23" s="126">
        <v>10</v>
      </c>
      <c r="G23" s="126"/>
      <c r="H23" s="126"/>
      <c r="I23" s="126"/>
      <c r="J23" s="126"/>
      <c r="K23" s="86"/>
      <c r="M23" s="182">
        <v>20150100</v>
      </c>
      <c r="N23" s="166" t="s">
        <v>1905</v>
      </c>
    </row>
    <row r="24" spans="1:14" ht="19.45" customHeight="1">
      <c r="A24" s="1"/>
      <c r="B24" s="169" t="s">
        <v>2084</v>
      </c>
      <c r="C24" s="129">
        <f t="shared" ref="C24:C25" si="2">SUM(D24:H24)+I24</f>
        <v>12</v>
      </c>
      <c r="D24" s="126"/>
      <c r="E24" s="126"/>
      <c r="F24" s="126">
        <v>12</v>
      </c>
      <c r="G24" s="126"/>
      <c r="H24" s="126"/>
      <c r="I24" s="126"/>
      <c r="J24" s="126" t="s">
        <v>1118</v>
      </c>
      <c r="M24" s="182">
        <v>20150100</v>
      </c>
      <c r="N24" s="166" t="s">
        <v>2083</v>
      </c>
    </row>
    <row r="25" spans="1:14" ht="19.45" customHeight="1">
      <c r="A25" s="1"/>
      <c r="B25" s="169" t="s">
        <v>2085</v>
      </c>
      <c r="C25" s="129">
        <f t="shared" si="2"/>
        <v>10</v>
      </c>
      <c r="D25" s="126"/>
      <c r="E25" s="126"/>
      <c r="F25" s="126">
        <v>10</v>
      </c>
      <c r="G25" s="126"/>
      <c r="H25" s="126"/>
      <c r="I25" s="126"/>
      <c r="J25" s="126" t="s">
        <v>1315</v>
      </c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F22" sqref="F2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7</v>
      </c>
      <c r="L2" s="180" t="s">
        <v>2076</v>
      </c>
    </row>
    <row r="3" spans="1:15" ht="18.75" customHeight="1">
      <c r="A3" s="181" t="str">
        <f>L2&amp;K2</f>
        <v>10-7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7</v>
      </c>
    </row>
    <row r="4" spans="1:15" ht="18.75" customHeight="1">
      <c r="A4" s="4"/>
      <c r="B4" s="2"/>
      <c r="C4" s="2"/>
      <c r="D4" s="3" t="s">
        <v>6</v>
      </c>
      <c r="E4" s="104">
        <v>77</v>
      </c>
      <c r="F4" s="104">
        <v>5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7</v>
      </c>
    </row>
    <row r="5" spans="1:15" ht="18.75" customHeight="1">
      <c r="A5" s="4"/>
      <c r="B5" s="2"/>
      <c r="C5" s="2"/>
      <c r="D5" s="3" t="s">
        <v>8</v>
      </c>
      <c r="E5" s="104">
        <v>1159</v>
      </c>
      <c r="F5" s="104">
        <v>16</v>
      </c>
      <c r="G5" s="104">
        <v>468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7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M6" s="167">
        <f t="shared" si="0"/>
        <v>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7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1236</v>
      </c>
      <c r="F8" s="9">
        <f>SUM(F3:F7)</f>
        <v>21</v>
      </c>
      <c r="G8" s="9">
        <f>SUM(G3:G7)</f>
        <v>468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7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2472</v>
      </c>
      <c r="L11" s="178">
        <v>1762</v>
      </c>
      <c r="M11" s="86">
        <f>L11-K11</f>
        <v>-710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978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2472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2089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">
        <v>2087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>M19&amp;M3&amp;N19</f>
        <v>20151007_11_00001</v>
      </c>
      <c r="C19" s="129">
        <f t="shared" si="1"/>
        <v>11</v>
      </c>
      <c r="D19" s="126"/>
      <c r="E19" s="126"/>
      <c r="F19" s="126">
        <v>11</v>
      </c>
      <c r="G19" s="126"/>
      <c r="H19" s="126"/>
      <c r="I19" s="126" t="s">
        <v>2091</v>
      </c>
      <c r="J19" s="126" t="s">
        <v>1315</v>
      </c>
      <c r="K19" s="126"/>
      <c r="M19" s="182">
        <v>2015100</v>
      </c>
      <c r="N19" s="166" t="s">
        <v>2088</v>
      </c>
    </row>
    <row r="20" spans="1:14" s="97" customFormat="1" ht="17.3" customHeight="1">
      <c r="A20" s="101"/>
      <c r="B20" s="169" t="str">
        <f t="shared" ref="B20:B23" si="2">M20&amp;M4&amp;N20</f>
        <v>20151007_11_00002</v>
      </c>
      <c r="C20" s="129">
        <f t="shared" si="1"/>
        <v>7</v>
      </c>
      <c r="D20" s="126">
        <v>7</v>
      </c>
      <c r="E20" s="126"/>
      <c r="F20" s="126"/>
      <c r="G20" s="126"/>
      <c r="H20" s="126"/>
      <c r="I20" s="126"/>
      <c r="J20" s="126"/>
      <c r="K20" s="86"/>
      <c r="M20" s="182">
        <v>2015100</v>
      </c>
      <c r="N20" s="166" t="s">
        <v>1901</v>
      </c>
    </row>
    <row r="21" spans="1:14" s="97" customFormat="1" ht="17.3" customHeight="1">
      <c r="A21" s="101"/>
      <c r="B21" s="169" t="str">
        <f t="shared" si="2"/>
        <v>20151007_11_00003</v>
      </c>
      <c r="C21" s="129">
        <f t="shared" si="1"/>
        <v>11</v>
      </c>
      <c r="D21" s="126">
        <v>1</v>
      </c>
      <c r="E21" s="126">
        <v>9</v>
      </c>
      <c r="F21" s="126"/>
      <c r="G21" s="126"/>
      <c r="H21" s="126">
        <v>1</v>
      </c>
      <c r="I21" s="126"/>
      <c r="J21" s="126" t="s">
        <v>2090</v>
      </c>
      <c r="K21" s="86"/>
      <c r="M21" s="182">
        <v>2015100</v>
      </c>
      <c r="N21" s="166" t="s">
        <v>1902</v>
      </c>
    </row>
    <row r="22" spans="1:14" s="97" customFormat="1" ht="17.3" customHeight="1">
      <c r="A22" s="126" t="s">
        <v>974</v>
      </c>
      <c r="B22" s="169" t="str">
        <f t="shared" si="2"/>
        <v>20151007_11_00004</v>
      </c>
      <c r="C22" s="129">
        <f>SUM(D22:H22)+I22</f>
        <v>10</v>
      </c>
      <c r="D22" s="126"/>
      <c r="E22" s="126">
        <v>10</v>
      </c>
      <c r="F22" s="126"/>
      <c r="G22" s="126"/>
      <c r="H22" s="126"/>
      <c r="I22" s="126"/>
      <c r="J22" s="126"/>
      <c r="K22" s="86"/>
      <c r="M22" s="182">
        <v>2015100</v>
      </c>
      <c r="N22" s="166" t="s">
        <v>1903</v>
      </c>
    </row>
    <row r="23" spans="1:14" s="97" customFormat="1" ht="17.3" customHeight="1">
      <c r="A23" s="126">
        <f>SUM(C18:C23)</f>
        <v>61</v>
      </c>
      <c r="B23" s="169" t="str">
        <f t="shared" si="2"/>
        <v>20151007_11_00005</v>
      </c>
      <c r="C23" s="129">
        <f>SUM(D23:H23)+I23</f>
        <v>10</v>
      </c>
      <c r="D23" s="126"/>
      <c r="E23" s="126">
        <v>10</v>
      </c>
      <c r="F23" s="126"/>
      <c r="G23" s="126"/>
      <c r="H23" s="126"/>
      <c r="I23" s="126"/>
      <c r="J23" s="126"/>
      <c r="K23" s="86"/>
      <c r="M23" s="182">
        <v>2015100</v>
      </c>
      <c r="N23" s="166" t="s">
        <v>1904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2015100</v>
      </c>
      <c r="N24" s="166" t="s">
        <v>1905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B20" sqref="B20:E2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8</v>
      </c>
      <c r="L2" s="180" t="s">
        <v>2076</v>
      </c>
    </row>
    <row r="3" spans="1:15" ht="18.75" customHeight="1">
      <c r="A3" s="181" t="str">
        <f>L2&amp;K2</f>
        <v>10-8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8</v>
      </c>
    </row>
    <row r="4" spans="1:15" ht="18.75" customHeight="1">
      <c r="A4" s="4"/>
      <c r="B4" s="2"/>
      <c r="C4" s="2"/>
      <c r="D4" s="3" t="s">
        <v>6</v>
      </c>
      <c r="E4" s="104">
        <v>183</v>
      </c>
      <c r="F4" s="104">
        <v>38</v>
      </c>
      <c r="G4" s="104">
        <v>8</v>
      </c>
      <c r="H4" s="236"/>
      <c r="I4" s="237"/>
      <c r="J4" s="126"/>
      <c r="K4" s="86" t="s">
        <v>941</v>
      </c>
      <c r="L4" s="86" t="s">
        <v>1127</v>
      </c>
      <c r="M4" s="167">
        <f>M3</f>
        <v>8</v>
      </c>
    </row>
    <row r="5" spans="1:15" ht="18.75" customHeight="1">
      <c r="A5" s="4"/>
      <c r="B5" s="2"/>
      <c r="C5" s="2"/>
      <c r="D5" s="3" t="s">
        <v>8</v>
      </c>
      <c r="E5" s="104">
        <v>1028</v>
      </c>
      <c r="F5" s="104">
        <v>429</v>
      </c>
      <c r="G5" s="104">
        <v>4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8</v>
      </c>
      <c r="O5" s="165"/>
    </row>
    <row r="6" spans="1:15" ht="18.75" customHeight="1">
      <c r="A6" s="4"/>
      <c r="B6" s="2"/>
      <c r="C6" s="2"/>
      <c r="D6" s="3" t="s">
        <v>1279</v>
      </c>
      <c r="E6" s="104">
        <v>22</v>
      </c>
      <c r="F6" s="104">
        <v>12</v>
      </c>
      <c r="G6" s="104"/>
      <c r="H6" s="236"/>
      <c r="I6" s="237"/>
      <c r="J6" s="126" t="s">
        <v>2095</v>
      </c>
      <c r="K6" s="126" t="s">
        <v>2096</v>
      </c>
      <c r="M6" s="167">
        <f t="shared" si="0"/>
        <v>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8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1233</v>
      </c>
      <c r="F8" s="9">
        <f>SUM(F3:F7)</f>
        <v>479</v>
      </c>
      <c r="G8" s="9">
        <f>SUM(G3:G7)</f>
        <v>12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8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2466</v>
      </c>
      <c r="L11" s="178">
        <v>1762</v>
      </c>
      <c r="M11" s="86">
        <f>L11-K11</f>
        <v>-704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982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2466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2089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20151008_11_00001</v>
      </c>
      <c r="C18" s="129">
        <f t="shared" ref="C18:C21" si="1">SUM(D18:H18)</f>
        <v>8</v>
      </c>
      <c r="D18" s="126"/>
      <c r="E18" s="126">
        <v>8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4" si="2">M19&amp;M4&amp;N19</f>
        <v>20151008_11_00002</v>
      </c>
      <c r="C19" s="129">
        <f t="shared" si="1"/>
        <v>10</v>
      </c>
      <c r="D19" s="126"/>
      <c r="E19" s="126">
        <v>6</v>
      </c>
      <c r="F19" s="126">
        <v>4</v>
      </c>
      <c r="G19" s="126"/>
      <c r="H19" s="126"/>
      <c r="I19" s="126"/>
      <c r="J19" s="126" t="s">
        <v>2092</v>
      </c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2"/>
        <v>20151008_11_00003</v>
      </c>
      <c r="C20" s="129">
        <f t="shared" si="1"/>
        <v>9</v>
      </c>
      <c r="D20" s="126">
        <v>9</v>
      </c>
      <c r="E20" s="126"/>
      <c r="F20" s="126"/>
      <c r="G20" s="126"/>
      <c r="H20" s="126"/>
      <c r="I20" s="126"/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2"/>
        <v>20151008_11_00004</v>
      </c>
      <c r="C21" s="129">
        <f t="shared" si="1"/>
        <v>12</v>
      </c>
      <c r="D21" s="126"/>
      <c r="E21" s="126">
        <v>10</v>
      </c>
      <c r="F21" s="126"/>
      <c r="G21" s="126">
        <v>2</v>
      </c>
      <c r="H21" s="126"/>
      <c r="I21" s="126"/>
      <c r="J21" s="126" t="s">
        <v>2093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20151008_11_00005</v>
      </c>
      <c r="C22" s="129">
        <f>SUM(D22:H22)+I22</f>
        <v>12</v>
      </c>
      <c r="D22" s="126"/>
      <c r="E22" s="126"/>
      <c r="F22" s="126">
        <v>12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SUM(C18:C25)</f>
        <v>67</v>
      </c>
      <c r="B23" s="169" t="str">
        <f t="shared" si="2"/>
        <v>20151008_11_00006</v>
      </c>
      <c r="C23" s="129">
        <f>SUM(D23:H23)+I23</f>
        <v>12</v>
      </c>
      <c r="D23" s="126"/>
      <c r="E23" s="126"/>
      <c r="F23" s="126">
        <v>12</v>
      </c>
      <c r="G23" s="126"/>
      <c r="H23" s="126"/>
      <c r="I23" s="126"/>
      <c r="J23" s="126" t="s">
        <v>2094</v>
      </c>
      <c r="K23" s="86"/>
      <c r="M23" s="182">
        <v>2015100</v>
      </c>
      <c r="N23" s="166" t="s">
        <v>1905</v>
      </c>
    </row>
    <row r="24" spans="1:14" ht="19.45" customHeight="1">
      <c r="A24" s="1"/>
      <c r="B24" s="169" t="str">
        <f t="shared" si="2"/>
        <v>2015100_11_00007</v>
      </c>
      <c r="C24" s="129">
        <f>SUM(D24:H24)+I24</f>
        <v>4</v>
      </c>
      <c r="D24" s="126">
        <v>4</v>
      </c>
      <c r="E24" s="126"/>
      <c r="F24" s="126"/>
      <c r="G24" s="126"/>
      <c r="H24" s="126"/>
      <c r="I24" s="126"/>
      <c r="J24" s="126" t="s">
        <v>2107</v>
      </c>
      <c r="M24" s="182">
        <v>2015100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N6" sqref="N6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9</v>
      </c>
      <c r="L2" s="180" t="s">
        <v>2076</v>
      </c>
    </row>
    <row r="3" spans="1:15" ht="18.75" customHeight="1">
      <c r="A3" s="181" t="str">
        <f>L2&amp;K2</f>
        <v>10-9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9</v>
      </c>
    </row>
    <row r="4" spans="1:15" ht="18.75" customHeight="1">
      <c r="A4" s="4"/>
      <c r="B4" s="2"/>
      <c r="C4" s="2"/>
      <c r="D4" s="3" t="s">
        <v>6</v>
      </c>
      <c r="E4" s="104">
        <v>228</v>
      </c>
      <c r="F4" s="104">
        <v>5</v>
      </c>
      <c r="G4" s="104">
        <v>2</v>
      </c>
      <c r="H4" s="236"/>
      <c r="I4" s="237"/>
      <c r="J4" s="126" t="s">
        <v>2111</v>
      </c>
      <c r="K4" s="86" t="s">
        <v>941</v>
      </c>
      <c r="L4" s="86" t="s">
        <v>1127</v>
      </c>
      <c r="M4" s="167">
        <f>M3</f>
        <v>9</v>
      </c>
    </row>
    <row r="5" spans="1:15" ht="18.75" customHeight="1">
      <c r="A5" s="4"/>
      <c r="B5" s="2"/>
      <c r="C5" s="2"/>
      <c r="D5" s="3" t="s">
        <v>8</v>
      </c>
      <c r="E5" s="104">
        <v>1018</v>
      </c>
      <c r="F5" s="104">
        <v>283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>
        <f t="shared" si="0"/>
        <v>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9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1246</v>
      </c>
      <c r="F8" s="9">
        <f>SUM(F3:F7)</f>
        <v>288</v>
      </c>
      <c r="G8" s="9">
        <f>SUM(G3:G7)</f>
        <v>2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2492</v>
      </c>
      <c r="L11" s="178">
        <v>1762</v>
      </c>
      <c r="M11" s="86">
        <f>L11-K11</f>
        <v>-730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580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2492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2089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20151009_11_00001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 t="s">
        <v>1118</v>
      </c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20151009_11_00002</v>
      </c>
      <c r="C19" s="129">
        <f t="shared" si="1"/>
        <v>12</v>
      </c>
      <c r="D19" s="126"/>
      <c r="E19" s="126">
        <v>4</v>
      </c>
      <c r="F19" s="126">
        <v>5</v>
      </c>
      <c r="G19" s="126">
        <v>3</v>
      </c>
      <c r="H19" s="126"/>
      <c r="I19" s="126"/>
      <c r="J19" s="126" t="s">
        <v>1363</v>
      </c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2"/>
        <v>20151009_11_00003</v>
      </c>
      <c r="C20" s="129">
        <f t="shared" si="1"/>
        <v>9</v>
      </c>
      <c r="D20" s="126">
        <v>9</v>
      </c>
      <c r="E20" s="126"/>
      <c r="F20" s="126"/>
      <c r="G20" s="126"/>
      <c r="H20" s="126"/>
      <c r="I20" s="126"/>
      <c r="J20" s="126" t="s">
        <v>1847</v>
      </c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2"/>
        <v>20151009_11_00004</v>
      </c>
      <c r="C21" s="129">
        <f t="shared" si="1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20151009_11_00005</v>
      </c>
      <c r="C22" s="129">
        <f>SUM(D22:H22)+I22</f>
        <v>10</v>
      </c>
      <c r="D22" s="126"/>
      <c r="E22" s="126"/>
      <c r="F22" s="126">
        <v>10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63</v>
      </c>
      <c r="B23" s="169" t="str">
        <f t="shared" si="2"/>
        <v>20151009_11_00006</v>
      </c>
      <c r="C23" s="129">
        <f>SUM(D23:H23)+I23</f>
        <v>10</v>
      </c>
      <c r="D23" s="126"/>
      <c r="E23" s="126"/>
      <c r="F23" s="126">
        <v>8</v>
      </c>
      <c r="G23" s="126"/>
      <c r="H23" s="126"/>
      <c r="I23" s="126">
        <v>2</v>
      </c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I12" sqref="I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12</v>
      </c>
      <c r="L2" s="180" t="s">
        <v>2076</v>
      </c>
    </row>
    <row r="3" spans="1:15" ht="18.75" customHeight="1">
      <c r="A3" s="181" t="str">
        <f>L2&amp;K2</f>
        <v>10-12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12</v>
      </c>
    </row>
    <row r="4" spans="1:15" ht="18.75" customHeight="1">
      <c r="A4" s="4"/>
      <c r="B4" s="2"/>
      <c r="C4" s="2"/>
      <c r="D4" s="3" t="s">
        <v>6</v>
      </c>
      <c r="E4" s="104">
        <v>361</v>
      </c>
      <c r="F4" s="104">
        <v>208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12</v>
      </c>
    </row>
    <row r="5" spans="1:15" ht="18.75" customHeight="1">
      <c r="A5" s="4"/>
      <c r="B5" s="2"/>
      <c r="C5" s="2"/>
      <c r="D5" s="3" t="s">
        <v>8</v>
      </c>
      <c r="E5" s="104">
        <v>833</v>
      </c>
      <c r="F5" s="104">
        <v>141</v>
      </c>
      <c r="G5" s="104">
        <v>52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12</v>
      </c>
      <c r="O5" s="165"/>
    </row>
    <row r="6" spans="1:15" ht="18.75" customHeight="1">
      <c r="A6" s="4"/>
      <c r="B6" s="2"/>
      <c r="C6" s="2"/>
      <c r="D6" s="3" t="s">
        <v>1279</v>
      </c>
      <c r="E6" s="104">
        <v>52</v>
      </c>
      <c r="F6" s="104"/>
      <c r="G6" s="104">
        <v>52</v>
      </c>
      <c r="H6" s="236"/>
      <c r="I6" s="237"/>
      <c r="J6" s="126"/>
      <c r="K6" s="126"/>
      <c r="M6" s="167">
        <f t="shared" si="0"/>
        <v>12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12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1246</v>
      </c>
      <c r="F8" s="9">
        <f>SUM(F3:F7)</f>
        <v>349</v>
      </c>
      <c r="G8" s="9">
        <f>SUM(G3:G7)</f>
        <v>104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12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2492</v>
      </c>
      <c r="L11" s="178">
        <v>1762</v>
      </c>
      <c r="M11" s="86">
        <f>L11-K11</f>
        <v>-730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906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2492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10-12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2089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201510012_11_00001</v>
      </c>
      <c r="C18" s="129">
        <f t="shared" ref="C18:C21" si="1">SUM(D18:H18)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201510012_11_00002</v>
      </c>
      <c r="C19" s="129">
        <f t="shared" si="1"/>
        <v>12</v>
      </c>
      <c r="D19" s="126"/>
      <c r="E19" s="126">
        <v>12</v>
      </c>
      <c r="F19" s="126"/>
      <c r="G19" s="126"/>
      <c r="H19" s="126"/>
      <c r="I19" s="126"/>
      <c r="J19" s="126"/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2"/>
        <v>201510012_11_00003</v>
      </c>
      <c r="C20" s="129">
        <f t="shared" si="1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2"/>
        <v>201510012_11_00004</v>
      </c>
      <c r="C21" s="129">
        <f t="shared" si="1"/>
        <v>8</v>
      </c>
      <c r="D21" s="126"/>
      <c r="E21" s="126">
        <v>1</v>
      </c>
      <c r="F21" s="126">
        <v>7</v>
      </c>
      <c r="G21" s="126"/>
      <c r="H21" s="126"/>
      <c r="I21" s="126"/>
      <c r="J21" s="126" t="s">
        <v>1526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201510012_11_00005</v>
      </c>
      <c r="C22" s="129">
        <f>SUM(D22:H22)+I22</f>
        <v>8</v>
      </c>
      <c r="D22" s="126"/>
      <c r="E22" s="126"/>
      <c r="F22" s="126">
        <v>8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2"/>
        <v>201510012_11_00006</v>
      </c>
      <c r="C23" s="129">
        <f>SUM(D23:H23)+I23</f>
        <v>8</v>
      </c>
      <c r="D23" s="126"/>
      <c r="E23" s="126"/>
      <c r="F23" s="126">
        <v>8</v>
      </c>
      <c r="G23" s="126"/>
      <c r="H23" s="126"/>
      <c r="I23" s="126"/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L13" sqref="L13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13</v>
      </c>
      <c r="L2" s="180" t="s">
        <v>2076</v>
      </c>
    </row>
    <row r="3" spans="1:15" ht="18.75" customHeight="1">
      <c r="A3" s="181" t="str">
        <f>L2&amp;K2</f>
        <v>10-13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13</v>
      </c>
    </row>
    <row r="4" spans="1:15" ht="18.75" customHeight="1">
      <c r="A4" s="4"/>
      <c r="B4" s="2"/>
      <c r="C4" s="2"/>
      <c r="D4" s="3" t="s">
        <v>6</v>
      </c>
      <c r="E4" s="104">
        <v>393</v>
      </c>
      <c r="F4" s="104">
        <v>129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13</v>
      </c>
    </row>
    <row r="5" spans="1:15" ht="18.75" customHeight="1">
      <c r="A5" s="4"/>
      <c r="B5" s="2"/>
      <c r="C5" s="2"/>
      <c r="D5" s="3" t="s">
        <v>8</v>
      </c>
      <c r="E5" s="104">
        <v>832</v>
      </c>
      <c r="F5" s="104">
        <v>33</v>
      </c>
      <c r="G5" s="104">
        <v>181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13</v>
      </c>
      <c r="O5" s="165"/>
    </row>
    <row r="6" spans="1:15" ht="18.75" customHeight="1">
      <c r="A6" s="4"/>
      <c r="B6" s="2"/>
      <c r="C6" s="2"/>
      <c r="D6" s="3" t="s">
        <v>1279</v>
      </c>
      <c r="E6" s="104">
        <v>15</v>
      </c>
      <c r="F6" s="104"/>
      <c r="G6" s="104">
        <v>15</v>
      </c>
      <c r="H6" s="236"/>
      <c r="I6" s="237"/>
      <c r="J6" s="126"/>
      <c r="K6" s="126"/>
      <c r="M6" s="167">
        <f t="shared" si="0"/>
        <v>13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13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1240</v>
      </c>
      <c r="F8" s="9">
        <f>SUM(F3:F7)</f>
        <v>162</v>
      </c>
      <c r="G8" s="9">
        <f>SUM(G3:G7)</f>
        <v>196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13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2480</v>
      </c>
      <c r="L11" s="178">
        <v>1762</v>
      </c>
      <c r="M11" s="86">
        <f>L11-K11</f>
        <v>-718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716</v>
      </c>
      <c r="L12" s="178">
        <v>814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2480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10-13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2089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201510013_11_00001</v>
      </c>
      <c r="C18" s="129">
        <f t="shared" ref="C18:C21" si="1">SUM(D18:H18)</f>
        <v>13</v>
      </c>
      <c r="D18" s="126"/>
      <c r="E18" s="126"/>
      <c r="F18" s="126">
        <v>13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201510013_11_00002</v>
      </c>
      <c r="C19" s="129">
        <f t="shared" si="1"/>
        <v>12</v>
      </c>
      <c r="D19" s="126"/>
      <c r="E19" s="126">
        <v>5</v>
      </c>
      <c r="F19" s="126"/>
      <c r="G19" s="126">
        <v>7</v>
      </c>
      <c r="H19" s="126"/>
      <c r="I19" s="126"/>
      <c r="J19" s="126" t="s">
        <v>1505</v>
      </c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2"/>
        <v>201510013_11_00003</v>
      </c>
      <c r="C20" s="129">
        <f t="shared" si="1"/>
        <v>12</v>
      </c>
      <c r="D20" s="126">
        <v>7</v>
      </c>
      <c r="E20" s="126"/>
      <c r="F20" s="126">
        <v>5</v>
      </c>
      <c r="G20" s="126"/>
      <c r="H20" s="126"/>
      <c r="I20" s="126"/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2"/>
        <v>201510013_11_00004</v>
      </c>
      <c r="C21" s="129">
        <f t="shared" si="1"/>
        <v>10</v>
      </c>
      <c r="D21" s="126">
        <v>2</v>
      </c>
      <c r="E21" s="126"/>
      <c r="F21" s="126">
        <v>8</v>
      </c>
      <c r="G21" s="126"/>
      <c r="H21" s="126"/>
      <c r="I21" s="126" t="s">
        <v>1315</v>
      </c>
      <c r="J21" s="126" t="s">
        <v>1526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201510013_11_00005</v>
      </c>
      <c r="C22" s="129">
        <f>SUM(D22:H22)+I22</f>
        <v>9</v>
      </c>
      <c r="D22" s="126"/>
      <c r="E22" s="126"/>
      <c r="F22" s="126">
        <v>9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64</v>
      </c>
      <c r="B23" s="169" t="str">
        <f t="shared" si="2"/>
        <v>201510013_11_00006</v>
      </c>
      <c r="C23" s="129">
        <f>SUM(D23:H23)+I23</f>
        <v>8</v>
      </c>
      <c r="D23" s="126"/>
      <c r="E23" s="126"/>
      <c r="F23" s="126">
        <v>8</v>
      </c>
      <c r="G23" s="126"/>
      <c r="H23" s="126"/>
      <c r="I23" s="126"/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14</v>
      </c>
      <c r="L2" s="180" t="s">
        <v>2076</v>
      </c>
    </row>
    <row r="3" spans="1:15" ht="18.75" customHeight="1">
      <c r="A3" s="181" t="str">
        <f>L2&amp;K2</f>
        <v>10-14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14</v>
      </c>
    </row>
    <row r="4" spans="1:15" ht="18.75" customHeight="1">
      <c r="A4" s="4"/>
      <c r="B4" s="2"/>
      <c r="C4" s="2"/>
      <c r="D4" s="3" t="s">
        <v>6</v>
      </c>
      <c r="E4" s="104">
        <v>839</v>
      </c>
      <c r="F4" s="104">
        <v>400</v>
      </c>
      <c r="G4" s="104">
        <v>1</v>
      </c>
      <c r="H4" s="236"/>
      <c r="I4" s="237"/>
      <c r="J4" s="126"/>
      <c r="K4" s="86" t="s">
        <v>941</v>
      </c>
      <c r="L4" s="86" t="s">
        <v>1127</v>
      </c>
      <c r="M4" s="167">
        <f>M3</f>
        <v>14</v>
      </c>
    </row>
    <row r="5" spans="1:15" ht="18.75" customHeight="1">
      <c r="A5" s="4"/>
      <c r="B5" s="2"/>
      <c r="C5" s="2"/>
      <c r="D5" s="3" t="s">
        <v>8</v>
      </c>
      <c r="E5" s="104">
        <v>337</v>
      </c>
      <c r="F5" s="104">
        <v>86</v>
      </c>
      <c r="G5" s="104">
        <v>9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14</v>
      </c>
      <c r="O5" s="165"/>
    </row>
    <row r="6" spans="1:15" ht="18.75" customHeight="1">
      <c r="A6" s="4"/>
      <c r="B6" s="2"/>
      <c r="C6" s="2"/>
      <c r="D6" s="3" t="s">
        <v>1279</v>
      </c>
      <c r="E6" s="104">
        <v>38</v>
      </c>
      <c r="F6" s="104">
        <v>38</v>
      </c>
      <c r="G6" s="104"/>
      <c r="H6" s="236"/>
      <c r="I6" s="237"/>
      <c r="J6" s="126"/>
      <c r="K6" s="126"/>
      <c r="M6" s="167">
        <f t="shared" si="0"/>
        <v>14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14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1214</v>
      </c>
      <c r="F8" s="9">
        <f>SUM(F3:F7)</f>
        <v>524</v>
      </c>
      <c r="G8" s="9">
        <f>SUM(G3:G7)</f>
        <v>10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14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76</v>
      </c>
      <c r="F9" s="104"/>
      <c r="G9" s="104">
        <v>28</v>
      </c>
      <c r="H9" s="104"/>
      <c r="I9" s="106">
        <v>28</v>
      </c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2428</v>
      </c>
      <c r="L11" s="178">
        <v>1762</v>
      </c>
      <c r="M11" s="86">
        <f>L11-K11</f>
        <v>-666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1124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2504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76</v>
      </c>
      <c r="F14" s="78">
        <f>SUM(F9:F13)</f>
        <v>0</v>
      </c>
      <c r="G14" s="78">
        <f>SUM(G9:G13)</f>
        <v>28</v>
      </c>
      <c r="H14" s="78">
        <f>SUM(H9:H13)</f>
        <v>0</v>
      </c>
      <c r="I14" s="78">
        <f>SUM(I9:I13)</f>
        <v>28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10-14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2089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201510014_11_00001</v>
      </c>
      <c r="C18" s="129">
        <f t="shared" ref="C18:C21" si="1">SUM(D18:H18)</f>
        <v>13</v>
      </c>
      <c r="D18" s="126"/>
      <c r="E18" s="126"/>
      <c r="F18" s="126">
        <v>13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2">M19&amp;M4&amp;N19</f>
        <v>201510014_11_00002</v>
      </c>
      <c r="C19" s="129">
        <f t="shared" si="1"/>
        <v>11</v>
      </c>
      <c r="D19" s="126"/>
      <c r="E19" s="126">
        <v>4</v>
      </c>
      <c r="F19" s="126">
        <v>7</v>
      </c>
      <c r="G19" s="126"/>
      <c r="H19" s="126"/>
      <c r="I19" s="126"/>
      <c r="J19" s="126" t="s">
        <v>1450</v>
      </c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2"/>
        <v>201510014_11_00003</v>
      </c>
      <c r="C20" s="129">
        <f t="shared" si="1"/>
        <v>12</v>
      </c>
      <c r="D20" s="126"/>
      <c r="E20" s="126"/>
      <c r="F20" s="126">
        <v>12</v>
      </c>
      <c r="G20" s="126"/>
      <c r="H20" s="126"/>
      <c r="I20" s="126"/>
      <c r="J20" s="126" t="s">
        <v>1118</v>
      </c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2"/>
        <v>201510014_11_00004</v>
      </c>
      <c r="C21" s="129">
        <f t="shared" si="1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2"/>
        <v>201510014_11_00005</v>
      </c>
      <c r="C22" s="129">
        <f>SUM(D22:H22)+I22</f>
        <v>8</v>
      </c>
      <c r="D22" s="126"/>
      <c r="E22" s="126"/>
      <c r="F22" s="126">
        <v>8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64</v>
      </c>
      <c r="B23" s="169" t="str">
        <f t="shared" si="2"/>
        <v>201510014_11_00006</v>
      </c>
      <c r="C23" s="129">
        <f>SUM(D23:H23)+I23</f>
        <v>10</v>
      </c>
      <c r="D23" s="126"/>
      <c r="E23" s="126"/>
      <c r="F23" s="126">
        <v>10</v>
      </c>
      <c r="G23" s="126"/>
      <c r="H23" s="126"/>
      <c r="I23" s="126"/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0" sqref="G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15</v>
      </c>
      <c r="L2" s="180" t="s">
        <v>2076</v>
      </c>
    </row>
    <row r="3" spans="1:15" ht="18.75" customHeight="1">
      <c r="A3" s="181" t="str">
        <f>L2&amp;K2</f>
        <v>10-15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15</v>
      </c>
    </row>
    <row r="4" spans="1:15" ht="18.75" customHeight="1">
      <c r="A4" s="4"/>
      <c r="B4" s="2"/>
      <c r="C4" s="2"/>
      <c r="D4" s="3" t="s">
        <v>6</v>
      </c>
      <c r="E4" s="104">
        <v>308</v>
      </c>
      <c r="F4" s="104">
        <v>34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15</v>
      </c>
    </row>
    <row r="5" spans="1:15" ht="18.75" customHeight="1">
      <c r="A5" s="4"/>
      <c r="B5" s="2"/>
      <c r="C5" s="2"/>
      <c r="D5" s="3" t="s">
        <v>8</v>
      </c>
      <c r="E5" s="104">
        <v>926</v>
      </c>
      <c r="F5" s="104">
        <v>417</v>
      </c>
      <c r="G5" s="104">
        <v>20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15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>
        <f t="shared" si="0"/>
        <v>15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15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1234</v>
      </c>
      <c r="F8" s="9">
        <f>SUM(F3:F7)</f>
        <v>451</v>
      </c>
      <c r="G8" s="9">
        <f>SUM(G3:G7)</f>
        <v>20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15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2468</v>
      </c>
      <c r="L11" s="178">
        <v>1762</v>
      </c>
      <c r="M11" s="86">
        <f>L11-K11</f>
        <v>-706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942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2468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10-15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2120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201510015_11_00001</v>
      </c>
      <c r="C18" s="129">
        <f>SUM(D18:I18)</f>
        <v>9</v>
      </c>
      <c r="D18" s="126"/>
      <c r="E18" s="126">
        <v>5</v>
      </c>
      <c r="F18" s="126"/>
      <c r="G18" s="126">
        <v>4</v>
      </c>
      <c r="H18" s="126"/>
      <c r="I18" s="126"/>
      <c r="J18" s="126" t="s">
        <v>2121</v>
      </c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201510015_11_00002</v>
      </c>
      <c r="C19" s="129">
        <f t="shared" ref="C19:C23" si="2">SUM(D19:I19)</f>
        <v>12</v>
      </c>
      <c r="D19" s="126"/>
      <c r="E19" s="126"/>
      <c r="F19" s="126">
        <v>12</v>
      </c>
      <c r="G19" s="126"/>
      <c r="H19" s="126"/>
      <c r="I19" s="126"/>
      <c r="J19" s="126"/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201510015_11_00003</v>
      </c>
      <c r="C20" s="129">
        <f t="shared" si="2"/>
        <v>12</v>
      </c>
      <c r="D20" s="126"/>
      <c r="E20" s="126"/>
      <c r="F20" s="126"/>
      <c r="G20" s="126"/>
      <c r="H20" s="126"/>
      <c r="I20" s="126">
        <v>12</v>
      </c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201510015_11_00004</v>
      </c>
      <c r="C21" s="129">
        <f t="shared" si="2"/>
        <v>12</v>
      </c>
      <c r="D21" s="126"/>
      <c r="E21" s="126"/>
      <c r="F21" s="126"/>
      <c r="G21" s="126"/>
      <c r="H21" s="126">
        <v>8</v>
      </c>
      <c r="I21" s="126">
        <v>4</v>
      </c>
      <c r="J21" s="126" t="s">
        <v>2122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201510015_11_00005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65</v>
      </c>
      <c r="B23" s="169" t="str">
        <f t="shared" si="1"/>
        <v>201510015_11_00006</v>
      </c>
      <c r="C23" s="129">
        <f t="shared" si="2"/>
        <v>10</v>
      </c>
      <c r="D23" s="126">
        <v>2</v>
      </c>
      <c r="E23" s="126"/>
      <c r="F23" s="126">
        <v>8</v>
      </c>
      <c r="G23" s="126"/>
      <c r="H23" s="126"/>
      <c r="I23" s="126"/>
      <c r="J23" s="126" t="s">
        <v>1392</v>
      </c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11" sqref="J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16</v>
      </c>
      <c r="L2" s="180" t="s">
        <v>2076</v>
      </c>
    </row>
    <row r="3" spans="1:15" ht="18.75" customHeight="1">
      <c r="A3" s="181" t="str">
        <f>L2&amp;K2</f>
        <v>10-16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16</v>
      </c>
    </row>
    <row r="4" spans="1:15" ht="18.75" customHeight="1">
      <c r="A4" s="4"/>
      <c r="B4" s="2"/>
      <c r="C4" s="2"/>
      <c r="D4" s="3" t="s">
        <v>6</v>
      </c>
      <c r="E4" s="104">
        <v>339</v>
      </c>
      <c r="F4" s="104">
        <v>17</v>
      </c>
      <c r="G4" s="104">
        <v>19</v>
      </c>
      <c r="H4" s="236"/>
      <c r="I4" s="237"/>
      <c r="J4" s="126"/>
      <c r="K4" s="86" t="s">
        <v>941</v>
      </c>
      <c r="L4" s="86" t="s">
        <v>1127</v>
      </c>
      <c r="M4" s="167">
        <f>M3</f>
        <v>16</v>
      </c>
    </row>
    <row r="5" spans="1:15" ht="18.75" customHeight="1">
      <c r="A5" s="4"/>
      <c r="B5" s="2"/>
      <c r="C5" s="2"/>
      <c r="D5" s="3" t="s">
        <v>8</v>
      </c>
      <c r="E5" s="104">
        <v>670</v>
      </c>
      <c r="F5" s="104">
        <v>185</v>
      </c>
      <c r="G5" s="104">
        <v>166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16</v>
      </c>
      <c r="O5" s="165"/>
    </row>
    <row r="6" spans="1:15" ht="18.75" customHeight="1">
      <c r="A6" s="4"/>
      <c r="B6" s="2"/>
      <c r="C6" s="2"/>
      <c r="D6" s="3" t="s">
        <v>1279</v>
      </c>
      <c r="E6" s="104">
        <v>48</v>
      </c>
      <c r="F6" s="104"/>
      <c r="G6" s="104">
        <v>48</v>
      </c>
      <c r="H6" s="236"/>
      <c r="I6" s="237"/>
      <c r="J6" s="126"/>
      <c r="K6" s="126"/>
      <c r="M6" s="167">
        <f t="shared" si="0"/>
        <v>16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1057</v>
      </c>
      <c r="F8" s="9">
        <f>SUM(F3:F7)</f>
        <v>202</v>
      </c>
      <c r="G8" s="9">
        <f>SUM(G3:G7)</f>
        <v>233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10</v>
      </c>
      <c r="F9" s="104"/>
      <c r="G9" s="104">
        <v>10</v>
      </c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384</v>
      </c>
      <c r="F10" s="104">
        <v>16</v>
      </c>
      <c r="G10" s="104">
        <v>102</v>
      </c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2114</v>
      </c>
      <c r="L11" s="178">
        <v>1762</v>
      </c>
      <c r="M11" s="86">
        <f>L11-K11</f>
        <v>-352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998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2508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394</v>
      </c>
      <c r="F14" s="78">
        <f>SUM(F9:F13)</f>
        <v>16</v>
      </c>
      <c r="G14" s="78">
        <f>SUM(G9:G13)</f>
        <v>112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10-16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2120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201510016_11_00001</v>
      </c>
      <c r="C18" s="129">
        <f>SUM(D18:I18)</f>
        <v>12</v>
      </c>
      <c r="D18" s="126">
        <v>12</v>
      </c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201510016_11_00002</v>
      </c>
      <c r="C19" s="129">
        <f t="shared" ref="C19:C23" si="2">SUM(D19:I19)</f>
        <v>12</v>
      </c>
      <c r="D19" s="126">
        <v>8</v>
      </c>
      <c r="E19" s="126"/>
      <c r="F19" s="126">
        <v>4</v>
      </c>
      <c r="G19" s="126"/>
      <c r="H19" s="126"/>
      <c r="I19" s="126"/>
      <c r="J19" s="126" t="s">
        <v>1908</v>
      </c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201510016_11_00003</v>
      </c>
      <c r="C20" s="129">
        <f t="shared" si="2"/>
        <v>11</v>
      </c>
      <c r="D20" s="126">
        <v>1</v>
      </c>
      <c r="E20" s="126"/>
      <c r="F20" s="126">
        <v>10</v>
      </c>
      <c r="G20" s="126"/>
      <c r="H20" s="126"/>
      <c r="I20" s="126"/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201510016_11_00004</v>
      </c>
      <c r="C21" s="129">
        <f t="shared" si="2"/>
        <v>12</v>
      </c>
      <c r="D21" s="126"/>
      <c r="E21" s="126">
        <v>12</v>
      </c>
      <c r="F21" s="126"/>
      <c r="G21" s="126"/>
      <c r="H21" s="126"/>
      <c r="I21" s="126"/>
      <c r="J21" s="126" t="s">
        <v>2126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201510016_11_00005</v>
      </c>
      <c r="C22" s="129">
        <f t="shared" si="2"/>
        <v>9</v>
      </c>
      <c r="D22" s="126"/>
      <c r="E22" s="126"/>
      <c r="F22" s="126"/>
      <c r="G22" s="126">
        <v>9</v>
      </c>
      <c r="H22" s="126"/>
      <c r="I22" s="126"/>
      <c r="J22" s="126" t="s">
        <v>2127</v>
      </c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64</v>
      </c>
      <c r="B23" s="169" t="str">
        <f t="shared" si="1"/>
        <v>201510016_11_00006</v>
      </c>
      <c r="C23" s="129">
        <f t="shared" si="2"/>
        <v>8</v>
      </c>
      <c r="D23" s="126"/>
      <c r="E23" s="126"/>
      <c r="F23" s="126"/>
      <c r="G23" s="126">
        <v>8</v>
      </c>
      <c r="H23" s="126"/>
      <c r="I23" s="126"/>
      <c r="J23" s="126" t="s">
        <v>2127</v>
      </c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2" sqref="H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17</v>
      </c>
      <c r="L2" s="180" t="s">
        <v>2076</v>
      </c>
    </row>
    <row r="3" spans="1:15" ht="18.75" customHeight="1">
      <c r="A3" s="181" t="str">
        <f>L2&amp;K2</f>
        <v>10-17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17</v>
      </c>
    </row>
    <row r="4" spans="1:15" ht="18.75" customHeight="1">
      <c r="A4" s="4"/>
      <c r="B4" s="2"/>
      <c r="C4" s="2"/>
      <c r="D4" s="3" t="s">
        <v>6</v>
      </c>
      <c r="E4" s="104">
        <v>314</v>
      </c>
      <c r="F4" s="104">
        <v>13</v>
      </c>
      <c r="G4" s="104">
        <v>4</v>
      </c>
      <c r="H4" s="236"/>
      <c r="I4" s="237"/>
      <c r="J4" s="126"/>
      <c r="K4" s="86" t="s">
        <v>941</v>
      </c>
      <c r="L4" s="86" t="s">
        <v>1127</v>
      </c>
      <c r="M4" s="167">
        <f>M3</f>
        <v>17</v>
      </c>
    </row>
    <row r="5" spans="1:15" ht="18.75" customHeight="1">
      <c r="A5" s="4"/>
      <c r="B5" s="2"/>
      <c r="C5" s="2"/>
      <c r="D5" s="3" t="s">
        <v>8</v>
      </c>
      <c r="E5" s="104">
        <v>199</v>
      </c>
      <c r="F5" s="104"/>
      <c r="G5" s="104">
        <v>93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17</v>
      </c>
      <c r="O5" s="165"/>
    </row>
    <row r="6" spans="1:15" ht="18.75" customHeight="1">
      <c r="A6" s="4"/>
      <c r="B6" s="2"/>
      <c r="C6" s="2"/>
      <c r="D6" s="3" t="s">
        <v>1279</v>
      </c>
      <c r="E6" s="104">
        <v>127</v>
      </c>
      <c r="F6" s="104"/>
      <c r="G6" s="104">
        <v>127</v>
      </c>
      <c r="H6" s="236"/>
      <c r="I6" s="237"/>
      <c r="J6" s="126"/>
      <c r="K6" s="126"/>
      <c r="M6" s="167">
        <f t="shared" si="0"/>
        <v>17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17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640</v>
      </c>
      <c r="F8" s="9">
        <f>SUM(F3:F7)</f>
        <v>13</v>
      </c>
      <c r="G8" s="9">
        <f>SUM(G3:G7)</f>
        <v>224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17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320</v>
      </c>
      <c r="F10" s="104"/>
      <c r="G10" s="104">
        <v>320</v>
      </c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1280</v>
      </c>
      <c r="L11" s="178">
        <v>1762</v>
      </c>
      <c r="M11" s="86">
        <f>L11-K11</f>
        <v>482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794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1600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320</v>
      </c>
      <c r="F14" s="78">
        <f>SUM(F9:F13)</f>
        <v>0</v>
      </c>
      <c r="G14" s="78">
        <f>SUM(G9:G13)</f>
        <v>320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10-17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2120</v>
      </c>
      <c r="I17" s="126" t="s">
        <v>1439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201510017_11_00001</v>
      </c>
      <c r="C18" s="129">
        <f>SUM(D18:I18)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201510017_11_00002</v>
      </c>
      <c r="C19" s="129">
        <f t="shared" ref="C19:C23" si="2">SUM(D19:I19)</f>
        <v>10</v>
      </c>
      <c r="D19" s="126"/>
      <c r="E19" s="126"/>
      <c r="F19" s="126">
        <v>10</v>
      </c>
      <c r="G19" s="126"/>
      <c r="H19" s="126"/>
      <c r="I19" s="126"/>
      <c r="J19" s="126"/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201510017_11_00003</v>
      </c>
      <c r="C20" s="129">
        <f t="shared" si="2"/>
        <v>10</v>
      </c>
      <c r="D20" s="126"/>
      <c r="E20" s="126">
        <v>10</v>
      </c>
      <c r="F20" s="126"/>
      <c r="G20" s="126"/>
      <c r="H20" s="126"/>
      <c r="I20" s="126"/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201510017_11_00004</v>
      </c>
      <c r="C21" s="129">
        <f t="shared" si="2"/>
        <v>10</v>
      </c>
      <c r="D21" s="126"/>
      <c r="E21" s="126">
        <v>6</v>
      </c>
      <c r="F21" s="126">
        <v>4</v>
      </c>
      <c r="G21" s="126"/>
      <c r="H21" s="126"/>
      <c r="I21" s="126"/>
      <c r="J21" s="126"/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201510017_11_00005</v>
      </c>
      <c r="C22" s="129">
        <f t="shared" si="2"/>
        <v>10</v>
      </c>
      <c r="D22" s="126"/>
      <c r="E22" s="126"/>
      <c r="F22" s="126"/>
      <c r="G22" s="126">
        <v>10</v>
      </c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50</v>
      </c>
      <c r="B23" s="169" t="str">
        <f t="shared" si="1"/>
        <v>201510017_11_00006</v>
      </c>
      <c r="C23" s="129">
        <f t="shared" si="2"/>
        <v>0</v>
      </c>
      <c r="D23" s="126"/>
      <c r="E23" s="126"/>
      <c r="F23" s="126"/>
      <c r="G23" s="126"/>
      <c r="H23" s="126"/>
      <c r="I23" s="126"/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H14" sqref="H14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42192</v>
      </c>
      <c r="B3" s="2" t="s">
        <v>5</v>
      </c>
      <c r="C3" s="2"/>
      <c r="D3" s="3" t="s">
        <v>6</v>
      </c>
      <c r="E3" s="104">
        <v>96</v>
      </c>
      <c r="F3" s="104">
        <v>72</v>
      </c>
      <c r="G3" s="104"/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8</v>
      </c>
      <c r="E4" s="104">
        <v>251</v>
      </c>
      <c r="F4" s="104">
        <v>33</v>
      </c>
      <c r="G4" s="104" t="s">
        <v>1442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9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>
        <v>5</v>
      </c>
      <c r="F6" s="104"/>
      <c r="G6" s="104">
        <v>5</v>
      </c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 t="s">
        <v>1441</v>
      </c>
      <c r="E7" s="104">
        <v>20</v>
      </c>
      <c r="F7" s="104"/>
      <c r="G7" s="104">
        <v>20</v>
      </c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372</v>
      </c>
      <c r="F8" s="9">
        <f>SUM(F3:F7)</f>
        <v>105</v>
      </c>
      <c r="G8" s="9">
        <f>SUM(G3:G7)+218</f>
        <v>243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560</v>
      </c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/>
      <c r="F11" s="104"/>
      <c r="G11" s="104"/>
      <c r="H11" s="104"/>
      <c r="I11" s="106"/>
      <c r="J11" s="126"/>
      <c r="K11" s="128">
        <f>E8*2</f>
        <v>744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696</v>
      </c>
    </row>
    <row r="13" spans="1:15" ht="20.350000000000001" customHeight="1">
      <c r="A13" s="6"/>
      <c r="B13" s="7"/>
      <c r="C13" s="7"/>
      <c r="D13" s="3" t="s">
        <v>1287</v>
      </c>
      <c r="E13" s="104"/>
      <c r="F13" s="105"/>
      <c r="G13" s="105"/>
      <c r="H13" s="105"/>
      <c r="I13" s="107"/>
      <c r="J13" s="126"/>
      <c r="K13" s="128">
        <f>K11+E14</f>
        <v>1304</v>
      </c>
      <c r="L13" s="86">
        <f>E6*2</f>
        <v>10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560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42192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1439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1436</v>
      </c>
      <c r="C18" s="129">
        <f t="shared" ref="C18:C24" si="0">SUM(D18:H18)</f>
        <v>8</v>
      </c>
      <c r="D18" s="126"/>
      <c r="E18" s="126"/>
      <c r="F18" s="126">
        <v>3</v>
      </c>
      <c r="G18" s="126">
        <v>5</v>
      </c>
      <c r="H18" s="126"/>
      <c r="I18" s="126"/>
      <c r="J18" s="126" t="s">
        <v>1440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1437</v>
      </c>
      <c r="C19" s="129">
        <f t="shared" si="0"/>
        <v>12</v>
      </c>
      <c r="D19" s="126"/>
      <c r="E19" s="126">
        <v>12</v>
      </c>
      <c r="F19" s="126"/>
      <c r="G19" s="126"/>
      <c r="H19" s="126"/>
      <c r="I19" s="126"/>
      <c r="J19" s="126"/>
      <c r="K19" s="86"/>
    </row>
    <row r="20" spans="1:12" s="97" customFormat="1" ht="17.3" customHeight="1">
      <c r="A20" s="101"/>
      <c r="B20" s="169" t="s">
        <v>1438</v>
      </c>
      <c r="C20" s="129">
        <f t="shared" si="0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</row>
    <row r="21" spans="1:12" s="97" customFormat="1" ht="17.3" customHeight="1">
      <c r="A21" s="101"/>
      <c r="B21" s="169"/>
      <c r="C21" s="129">
        <f t="shared" si="0"/>
        <v>0</v>
      </c>
      <c r="D21" s="126"/>
      <c r="E21" s="126"/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/>
      <c r="C22" s="129">
        <f t="shared" si="0"/>
        <v>0</v>
      </c>
      <c r="D22" s="126"/>
      <c r="E22" s="126"/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30</v>
      </c>
      <c r="B23" s="169"/>
      <c r="C23" s="129">
        <f t="shared" si="0"/>
        <v>0</v>
      </c>
      <c r="D23" s="126"/>
      <c r="E23" s="126"/>
      <c r="F23" s="126"/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>
        <f t="shared" si="0"/>
        <v>0</v>
      </c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21" sqref="J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19</v>
      </c>
      <c r="L2" s="180" t="s">
        <v>2076</v>
      </c>
    </row>
    <row r="3" spans="1:15" ht="18.75" customHeight="1">
      <c r="A3" s="181" t="str">
        <f>L2&amp;K2</f>
        <v>10-19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19</v>
      </c>
    </row>
    <row r="4" spans="1:15" ht="18.75" customHeight="1">
      <c r="A4" s="4"/>
      <c r="B4" s="2"/>
      <c r="C4" s="2"/>
      <c r="D4" s="3" t="s">
        <v>6</v>
      </c>
      <c r="E4" s="104">
        <v>169</v>
      </c>
      <c r="F4" s="104">
        <v>1</v>
      </c>
      <c r="G4" s="104">
        <v>4</v>
      </c>
      <c r="H4" s="236"/>
      <c r="I4" s="237"/>
      <c r="J4" s="126"/>
      <c r="K4" s="86" t="s">
        <v>941</v>
      </c>
      <c r="L4" s="86" t="s">
        <v>1127</v>
      </c>
      <c r="M4" s="167">
        <f>M3</f>
        <v>19</v>
      </c>
    </row>
    <row r="5" spans="1:15" ht="18.75" customHeight="1">
      <c r="A5" s="4"/>
      <c r="B5" s="2"/>
      <c r="C5" s="2"/>
      <c r="D5" s="3" t="s">
        <v>8</v>
      </c>
      <c r="E5" s="104">
        <v>453</v>
      </c>
      <c r="F5" s="104">
        <v>13</v>
      </c>
      <c r="G5" s="104">
        <v>129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19</v>
      </c>
      <c r="O5" s="165"/>
    </row>
    <row r="6" spans="1:15" ht="18.75" customHeight="1">
      <c r="A6" s="4"/>
      <c r="B6" s="2"/>
      <c r="C6" s="2"/>
      <c r="D6" s="3" t="s">
        <v>1279</v>
      </c>
      <c r="E6" s="104">
        <v>112</v>
      </c>
      <c r="F6" s="104"/>
      <c r="G6" s="104"/>
      <c r="H6" s="236"/>
      <c r="I6" s="237"/>
      <c r="J6" s="126"/>
      <c r="K6" s="126"/>
      <c r="M6" s="167">
        <f t="shared" si="0"/>
        <v>19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19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734</v>
      </c>
      <c r="F8" s="9">
        <f>SUM(F3:F7)</f>
        <v>14</v>
      </c>
      <c r="G8" s="9">
        <f>SUM(G3:G7)</f>
        <v>133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19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36</v>
      </c>
      <c r="F9" s="104"/>
      <c r="G9" s="104">
        <v>36</v>
      </c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984</v>
      </c>
      <c r="F10" s="104">
        <v>798</v>
      </c>
      <c r="G10" s="104">
        <v>50</v>
      </c>
      <c r="H10" s="104"/>
      <c r="I10" s="106"/>
      <c r="J10" s="126" t="s">
        <v>2140</v>
      </c>
    </row>
    <row r="11" spans="1:15" ht="20.350000000000001" customHeight="1">
      <c r="A11" s="5"/>
      <c r="B11" s="2"/>
      <c r="C11" s="2"/>
      <c r="D11" s="3" t="s">
        <v>1873</v>
      </c>
      <c r="E11" s="104"/>
      <c r="F11" s="104"/>
      <c r="G11" s="104"/>
      <c r="H11" s="104"/>
      <c r="I11" s="106"/>
      <c r="J11" s="126"/>
      <c r="K11" s="128">
        <f>E8*2</f>
        <v>1468</v>
      </c>
      <c r="L11" s="178">
        <v>1762</v>
      </c>
      <c r="M11" s="86">
        <f>L11-K11</f>
        <v>294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1178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2488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1020</v>
      </c>
      <c r="F14" s="78">
        <f>SUM(F9:F13)</f>
        <v>798</v>
      </c>
      <c r="G14" s="78">
        <f>SUM(G9:G13)</f>
        <v>86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10-19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2137</v>
      </c>
      <c r="I17" s="126" t="s">
        <v>2138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201510019_11_00001</v>
      </c>
      <c r="C18" s="129">
        <f>SUM(D18:I18)</f>
        <v>11</v>
      </c>
      <c r="D18" s="126"/>
      <c r="E18" s="126"/>
      <c r="F18" s="126"/>
      <c r="G18" s="126">
        <v>11</v>
      </c>
      <c r="H18" s="126"/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201510019_11_00002</v>
      </c>
      <c r="C19" s="129">
        <f t="shared" ref="C19:C23" si="2">SUM(D19:I19)</f>
        <v>12</v>
      </c>
      <c r="D19" s="126"/>
      <c r="E19" s="126"/>
      <c r="F19" s="126">
        <v>12</v>
      </c>
      <c r="G19" s="126"/>
      <c r="H19" s="126"/>
      <c r="I19" s="126"/>
      <c r="J19" s="126"/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201510019_11_00003</v>
      </c>
      <c r="C20" s="129">
        <f t="shared" si="2"/>
        <v>11</v>
      </c>
      <c r="D20" s="126"/>
      <c r="E20" s="126">
        <v>2</v>
      </c>
      <c r="F20" s="126">
        <v>6</v>
      </c>
      <c r="G20" s="126"/>
      <c r="H20" s="126"/>
      <c r="I20" s="126">
        <v>3</v>
      </c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201510019_11_00004</v>
      </c>
      <c r="C21" s="129">
        <f t="shared" si="2"/>
        <v>8</v>
      </c>
      <c r="D21" s="126">
        <v>8</v>
      </c>
      <c r="E21" s="126"/>
      <c r="F21" s="126"/>
      <c r="G21" s="126"/>
      <c r="H21" s="126"/>
      <c r="I21" s="126"/>
      <c r="J21" s="126" t="s">
        <v>2139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201510019_11_00005</v>
      </c>
      <c r="C22" s="129">
        <f t="shared" si="2"/>
        <v>9</v>
      </c>
      <c r="D22" s="126"/>
      <c r="E22" s="126"/>
      <c r="F22" s="126"/>
      <c r="G22" s="126"/>
      <c r="H22" s="126">
        <v>9</v>
      </c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1"/>
        <v>201510019_11_00006</v>
      </c>
      <c r="C23" s="129">
        <f t="shared" si="2"/>
        <v>9</v>
      </c>
      <c r="D23" s="126"/>
      <c r="E23" s="126"/>
      <c r="F23" s="126"/>
      <c r="G23" s="126"/>
      <c r="H23" s="126">
        <v>9</v>
      </c>
      <c r="I23" s="126"/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M12" sqref="M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20</v>
      </c>
      <c r="L2" s="180" t="s">
        <v>2076</v>
      </c>
    </row>
    <row r="3" spans="1:15" ht="18.75" customHeight="1">
      <c r="A3" s="181" t="str">
        <f>L2&amp;K2</f>
        <v>10-20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20</v>
      </c>
    </row>
    <row r="4" spans="1:15" ht="18.75" customHeight="1">
      <c r="A4" s="4"/>
      <c r="B4" s="2"/>
      <c r="C4" s="2"/>
      <c r="D4" s="3" t="s">
        <v>6</v>
      </c>
      <c r="E4" s="104">
        <v>132</v>
      </c>
      <c r="F4" s="104">
        <v>59</v>
      </c>
      <c r="G4" s="104">
        <v>30</v>
      </c>
      <c r="H4" s="236"/>
      <c r="I4" s="237"/>
      <c r="J4" s="126"/>
      <c r="K4" s="86" t="s">
        <v>941</v>
      </c>
      <c r="L4" s="86" t="s">
        <v>1127</v>
      </c>
      <c r="M4" s="167">
        <f>M3</f>
        <v>20</v>
      </c>
    </row>
    <row r="5" spans="1:15" ht="18.75" customHeight="1">
      <c r="A5" s="4"/>
      <c r="B5" s="2"/>
      <c r="C5" s="2"/>
      <c r="D5" s="3" t="s">
        <v>8</v>
      </c>
      <c r="E5" s="104">
        <v>714</v>
      </c>
      <c r="F5" s="104">
        <v>67</v>
      </c>
      <c r="G5" s="104">
        <v>14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20</v>
      </c>
      <c r="O5" s="165"/>
    </row>
    <row r="6" spans="1:15" ht="18.75" customHeight="1">
      <c r="A6" s="4"/>
      <c r="B6" s="2"/>
      <c r="C6" s="2"/>
      <c r="D6" s="3" t="s">
        <v>1279</v>
      </c>
      <c r="E6" s="104">
        <v>128</v>
      </c>
      <c r="F6" s="104">
        <v>128</v>
      </c>
      <c r="G6" s="104"/>
      <c r="H6" s="236"/>
      <c r="I6" s="237"/>
      <c r="J6" s="126"/>
      <c r="K6" s="126"/>
      <c r="M6" s="167">
        <f t="shared" si="0"/>
        <v>20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20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974</v>
      </c>
      <c r="F8" s="9">
        <f>SUM(F3:F7)</f>
        <v>254</v>
      </c>
      <c r="G8" s="9">
        <f>SUM(G3:G7)</f>
        <v>44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20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4</v>
      </c>
      <c r="F9" s="104"/>
      <c r="G9" s="104">
        <v>4</v>
      </c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510</v>
      </c>
      <c r="F10" s="104">
        <v>52</v>
      </c>
      <c r="G10" s="104">
        <v>44</v>
      </c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2141</v>
      </c>
      <c r="E11" s="104">
        <v>32</v>
      </c>
      <c r="F11" s="104"/>
      <c r="G11" s="104"/>
      <c r="H11" s="104"/>
      <c r="I11" s="106"/>
      <c r="J11" s="126"/>
      <c r="K11" s="128">
        <f>E8*2</f>
        <v>1948</v>
      </c>
      <c r="L11" s="178">
        <v>1762</v>
      </c>
      <c r="M11" s="86">
        <f>L11-K11</f>
        <v>-186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696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2494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546</v>
      </c>
      <c r="F14" s="78">
        <f>SUM(F9:F13)</f>
        <v>52</v>
      </c>
      <c r="G14" s="78">
        <f>SUM(G9:G13)</f>
        <v>48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201510020_11_00001</v>
      </c>
      <c r="C18" s="129">
        <f>SUM(D18:I18)</f>
        <v>9</v>
      </c>
      <c r="D18" s="126"/>
      <c r="E18" s="126"/>
      <c r="F18" s="126">
        <v>5</v>
      </c>
      <c r="G18" s="126"/>
      <c r="H18" s="126">
        <v>4</v>
      </c>
      <c r="I18" s="126"/>
      <c r="J18" s="126"/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201510020_11_00002</v>
      </c>
      <c r="C19" s="129">
        <f t="shared" ref="C19:C23" si="2">SUM(D19:I19)</f>
        <v>11</v>
      </c>
      <c r="D19" s="126"/>
      <c r="E19" s="126">
        <v>11</v>
      </c>
      <c r="F19" s="126"/>
      <c r="G19" s="126"/>
      <c r="H19" s="126"/>
      <c r="I19" s="126"/>
      <c r="J19" s="126"/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201510020_11_00003</v>
      </c>
      <c r="C20" s="129">
        <f t="shared" si="2"/>
        <v>12</v>
      </c>
      <c r="D20" s="126">
        <v>12</v>
      </c>
      <c r="E20" s="126"/>
      <c r="F20" s="126"/>
      <c r="G20" s="126"/>
      <c r="H20" s="126"/>
      <c r="I20" s="126"/>
      <c r="J20" s="126" t="s">
        <v>1392</v>
      </c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201510020_11_00004</v>
      </c>
      <c r="C21" s="129">
        <f t="shared" si="2"/>
        <v>12</v>
      </c>
      <c r="D21" s="126">
        <v>12</v>
      </c>
      <c r="E21" s="126"/>
      <c r="F21" s="126"/>
      <c r="G21" s="126"/>
      <c r="H21" s="126"/>
      <c r="I21" s="126"/>
      <c r="J21" s="126" t="s">
        <v>1505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201510020_11_00005</v>
      </c>
      <c r="C22" s="129">
        <f t="shared" si="2"/>
        <v>8</v>
      </c>
      <c r="D22" s="126"/>
      <c r="E22" s="126"/>
      <c r="F22" s="126">
        <v>8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1"/>
        <v>201510020_11_00006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21</v>
      </c>
      <c r="L2" s="180" t="s">
        <v>2076</v>
      </c>
    </row>
    <row r="3" spans="1:15" ht="18.75" customHeight="1">
      <c r="A3" s="181" t="str">
        <f>L2&amp;K2</f>
        <v>10-21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21</v>
      </c>
    </row>
    <row r="4" spans="1:15" ht="18.75" customHeight="1">
      <c r="A4" s="4"/>
      <c r="B4" s="2"/>
      <c r="C4" s="2"/>
      <c r="D4" s="3" t="s">
        <v>6</v>
      </c>
      <c r="E4" s="104">
        <v>264</v>
      </c>
      <c r="F4" s="104">
        <v>178</v>
      </c>
      <c r="G4" s="104">
        <v>30</v>
      </c>
      <c r="H4" s="236"/>
      <c r="I4" s="237"/>
      <c r="J4" s="126"/>
      <c r="K4" s="86" t="s">
        <v>941</v>
      </c>
      <c r="L4" s="86" t="s">
        <v>1127</v>
      </c>
      <c r="M4" s="167">
        <f>M3</f>
        <v>21</v>
      </c>
    </row>
    <row r="5" spans="1:15" ht="18.75" customHeight="1">
      <c r="A5" s="4"/>
      <c r="B5" s="2"/>
      <c r="C5" s="2"/>
      <c r="D5" s="3" t="s">
        <v>8</v>
      </c>
      <c r="E5" s="104">
        <v>972</v>
      </c>
      <c r="F5" s="104">
        <v>22</v>
      </c>
      <c r="G5" s="104">
        <v>75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21</v>
      </c>
      <c r="O5" s="165"/>
    </row>
    <row r="6" spans="1:15" ht="18.75" customHeight="1">
      <c r="A6" s="4"/>
      <c r="B6" s="2"/>
      <c r="C6" s="2"/>
      <c r="D6" s="3" t="s">
        <v>1279</v>
      </c>
      <c r="E6" s="104">
        <v>14</v>
      </c>
      <c r="F6" s="104">
        <v>9</v>
      </c>
      <c r="G6" s="104"/>
      <c r="H6" s="236"/>
      <c r="I6" s="237"/>
      <c r="J6" s="126"/>
      <c r="K6" s="126"/>
      <c r="M6" s="167">
        <f t="shared" si="0"/>
        <v>21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21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1250</v>
      </c>
      <c r="F8" s="9">
        <f>SUM(F3:F7)</f>
        <v>209</v>
      </c>
      <c r="G8" s="9">
        <f>SUM(G3:G7)</f>
        <v>105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21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2500</v>
      </c>
      <c r="L11" s="178">
        <v>1762</v>
      </c>
      <c r="M11" s="86">
        <f>L11-K11</f>
        <v>-738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628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2500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201510021_11_00001</v>
      </c>
      <c r="C18" s="129">
        <f>SUM(D18:I18)</f>
        <v>10</v>
      </c>
      <c r="D18" s="126"/>
      <c r="E18" s="126">
        <v>4</v>
      </c>
      <c r="F18" s="126"/>
      <c r="G18" s="126">
        <v>6</v>
      </c>
      <c r="H18" s="126"/>
      <c r="I18" s="126"/>
      <c r="J18" s="126" t="s">
        <v>2142</v>
      </c>
      <c r="K18" s="126" t="s">
        <v>1125</v>
      </c>
      <c r="L18" s="97" t="s">
        <v>1253</v>
      </c>
      <c r="M18" s="182">
        <v>2015100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201510021_11_00002</v>
      </c>
      <c r="C19" s="129">
        <f t="shared" ref="C19:C23" si="2">SUM(D19:I19)</f>
        <v>8</v>
      </c>
      <c r="D19" s="126"/>
      <c r="E19" s="126">
        <v>8</v>
      </c>
      <c r="F19" s="126"/>
      <c r="G19" s="126"/>
      <c r="H19" s="126"/>
      <c r="I19" s="126"/>
      <c r="J19" s="126" t="s">
        <v>2142</v>
      </c>
      <c r="K19" s="126"/>
      <c r="M19" s="182">
        <v>2015100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201510021_11_00003</v>
      </c>
      <c r="C20" s="129">
        <f t="shared" si="2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2015100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201510021_11_00004</v>
      </c>
      <c r="C21" s="129">
        <f t="shared" si="2"/>
        <v>10</v>
      </c>
      <c r="D21" s="126">
        <v>4</v>
      </c>
      <c r="E21" s="126"/>
      <c r="F21" s="126">
        <v>6</v>
      </c>
      <c r="G21" s="126"/>
      <c r="H21" s="126"/>
      <c r="I21" s="126"/>
      <c r="J21" s="126" t="s">
        <v>2146</v>
      </c>
      <c r="K21" s="86"/>
      <c r="M21" s="182">
        <v>2015100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201510021_11_00005</v>
      </c>
      <c r="C22" s="129">
        <f t="shared" si="2"/>
        <v>11</v>
      </c>
      <c r="D22" s="126"/>
      <c r="E22" s="126"/>
      <c r="F22" s="126">
        <v>11</v>
      </c>
      <c r="G22" s="126"/>
      <c r="H22" s="126"/>
      <c r="I22" s="126"/>
      <c r="J22" s="126"/>
      <c r="K22" s="86"/>
      <c r="M22" s="182">
        <v>2015100</v>
      </c>
      <c r="N22" s="166" t="s">
        <v>1904</v>
      </c>
    </row>
    <row r="23" spans="1:14" s="97" customFormat="1" ht="17.3" customHeight="1">
      <c r="A23" s="126">
        <f>SUM(C18:C23)</f>
        <v>62</v>
      </c>
      <c r="B23" s="169" t="str">
        <f t="shared" si="1"/>
        <v>201510021_11_00006</v>
      </c>
      <c r="C23" s="129">
        <f t="shared" si="2"/>
        <v>11</v>
      </c>
      <c r="D23" s="126"/>
      <c r="E23" s="126"/>
      <c r="F23" s="126">
        <v>11</v>
      </c>
      <c r="G23" s="126"/>
      <c r="H23" s="126"/>
      <c r="I23" s="126"/>
      <c r="J23" s="126"/>
      <c r="K23" s="86"/>
      <c r="M23" s="182">
        <v>2015100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0" sqref="G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22</v>
      </c>
      <c r="L2" s="180" t="s">
        <v>2076</v>
      </c>
    </row>
    <row r="3" spans="1:15" ht="18.75" customHeight="1">
      <c r="A3" s="181" t="str">
        <f>L2&amp;K2</f>
        <v>10-22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22</v>
      </c>
    </row>
    <row r="4" spans="1:15" ht="18.75" customHeight="1">
      <c r="A4" s="4"/>
      <c r="B4" s="2"/>
      <c r="C4" s="2"/>
      <c r="D4" s="3" t="s">
        <v>6</v>
      </c>
      <c r="E4" s="104">
        <v>657</v>
      </c>
      <c r="F4" s="104">
        <v>13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22</v>
      </c>
    </row>
    <row r="5" spans="1:15" ht="18.75" customHeight="1">
      <c r="A5" s="4"/>
      <c r="B5" s="2"/>
      <c r="C5" s="2"/>
      <c r="D5" s="3" t="s">
        <v>8</v>
      </c>
      <c r="E5" s="104">
        <v>594</v>
      </c>
      <c r="F5" s="104">
        <v>208</v>
      </c>
      <c r="G5" s="104">
        <v>1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22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>
        <f t="shared" si="0"/>
        <v>22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22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1251</v>
      </c>
      <c r="F8" s="9">
        <f>SUM(F3:F7)</f>
        <v>221</v>
      </c>
      <c r="G8" s="9">
        <f>SUM(G3:G7)</f>
        <v>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22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2502</v>
      </c>
      <c r="L11" s="178">
        <v>1762</v>
      </c>
      <c r="M11" s="86">
        <f>L11-K11</f>
        <v>-740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444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2502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2152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20151022_11_00001</v>
      </c>
      <c r="C18" s="129">
        <f>SUM(D18:I18)</f>
        <v>13</v>
      </c>
      <c r="D18" s="126"/>
      <c r="E18" s="126"/>
      <c r="F18" s="126">
        <v>7</v>
      </c>
      <c r="G18" s="126"/>
      <c r="H18" s="126">
        <v>6</v>
      </c>
      <c r="I18" s="126"/>
      <c r="J18" s="126"/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20151022_11_00002</v>
      </c>
      <c r="C19" s="129">
        <f t="shared" ref="C19:C23" si="2">SUM(D19:I19)</f>
        <v>11</v>
      </c>
      <c r="D19" s="126"/>
      <c r="E19" s="126"/>
      <c r="F19" s="126"/>
      <c r="G19" s="126"/>
      <c r="H19" s="126">
        <v>11</v>
      </c>
      <c r="I19" s="126"/>
      <c r="J19" s="126"/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20151022_11_00003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20151022_11_00004</v>
      </c>
      <c r="C21" s="129">
        <f t="shared" si="2"/>
        <v>9</v>
      </c>
      <c r="D21" s="126">
        <v>9</v>
      </c>
      <c r="E21" s="126"/>
      <c r="F21" s="126"/>
      <c r="G21" s="126"/>
      <c r="H21" s="126"/>
      <c r="I21" s="126"/>
      <c r="J21" s="126"/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20151022_11_00005</v>
      </c>
      <c r="C22" s="129">
        <f t="shared" si="2"/>
        <v>9</v>
      </c>
      <c r="D22" s="126">
        <v>9</v>
      </c>
      <c r="E22" s="126"/>
      <c r="F22" s="126"/>
      <c r="G22" s="126"/>
      <c r="H22" s="126"/>
      <c r="I22" s="126"/>
      <c r="J22" s="126"/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61</v>
      </c>
      <c r="B23" s="169" t="str">
        <f t="shared" si="1"/>
        <v>20151022_11_00006</v>
      </c>
      <c r="C23" s="129">
        <f t="shared" si="2"/>
        <v>9</v>
      </c>
      <c r="D23" s="126">
        <v>9</v>
      </c>
      <c r="E23" s="126"/>
      <c r="F23" s="126"/>
      <c r="G23" s="126"/>
      <c r="H23" s="126"/>
      <c r="I23" s="126"/>
      <c r="J23" s="126"/>
      <c r="K23" s="86"/>
      <c r="M23" s="182">
        <v>201510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11" sqref="J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23</v>
      </c>
      <c r="L2" s="180" t="s">
        <v>2076</v>
      </c>
    </row>
    <row r="3" spans="1:15" ht="18.75" customHeight="1">
      <c r="A3" s="181" t="str">
        <f>L2&amp;K2</f>
        <v>10-23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23</v>
      </c>
    </row>
    <row r="4" spans="1:15" ht="18.75" customHeight="1">
      <c r="A4" s="4"/>
      <c r="B4" s="2"/>
      <c r="C4" s="2"/>
      <c r="D4" s="3" t="s">
        <v>6</v>
      </c>
      <c r="E4" s="104">
        <v>370</v>
      </c>
      <c r="F4" s="104">
        <v>17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23</v>
      </c>
    </row>
    <row r="5" spans="1:15" ht="18.75" customHeight="1">
      <c r="A5" s="4"/>
      <c r="B5" s="2"/>
      <c r="C5" s="2"/>
      <c r="D5" s="3" t="s">
        <v>8</v>
      </c>
      <c r="E5" s="104">
        <v>907</v>
      </c>
      <c r="F5" s="104">
        <v>17</v>
      </c>
      <c r="G5" s="104">
        <v>10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23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>
        <f t="shared" si="0"/>
        <v>23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23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1277</v>
      </c>
      <c r="F8" s="9">
        <f>SUM(F3:F7)</f>
        <v>34</v>
      </c>
      <c r="G8" s="9">
        <f>SUM(G3:G7)</f>
        <v>10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23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2554</v>
      </c>
      <c r="L11" s="178">
        <v>1762</v>
      </c>
      <c r="M11" s="86">
        <f>L11-K11</f>
        <v>-792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88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2554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2152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20151023_11_00001</v>
      </c>
      <c r="C18" s="129">
        <f>SUM(D18:I18)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20151023_11_00002</v>
      </c>
      <c r="C19" s="129">
        <f t="shared" ref="C19:C23" si="2">SUM(D19:I19)</f>
        <v>11</v>
      </c>
      <c r="D19" s="126"/>
      <c r="E19" s="126">
        <v>11</v>
      </c>
      <c r="F19" s="126"/>
      <c r="G19" s="126"/>
      <c r="H19" s="126"/>
      <c r="I19" s="126"/>
      <c r="J19" s="126"/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20151023_11_00003</v>
      </c>
      <c r="C20" s="129">
        <f t="shared" si="2"/>
        <v>13</v>
      </c>
      <c r="D20" s="126"/>
      <c r="E20" s="126"/>
      <c r="F20" s="126">
        <v>13</v>
      </c>
      <c r="G20" s="126"/>
      <c r="H20" s="126"/>
      <c r="I20" s="126"/>
      <c r="J20" s="126"/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20151023_11_00004</v>
      </c>
      <c r="C21" s="129">
        <f t="shared" si="2"/>
        <v>8</v>
      </c>
      <c r="D21" s="126"/>
      <c r="E21" s="126"/>
      <c r="F21" s="126">
        <v>8</v>
      </c>
      <c r="G21" s="126"/>
      <c r="H21" s="126"/>
      <c r="I21" s="126"/>
      <c r="J21" s="126"/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20151023_11_00005</v>
      </c>
      <c r="C22" s="129">
        <f t="shared" si="2"/>
        <v>8</v>
      </c>
      <c r="D22" s="126"/>
      <c r="E22" s="126"/>
      <c r="F22" s="126">
        <v>8</v>
      </c>
      <c r="G22" s="126"/>
      <c r="H22" s="126"/>
      <c r="I22" s="126"/>
      <c r="J22" s="126"/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1"/>
        <v>20151023_11_00006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 t="s">
        <v>1118</v>
      </c>
      <c r="K23" s="86"/>
      <c r="M23" s="182">
        <v>201510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21" sqref="H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24</v>
      </c>
      <c r="L2" s="180" t="s">
        <v>2076</v>
      </c>
    </row>
    <row r="3" spans="1:15" ht="18.75" customHeight="1">
      <c r="A3" s="181" t="str">
        <f>L2&amp;K2</f>
        <v>10-24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24</v>
      </c>
    </row>
    <row r="4" spans="1:15" ht="18.75" customHeight="1">
      <c r="A4" s="4"/>
      <c r="B4" s="2"/>
      <c r="C4" s="2"/>
      <c r="D4" s="3" t="s">
        <v>6</v>
      </c>
      <c r="E4" s="104">
        <v>78</v>
      </c>
      <c r="F4" s="104">
        <v>6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24</v>
      </c>
    </row>
    <row r="5" spans="1:15" ht="18.75" customHeight="1">
      <c r="A5" s="4"/>
      <c r="B5" s="2"/>
      <c r="C5" s="2"/>
      <c r="D5" s="3" t="s">
        <v>8</v>
      </c>
      <c r="E5" s="104">
        <v>1150</v>
      </c>
      <c r="F5" s="104">
        <v>69</v>
      </c>
      <c r="G5" s="104">
        <v>5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24</v>
      </c>
      <c r="O5" s="165"/>
    </row>
    <row r="6" spans="1:15" ht="18.75" customHeight="1">
      <c r="A6" s="4"/>
      <c r="B6" s="2"/>
      <c r="C6" s="2"/>
      <c r="D6" s="3" t="s">
        <v>1279</v>
      </c>
      <c r="E6" s="104">
        <v>24</v>
      </c>
      <c r="F6" s="104"/>
      <c r="G6" s="104">
        <v>24</v>
      </c>
      <c r="H6" s="236"/>
      <c r="I6" s="237"/>
      <c r="J6" s="126"/>
      <c r="K6" s="126"/>
      <c r="M6" s="167">
        <f t="shared" si="0"/>
        <v>24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24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1252</v>
      </c>
      <c r="F8" s="9">
        <f>SUM(F3:F7)</f>
        <v>75</v>
      </c>
      <c r="G8" s="9">
        <f>SUM(G3:G7)</f>
        <v>29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24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2504</v>
      </c>
      <c r="L11" s="178">
        <v>1762</v>
      </c>
      <c r="M11" s="86">
        <f>L11-K11</f>
        <v>-742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208</v>
      </c>
      <c r="L12" s="178">
        <v>1124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2504</v>
      </c>
      <c r="L13" s="178">
        <v>2028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2152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20151024_11_00001</v>
      </c>
      <c r="C18" s="129">
        <f>SUM(D18:I18)</f>
        <v>11</v>
      </c>
      <c r="D18" s="126"/>
      <c r="E18" s="126"/>
      <c r="F18" s="126"/>
      <c r="G18" s="126"/>
      <c r="H18" s="126">
        <v>11</v>
      </c>
      <c r="I18" s="126"/>
      <c r="J18" s="126"/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20151024_11_00002</v>
      </c>
      <c r="C19" s="129">
        <f t="shared" ref="C19:C23" si="2">SUM(D19:I19)</f>
        <v>10</v>
      </c>
      <c r="D19" s="126"/>
      <c r="E19" s="126"/>
      <c r="F19" s="126"/>
      <c r="G19" s="126"/>
      <c r="H19" s="126">
        <v>10</v>
      </c>
      <c r="I19" s="126"/>
      <c r="J19" s="126" t="s">
        <v>2156</v>
      </c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20151024_11_00003</v>
      </c>
      <c r="C20" s="129">
        <f t="shared" si="2"/>
        <v>10</v>
      </c>
      <c r="D20" s="126"/>
      <c r="E20" s="126"/>
      <c r="F20" s="126"/>
      <c r="G20" s="126"/>
      <c r="H20" s="126">
        <v>10</v>
      </c>
      <c r="I20" s="126"/>
      <c r="J20" s="126"/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20151024_11_00004</v>
      </c>
      <c r="C21" s="129">
        <f t="shared" si="2"/>
        <v>11</v>
      </c>
      <c r="D21" s="126"/>
      <c r="E21" s="126"/>
      <c r="F21" s="126">
        <v>6</v>
      </c>
      <c r="G21" s="126">
        <v>5</v>
      </c>
      <c r="H21" s="126"/>
      <c r="I21" s="126"/>
      <c r="J21" s="126" t="s">
        <v>1980</v>
      </c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20151024_11_00005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62</v>
      </c>
      <c r="B23" s="169" t="str">
        <f t="shared" si="1"/>
        <v>20151024_11_00006</v>
      </c>
      <c r="C23" s="129">
        <f t="shared" si="2"/>
        <v>10</v>
      </c>
      <c r="D23" s="126"/>
      <c r="E23" s="126"/>
      <c r="F23" s="126">
        <v>10</v>
      </c>
      <c r="G23" s="126"/>
      <c r="H23" s="126"/>
      <c r="I23" s="126"/>
      <c r="J23" s="126" t="s">
        <v>1505</v>
      </c>
      <c r="K23" s="86"/>
      <c r="M23" s="182">
        <v>201510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2" sqref="H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26</v>
      </c>
      <c r="L2" s="180" t="s">
        <v>2076</v>
      </c>
    </row>
    <row r="3" spans="1:15" ht="18.75" customHeight="1">
      <c r="A3" s="181" t="str">
        <f>L2&amp;K2</f>
        <v>10-26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26</v>
      </c>
    </row>
    <row r="4" spans="1:15" ht="18.75" customHeight="1">
      <c r="A4" s="4"/>
      <c r="B4" s="2"/>
      <c r="C4" s="2"/>
      <c r="D4" s="3" t="s">
        <v>6</v>
      </c>
      <c r="E4" s="104">
        <v>342</v>
      </c>
      <c r="F4" s="104">
        <v>20</v>
      </c>
      <c r="G4" s="104">
        <v>11</v>
      </c>
      <c r="H4" s="236"/>
      <c r="I4" s="237"/>
      <c r="J4" s="126"/>
      <c r="K4" s="86" t="s">
        <v>941</v>
      </c>
      <c r="L4" s="86" t="s">
        <v>1127</v>
      </c>
      <c r="M4" s="167">
        <f>M3</f>
        <v>26</v>
      </c>
    </row>
    <row r="5" spans="1:15" ht="18.75" customHeight="1">
      <c r="A5" s="4"/>
      <c r="B5" s="2"/>
      <c r="C5" s="2"/>
      <c r="D5" s="3" t="s">
        <v>8</v>
      </c>
      <c r="E5" s="104">
        <v>900</v>
      </c>
      <c r="F5" s="104">
        <v>58</v>
      </c>
      <c r="G5" s="104">
        <v>90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26</v>
      </c>
      <c r="O5" s="165"/>
    </row>
    <row r="6" spans="1:15" ht="18.75" customHeight="1">
      <c r="A6" s="4"/>
      <c r="B6" s="2"/>
      <c r="C6" s="2"/>
      <c r="D6" s="3" t="s">
        <v>1279</v>
      </c>
      <c r="E6" s="104">
        <v>6</v>
      </c>
      <c r="F6" s="104">
        <v>4</v>
      </c>
      <c r="G6" s="104"/>
      <c r="H6" s="236"/>
      <c r="I6" s="237"/>
      <c r="J6" s="126"/>
      <c r="K6" s="126"/>
      <c r="M6" s="167">
        <f t="shared" si="0"/>
        <v>26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1248</v>
      </c>
      <c r="F8" s="9">
        <f>SUM(F3:F7)</f>
        <v>82</v>
      </c>
      <c r="G8" s="9">
        <f>SUM(G3:G7)</f>
        <v>101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32</v>
      </c>
      <c r="F9" s="104"/>
      <c r="G9" s="104">
        <v>32</v>
      </c>
      <c r="H9" s="104"/>
      <c r="I9" s="106"/>
      <c r="J9" s="126" t="s">
        <v>2161</v>
      </c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2496</v>
      </c>
      <c r="L11" s="178"/>
      <c r="M11" s="86">
        <f>L11-K11</f>
        <v>-2496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398</v>
      </c>
      <c r="L12" s="178"/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32</v>
      </c>
      <c r="F14" s="78">
        <f>SUM(F9:F13)</f>
        <v>0</v>
      </c>
      <c r="G14" s="78">
        <f>SUM(G9:G13)</f>
        <v>32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2152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20151026_11_00001</v>
      </c>
      <c r="C18" s="129">
        <f>SUM(D18:I18)</f>
        <v>11</v>
      </c>
      <c r="D18" s="126">
        <v>11</v>
      </c>
      <c r="E18" s="126"/>
      <c r="F18" s="126"/>
      <c r="G18" s="126"/>
      <c r="H18" s="126"/>
      <c r="I18" s="126"/>
      <c r="J18" s="126" t="s">
        <v>1125</v>
      </c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20151026_11_00002</v>
      </c>
      <c r="C19" s="129">
        <f t="shared" ref="C19:C23" si="2">SUM(D19:I19)</f>
        <v>12</v>
      </c>
      <c r="D19" s="126"/>
      <c r="E19" s="126"/>
      <c r="F19" s="126">
        <v>12</v>
      </c>
      <c r="G19" s="126"/>
      <c r="H19" s="126"/>
      <c r="I19" s="126"/>
      <c r="J19" s="126"/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20151026_11_00003</v>
      </c>
      <c r="C20" s="129">
        <f t="shared" si="2"/>
        <v>11</v>
      </c>
      <c r="D20" s="126"/>
      <c r="E20" s="126">
        <v>11</v>
      </c>
      <c r="F20" s="126"/>
      <c r="G20" s="126"/>
      <c r="H20" s="126"/>
      <c r="I20" s="126"/>
      <c r="J20" s="126"/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20151026_11_00004</v>
      </c>
      <c r="C21" s="129">
        <f t="shared" si="2"/>
        <v>11</v>
      </c>
      <c r="D21" s="126"/>
      <c r="E21" s="126">
        <v>11</v>
      </c>
      <c r="F21" s="126"/>
      <c r="G21" s="126"/>
      <c r="H21" s="126"/>
      <c r="I21" s="126"/>
      <c r="J21" s="126"/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20151026_11_00005</v>
      </c>
      <c r="C22" s="129">
        <f t="shared" si="2"/>
        <v>7</v>
      </c>
      <c r="D22" s="126">
        <v>4</v>
      </c>
      <c r="E22" s="126"/>
      <c r="F22" s="126">
        <v>3</v>
      </c>
      <c r="G22" s="126"/>
      <c r="H22" s="126"/>
      <c r="I22" s="126"/>
      <c r="J22" s="126" t="s">
        <v>2165</v>
      </c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1"/>
        <v>20151026_11_00006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86"/>
      <c r="M23" s="182">
        <v>201510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0" sqref="G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27</v>
      </c>
      <c r="L2" s="180" t="s">
        <v>2076</v>
      </c>
    </row>
    <row r="3" spans="1:15" ht="18.75" customHeight="1">
      <c r="A3" s="181" t="str">
        <f>L2&amp;K2</f>
        <v>10-27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27</v>
      </c>
    </row>
    <row r="4" spans="1:15" ht="18.75" customHeight="1">
      <c r="A4" s="4"/>
      <c r="B4" s="2"/>
      <c r="C4" s="2"/>
      <c r="D4" s="3" t="s">
        <v>6</v>
      </c>
      <c r="E4" s="104">
        <v>732</v>
      </c>
      <c r="F4" s="104">
        <v>266</v>
      </c>
      <c r="G4" s="104">
        <v>1</v>
      </c>
      <c r="H4" s="236"/>
      <c r="I4" s="237"/>
      <c r="J4" s="126" t="s">
        <v>2169</v>
      </c>
      <c r="K4" s="86" t="s">
        <v>941</v>
      </c>
      <c r="L4" s="86" t="s">
        <v>1127</v>
      </c>
      <c r="M4" s="167">
        <f>M3</f>
        <v>27</v>
      </c>
    </row>
    <row r="5" spans="1:15" ht="18.75" customHeight="1">
      <c r="A5" s="4"/>
      <c r="B5" s="2"/>
      <c r="C5" s="2"/>
      <c r="D5" s="3" t="s">
        <v>8</v>
      </c>
      <c r="E5" s="104">
        <v>502</v>
      </c>
      <c r="F5" s="104">
        <v>44</v>
      </c>
      <c r="G5" s="104">
        <v>26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27</v>
      </c>
      <c r="O5" s="165"/>
    </row>
    <row r="6" spans="1:15" ht="18.75" customHeight="1">
      <c r="A6" s="4"/>
      <c r="B6" s="2"/>
      <c r="C6" s="2"/>
      <c r="D6" s="3" t="s">
        <v>1279</v>
      </c>
      <c r="E6" s="104">
        <v>8</v>
      </c>
      <c r="F6" s="104"/>
      <c r="G6" s="104">
        <v>8</v>
      </c>
      <c r="H6" s="236"/>
      <c r="I6" s="237"/>
      <c r="J6" s="126"/>
      <c r="K6" s="126"/>
      <c r="M6" s="167">
        <f t="shared" si="0"/>
        <v>27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27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1242</v>
      </c>
      <c r="F8" s="9">
        <f>SUM(F3:F7)</f>
        <v>310</v>
      </c>
      <c r="G8" s="9">
        <f>SUM(G3:G7)</f>
        <v>35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27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2484</v>
      </c>
      <c r="L11" s="178"/>
      <c r="M11" s="86">
        <f>L11-K11</f>
        <v>-2484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690</v>
      </c>
      <c r="L12" s="178"/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2484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10-27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20151027_11_00001</v>
      </c>
      <c r="C18" s="129">
        <f>SUM(D18:I18)</f>
        <v>8</v>
      </c>
      <c r="D18" s="126"/>
      <c r="E18" s="126"/>
      <c r="F18" s="126">
        <v>8</v>
      </c>
      <c r="G18" s="126"/>
      <c r="H18" s="126"/>
      <c r="I18" s="126"/>
      <c r="J18" s="126" t="s">
        <v>2166</v>
      </c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20151027_11_00002</v>
      </c>
      <c r="C19" s="129">
        <f t="shared" ref="C19:C23" si="2">SUM(D19:I19)</f>
        <v>12</v>
      </c>
      <c r="D19" s="126"/>
      <c r="E19" s="126"/>
      <c r="F19" s="126"/>
      <c r="G19" s="126">
        <v>12</v>
      </c>
      <c r="H19" s="126"/>
      <c r="I19" s="126"/>
      <c r="J19" s="126"/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20151027_11_00003</v>
      </c>
      <c r="C20" s="129">
        <f t="shared" si="2"/>
        <v>7</v>
      </c>
      <c r="D20" s="126">
        <v>5</v>
      </c>
      <c r="E20" s="126"/>
      <c r="F20" s="126"/>
      <c r="G20" s="126">
        <v>2</v>
      </c>
      <c r="H20" s="126"/>
      <c r="I20" s="126"/>
      <c r="J20" s="126"/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20151027_11_00004</v>
      </c>
      <c r="C21" s="129">
        <f t="shared" si="2"/>
        <v>12</v>
      </c>
      <c r="D21" s="126">
        <v>12</v>
      </c>
      <c r="E21" s="126"/>
      <c r="F21" s="126"/>
      <c r="G21" s="126"/>
      <c r="H21" s="126"/>
      <c r="I21" s="126"/>
      <c r="J21" s="126"/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20151027_11_00005</v>
      </c>
      <c r="C22" s="129">
        <f t="shared" si="2"/>
        <v>12</v>
      </c>
      <c r="D22" s="126"/>
      <c r="E22" s="126"/>
      <c r="F22" s="126">
        <v>12</v>
      </c>
      <c r="G22" s="126"/>
      <c r="H22" s="126"/>
      <c r="I22" s="126"/>
      <c r="J22" s="126"/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63</v>
      </c>
      <c r="B23" s="169" t="str">
        <f t="shared" si="1"/>
        <v>20151027_11_00006</v>
      </c>
      <c r="C23" s="129">
        <f t="shared" si="2"/>
        <v>12</v>
      </c>
      <c r="D23" s="126"/>
      <c r="E23" s="126"/>
      <c r="F23" s="126">
        <v>12</v>
      </c>
      <c r="G23" s="126"/>
      <c r="H23" s="126"/>
      <c r="I23" s="126"/>
      <c r="J23" s="126"/>
      <c r="K23" s="86"/>
      <c r="M23" s="182">
        <v>201510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22" sqref="G2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28</v>
      </c>
      <c r="L2" s="180" t="s">
        <v>2076</v>
      </c>
    </row>
    <row r="3" spans="1:15" ht="18.75" customHeight="1">
      <c r="A3" s="181" t="str">
        <f>L2&amp;K2</f>
        <v>10-28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28</v>
      </c>
    </row>
    <row r="4" spans="1:15" ht="18.75" customHeight="1">
      <c r="A4" s="4"/>
      <c r="B4" s="2"/>
      <c r="C4" s="2"/>
      <c r="D4" s="3" t="s">
        <v>6</v>
      </c>
      <c r="E4" s="104">
        <v>396</v>
      </c>
      <c r="F4" s="104">
        <v>34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28</v>
      </c>
    </row>
    <row r="5" spans="1:15" ht="18.75" customHeight="1">
      <c r="A5" s="4"/>
      <c r="B5" s="2"/>
      <c r="C5" s="2"/>
      <c r="D5" s="3" t="s">
        <v>8</v>
      </c>
      <c r="E5" s="104">
        <v>866</v>
      </c>
      <c r="F5" s="104">
        <v>96</v>
      </c>
      <c r="G5" s="104">
        <v>85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8" si="0">M4</f>
        <v>28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>
        <f t="shared" si="0"/>
        <v>28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28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1262</v>
      </c>
      <c r="F8" s="9">
        <f>SUM(F3:F7)</f>
        <v>130</v>
      </c>
      <c r="G8" s="9">
        <f>SUM(G3:G7)</f>
        <v>85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28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2524</v>
      </c>
      <c r="L11" s="178"/>
      <c r="M11" s="86">
        <f>L11-K11</f>
        <v>-2524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430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10-28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1234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20151028_11_00001</v>
      </c>
      <c r="C18" s="129">
        <f>SUM(D18:I18)</f>
        <v>11</v>
      </c>
      <c r="D18" s="126"/>
      <c r="E18" s="126"/>
      <c r="F18" s="126">
        <v>11</v>
      </c>
      <c r="G18" s="126"/>
      <c r="H18" s="126"/>
      <c r="I18" s="126"/>
      <c r="J18" s="126" t="s">
        <v>2171</v>
      </c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20151028_11_00002</v>
      </c>
      <c r="C19" s="129">
        <f t="shared" ref="C19:C23" si="2">SUM(D19:I19)</f>
        <v>12</v>
      </c>
      <c r="D19" s="126"/>
      <c r="E19" s="126">
        <v>8</v>
      </c>
      <c r="F19" s="126">
        <v>4</v>
      </c>
      <c r="G19" s="126"/>
      <c r="H19" s="126"/>
      <c r="I19" s="126"/>
      <c r="J19" s="126" t="s">
        <v>2173</v>
      </c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20151028_11_00003</v>
      </c>
      <c r="C20" s="129">
        <f t="shared" si="2"/>
        <v>12</v>
      </c>
      <c r="D20" s="126">
        <v>5</v>
      </c>
      <c r="E20" s="126"/>
      <c r="F20" s="126">
        <v>7</v>
      </c>
      <c r="G20" s="126"/>
      <c r="H20" s="126" t="s">
        <v>2172</v>
      </c>
      <c r="I20" s="126"/>
      <c r="J20" s="126" t="s">
        <v>2170</v>
      </c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20151028_11_00004</v>
      </c>
      <c r="C21" s="129">
        <f t="shared" si="2"/>
        <v>10</v>
      </c>
      <c r="D21" s="126"/>
      <c r="E21" s="126"/>
      <c r="F21" s="126">
        <v>10</v>
      </c>
      <c r="G21" s="126"/>
      <c r="H21" s="126"/>
      <c r="I21" s="126"/>
      <c r="J21" s="126"/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20151028_11_00005</v>
      </c>
      <c r="C22" s="129">
        <f t="shared" si="2"/>
        <v>11</v>
      </c>
      <c r="D22" s="126"/>
      <c r="E22" s="126"/>
      <c r="F22" s="126">
        <v>11</v>
      </c>
      <c r="G22" s="126"/>
      <c r="H22" s="126"/>
      <c r="I22" s="126"/>
      <c r="J22" s="126"/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64</v>
      </c>
      <c r="B23" s="169" t="str">
        <f t="shared" si="1"/>
        <v>20151028_11_00006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86"/>
      <c r="M23" s="182">
        <v>201510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2" sqref="H12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29</v>
      </c>
      <c r="L2" s="180" t="s">
        <v>2076</v>
      </c>
    </row>
    <row r="3" spans="1:15" ht="18.75" customHeight="1">
      <c r="A3" s="181" t="str">
        <f>L2&amp;K2</f>
        <v>10-29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29</v>
      </c>
    </row>
    <row r="4" spans="1:15" ht="18.75" customHeight="1">
      <c r="A4" s="4"/>
      <c r="B4" s="2"/>
      <c r="C4" s="2"/>
      <c r="D4" s="3" t="s">
        <v>6</v>
      </c>
      <c r="E4" s="104"/>
      <c r="F4" s="104"/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29</v>
      </c>
    </row>
    <row r="5" spans="1:15" ht="18.75" customHeight="1">
      <c r="A5" s="4"/>
      <c r="B5" s="2"/>
      <c r="C5" s="2"/>
      <c r="D5" s="3" t="s">
        <v>8</v>
      </c>
      <c r="E5" s="104">
        <v>1256</v>
      </c>
      <c r="F5" s="104">
        <v>9</v>
      </c>
      <c r="G5" s="104">
        <v>415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9" si="0">M4</f>
        <v>29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>
        <f t="shared" si="0"/>
        <v>29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29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1256</v>
      </c>
      <c r="F8" s="9">
        <f>SUM(F3:F7)</f>
        <v>9</v>
      </c>
      <c r="G8" s="9">
        <f>SUM(G3:G7)</f>
        <v>415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29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>
        <f t="shared" si="0"/>
        <v>29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2512</v>
      </c>
      <c r="L11" s="178"/>
      <c r="M11" s="86">
        <f>L11-K11</f>
        <v>-2512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848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2512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10-29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1537</v>
      </c>
      <c r="I17" s="126"/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20151029_11_00001</v>
      </c>
      <c r="C18" s="129">
        <f>SUM(D18:I18)</f>
        <v>12</v>
      </c>
      <c r="D18" s="126"/>
      <c r="E18" s="126"/>
      <c r="F18" s="126"/>
      <c r="G18" s="126"/>
      <c r="H18" s="126">
        <v>12</v>
      </c>
      <c r="I18" s="126"/>
      <c r="J18" s="126"/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4" si="1">M19&amp;M4&amp;N19</f>
        <v>20151029_11_00002</v>
      </c>
      <c r="C19" s="129">
        <f t="shared" ref="C19:C24" si="2">SUM(D19:I19)</f>
        <v>12</v>
      </c>
      <c r="D19" s="126"/>
      <c r="E19" s="126"/>
      <c r="F19" s="126">
        <v>1</v>
      </c>
      <c r="G19" s="126">
        <v>8</v>
      </c>
      <c r="H19" s="126">
        <v>3</v>
      </c>
      <c r="I19" s="126"/>
      <c r="J19" s="126"/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20151029_11_00003</v>
      </c>
      <c r="C20" s="129">
        <f t="shared" si="2"/>
        <v>11</v>
      </c>
      <c r="D20" s="126"/>
      <c r="E20" s="126"/>
      <c r="F20" s="126">
        <v>3</v>
      </c>
      <c r="G20" s="126">
        <v>8</v>
      </c>
      <c r="H20" s="126"/>
      <c r="I20" s="126"/>
      <c r="J20" s="126"/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20151029_11_00004</v>
      </c>
      <c r="C21" s="129">
        <f t="shared" si="2"/>
        <v>10</v>
      </c>
      <c r="D21" s="126">
        <v>10</v>
      </c>
      <c r="E21" s="126"/>
      <c r="F21" s="126"/>
      <c r="G21" s="126"/>
      <c r="H21" s="126"/>
      <c r="I21" s="126"/>
      <c r="J21" s="126"/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20151029_11_00005</v>
      </c>
      <c r="C22" s="129">
        <f t="shared" si="2"/>
        <v>6</v>
      </c>
      <c r="D22" s="126"/>
      <c r="E22" s="126"/>
      <c r="F22" s="126">
        <v>6</v>
      </c>
      <c r="G22" s="126"/>
      <c r="H22" s="126"/>
      <c r="I22" s="126"/>
      <c r="J22" s="126" t="s">
        <v>1118</v>
      </c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63</v>
      </c>
      <c r="B23" s="169" t="str">
        <f t="shared" si="1"/>
        <v>20151029_11_00006</v>
      </c>
      <c r="C23" s="129">
        <f t="shared" si="2"/>
        <v>12</v>
      </c>
      <c r="D23" s="126"/>
      <c r="E23" s="126"/>
      <c r="F23" s="126">
        <v>12</v>
      </c>
      <c r="G23" s="126"/>
      <c r="H23" s="126"/>
      <c r="I23" s="126"/>
      <c r="J23" s="126"/>
      <c r="K23" s="86"/>
      <c r="M23" s="182">
        <v>201510</v>
      </c>
      <c r="N23" s="166" t="s">
        <v>1905</v>
      </c>
    </row>
    <row r="24" spans="1:14" ht="19.45" customHeight="1">
      <c r="A24" s="1"/>
      <c r="B24" s="169" t="str">
        <f t="shared" si="1"/>
        <v>20151029_11_00007</v>
      </c>
      <c r="C24" s="129">
        <f t="shared" si="2"/>
        <v>1</v>
      </c>
      <c r="D24" s="126"/>
      <c r="E24" s="126"/>
      <c r="F24" s="126">
        <v>1</v>
      </c>
      <c r="G24" s="126"/>
      <c r="H24" s="126"/>
      <c r="I24" s="126"/>
      <c r="J24" s="126" t="s">
        <v>2182</v>
      </c>
      <c r="M24" s="182">
        <v>201510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80" zoomScaleNormal="80" workbookViewId="0">
      <selection activeCell="M14" sqref="M14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</row>
    <row r="3" spans="1:15" ht="18.75" customHeight="1">
      <c r="A3" s="4">
        <v>42193</v>
      </c>
      <c r="B3" s="2" t="s">
        <v>5</v>
      </c>
      <c r="C3" s="2"/>
      <c r="D3" s="3" t="s">
        <v>1123</v>
      </c>
      <c r="E3" s="104">
        <v>80</v>
      </c>
      <c r="F3" s="104"/>
      <c r="G3" s="104">
        <v>80</v>
      </c>
      <c r="H3" s="234" t="s">
        <v>11</v>
      </c>
      <c r="I3" s="235"/>
      <c r="J3" s="126"/>
      <c r="K3" s="86" t="s">
        <v>940</v>
      </c>
      <c r="L3" s="86" t="s">
        <v>1126</v>
      </c>
    </row>
    <row r="4" spans="1:15" ht="18.75" customHeight="1">
      <c r="A4" s="4"/>
      <c r="B4" s="2"/>
      <c r="C4" s="2"/>
      <c r="D4" s="3" t="s">
        <v>6</v>
      </c>
      <c r="E4" s="104">
        <v>394</v>
      </c>
      <c r="F4" s="104">
        <v>54</v>
      </c>
      <c r="G4" s="104">
        <v>12</v>
      </c>
      <c r="H4" s="236"/>
      <c r="I4" s="237"/>
      <c r="J4" s="126"/>
      <c r="K4" s="86" t="s">
        <v>941</v>
      </c>
      <c r="L4" s="86" t="s">
        <v>1127</v>
      </c>
    </row>
    <row r="5" spans="1:15" ht="18.75" customHeight="1">
      <c r="A5" s="4"/>
      <c r="B5" s="2"/>
      <c r="C5" s="2"/>
      <c r="D5" s="3" t="s">
        <v>8</v>
      </c>
      <c r="E5" s="104">
        <v>276</v>
      </c>
      <c r="F5" s="104">
        <v>6</v>
      </c>
      <c r="G5" s="104" t="s">
        <v>1460</v>
      </c>
      <c r="H5" s="236" t="s">
        <v>12</v>
      </c>
      <c r="I5" s="237"/>
      <c r="J5" s="126"/>
      <c r="K5" s="86" t="s">
        <v>1012</v>
      </c>
      <c r="L5" s="86" t="s">
        <v>1170</v>
      </c>
      <c r="O5" s="165"/>
    </row>
    <row r="6" spans="1:15" ht="18.75" customHeight="1">
      <c r="A6" s="4"/>
      <c r="B6" s="2"/>
      <c r="C6" s="2"/>
      <c r="D6" s="3" t="s">
        <v>968</v>
      </c>
      <c r="E6" s="104"/>
      <c r="F6" s="104"/>
      <c r="G6" s="104"/>
      <c r="H6" s="236"/>
      <c r="I6" s="237"/>
      <c r="J6" s="126"/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750</v>
      </c>
      <c r="F8" s="9">
        <f>SUM(F3:F7)</f>
        <v>60</v>
      </c>
      <c r="G8" s="9">
        <f>SUM(G3:G7)+155</f>
        <v>247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 t="s">
        <v>1459</v>
      </c>
      <c r="F9" s="104">
        <v>10</v>
      </c>
      <c r="G9" s="104"/>
      <c r="H9" s="104"/>
      <c r="I9" s="106"/>
      <c r="J9" s="126" t="s">
        <v>1461</v>
      </c>
      <c r="K9" s="103" t="s">
        <v>14</v>
      </c>
    </row>
    <row r="10" spans="1:15" ht="20.350000000000001" customHeight="1">
      <c r="A10" s="5"/>
      <c r="B10" s="2"/>
      <c r="C10" s="2"/>
      <c r="D10" s="3" t="s">
        <v>1013</v>
      </c>
      <c r="E10" s="104">
        <v>478</v>
      </c>
      <c r="F10" s="104">
        <v>15</v>
      </c>
      <c r="G10" s="104"/>
      <c r="H10" s="104">
        <v>5</v>
      </c>
      <c r="I10" s="106"/>
      <c r="J10" s="126"/>
    </row>
    <row r="11" spans="1:15" ht="20.350000000000001" customHeight="1">
      <c r="A11" s="5"/>
      <c r="B11" s="2"/>
      <c r="C11" s="2"/>
      <c r="D11" s="3" t="s">
        <v>1279</v>
      </c>
      <c r="E11" s="104">
        <v>20</v>
      </c>
      <c r="F11" s="104"/>
      <c r="G11" s="104">
        <v>20</v>
      </c>
      <c r="H11" s="104"/>
      <c r="I11" s="106"/>
      <c r="J11" s="126" t="s">
        <v>1461</v>
      </c>
      <c r="K11" s="128">
        <f>E8*2</f>
        <v>1500</v>
      </c>
    </row>
    <row r="12" spans="1:15" ht="20.350000000000001" customHeight="1">
      <c r="A12" s="6"/>
      <c r="B12" s="7"/>
      <c r="C12" s="7"/>
      <c r="D12" s="3" t="s">
        <v>1264</v>
      </c>
      <c r="E12" s="105"/>
      <c r="F12" s="105"/>
      <c r="G12" s="105"/>
      <c r="H12" s="105"/>
      <c r="I12" s="107"/>
      <c r="J12" s="126"/>
      <c r="K12" s="128">
        <f>(F8+G8)*2+F14+G14+H14+I14</f>
        <v>682</v>
      </c>
    </row>
    <row r="13" spans="1:15" ht="20.350000000000001" customHeight="1">
      <c r="A13" s="6"/>
      <c r="B13" s="7"/>
      <c r="C13" s="7"/>
      <c r="D13" s="3" t="s">
        <v>1458</v>
      </c>
      <c r="E13" s="104">
        <v>18</v>
      </c>
      <c r="F13" s="105"/>
      <c r="G13" s="105">
        <v>9</v>
      </c>
      <c r="H13" s="105"/>
      <c r="I13" s="107">
        <v>9</v>
      </c>
      <c r="J13" s="126"/>
      <c r="K13" s="128">
        <f>K11+E14</f>
        <v>2026</v>
      </c>
      <c r="L13" s="86">
        <f>E6*2</f>
        <v>0</v>
      </c>
    </row>
    <row r="14" spans="1:15" ht="20.350000000000001" customHeight="1">
      <c r="A14" s="238" t="s">
        <v>974</v>
      </c>
      <c r="B14" s="239"/>
      <c r="C14" s="239"/>
      <c r="D14" s="240"/>
      <c r="E14" s="78">
        <f>SUM(E9:E13)+10</f>
        <v>526</v>
      </c>
      <c r="F14" s="78">
        <f>SUM(F9:F13)</f>
        <v>25</v>
      </c>
      <c r="G14" s="78">
        <f>SUM(G9:G13)</f>
        <v>29</v>
      </c>
      <c r="H14" s="78">
        <f>SUM(H9:H13)</f>
        <v>5</v>
      </c>
      <c r="I14" s="78">
        <f>SUM(I9:I13)</f>
        <v>9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2" ht="18" customHeight="1">
      <c r="A17" s="4">
        <f>A3</f>
        <v>42193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1449</v>
      </c>
      <c r="H17" s="126" t="s">
        <v>1234</v>
      </c>
      <c r="I17" s="126"/>
      <c r="J17" s="126" t="s">
        <v>963</v>
      </c>
      <c r="K17" s="126" t="s">
        <v>1118</v>
      </c>
    </row>
    <row r="18" spans="1:12" s="97" customFormat="1" ht="17.3" customHeight="1">
      <c r="A18" s="101"/>
      <c r="B18" s="169" t="s">
        <v>1443</v>
      </c>
      <c r="C18" s="129">
        <f t="shared" ref="C18:C23" si="0">SUM(D18:H18)</f>
        <v>10</v>
      </c>
      <c r="D18" s="126">
        <v>2</v>
      </c>
      <c r="E18" s="126">
        <v>6</v>
      </c>
      <c r="F18" s="126"/>
      <c r="G18" s="126">
        <v>2</v>
      </c>
      <c r="H18" s="126"/>
      <c r="I18" s="126"/>
      <c r="J18" s="126" t="s">
        <v>1450</v>
      </c>
      <c r="K18" s="126" t="s">
        <v>1125</v>
      </c>
      <c r="L18" s="97" t="s">
        <v>1253</v>
      </c>
    </row>
    <row r="19" spans="1:12" s="97" customFormat="1" ht="17.3" customHeight="1">
      <c r="A19" s="101"/>
      <c r="B19" s="169" t="s">
        <v>1444</v>
      </c>
      <c r="C19" s="129">
        <f t="shared" si="0"/>
        <v>8</v>
      </c>
      <c r="D19" s="126"/>
      <c r="E19" s="126">
        <v>8</v>
      </c>
      <c r="F19" s="126"/>
      <c r="G19" s="126"/>
      <c r="H19" s="126"/>
      <c r="I19" s="126"/>
      <c r="J19" s="126" t="s">
        <v>1125</v>
      </c>
      <c r="K19" s="86"/>
    </row>
    <row r="20" spans="1:12" s="97" customFormat="1" ht="17.3" customHeight="1">
      <c r="A20" s="101"/>
      <c r="B20" s="169" t="s">
        <v>1445</v>
      </c>
      <c r="C20" s="129">
        <f t="shared" si="0"/>
        <v>8</v>
      </c>
      <c r="D20" s="126"/>
      <c r="E20" s="126">
        <v>8</v>
      </c>
      <c r="F20" s="126"/>
      <c r="G20" s="126"/>
      <c r="H20" s="126"/>
      <c r="I20" s="126"/>
      <c r="J20" s="126" t="s">
        <v>1125</v>
      </c>
      <c r="K20" s="86"/>
    </row>
    <row r="21" spans="1:12" s="97" customFormat="1" ht="17.3" customHeight="1">
      <c r="A21" s="101"/>
      <c r="B21" s="169" t="s">
        <v>1446</v>
      </c>
      <c r="C21" s="129">
        <f t="shared" si="0"/>
        <v>10</v>
      </c>
      <c r="D21" s="126"/>
      <c r="E21" s="126">
        <v>10</v>
      </c>
      <c r="F21" s="126"/>
      <c r="G21" s="126"/>
      <c r="H21" s="126"/>
      <c r="I21" s="126"/>
      <c r="J21" s="126"/>
      <c r="K21" s="86"/>
    </row>
    <row r="22" spans="1:12" s="97" customFormat="1" ht="17.3" customHeight="1">
      <c r="A22" s="126" t="s">
        <v>974</v>
      </c>
      <c r="B22" s="169" t="s">
        <v>1447</v>
      </c>
      <c r="C22" s="129">
        <f t="shared" si="0"/>
        <v>13</v>
      </c>
      <c r="D22" s="126"/>
      <c r="E22" s="126">
        <v>13</v>
      </c>
      <c r="F22" s="126"/>
      <c r="G22" s="126"/>
      <c r="H22" s="126"/>
      <c r="I22" s="126"/>
      <c r="J22" s="126"/>
      <c r="K22" s="86"/>
    </row>
    <row r="23" spans="1:12" s="97" customFormat="1" ht="17.3" customHeight="1">
      <c r="A23" s="126">
        <f>SUM(C18:C23)</f>
        <v>59</v>
      </c>
      <c r="B23" s="169" t="s">
        <v>1448</v>
      </c>
      <c r="C23" s="129">
        <f t="shared" si="0"/>
        <v>10</v>
      </c>
      <c r="D23" s="126"/>
      <c r="E23" s="126"/>
      <c r="F23" s="126">
        <v>10</v>
      </c>
      <c r="G23" s="126"/>
      <c r="H23" s="126"/>
      <c r="I23" s="126"/>
      <c r="J23" s="126"/>
      <c r="K23" s="86"/>
    </row>
    <row r="24" spans="1:12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</row>
    <row r="25" spans="1:12" ht="19.45" customHeight="1"/>
    <row r="26" spans="1:12" ht="19.45" customHeight="1"/>
    <row r="27" spans="1:12" ht="19.45" customHeight="1"/>
    <row r="28" spans="1:12" ht="19.45" customHeight="1"/>
    <row r="29" spans="1:12" ht="19.45" customHeight="1"/>
    <row r="30" spans="1:12" ht="19.45" customHeight="1"/>
    <row r="31" spans="1:12" ht="19.45" customHeight="1"/>
    <row r="32" spans="1:12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2">
      <c r="L51" s="8"/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1" sqref="G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80">
        <v>30</v>
      </c>
      <c r="L2" s="180" t="s">
        <v>2076</v>
      </c>
    </row>
    <row r="3" spans="1:15" ht="18.75" customHeight="1">
      <c r="A3" s="181" t="str">
        <f>L2&amp;K2</f>
        <v>10-30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>
        <f>K2</f>
        <v>30</v>
      </c>
    </row>
    <row r="4" spans="1:15" ht="18.75" customHeight="1">
      <c r="A4" s="4"/>
      <c r="B4" s="2"/>
      <c r="C4" s="2"/>
      <c r="D4" s="3" t="s">
        <v>6</v>
      </c>
      <c r="E4" s="104">
        <v>181</v>
      </c>
      <c r="F4" s="104">
        <v>11</v>
      </c>
      <c r="G4" s="104"/>
      <c r="H4" s="236"/>
      <c r="I4" s="237"/>
      <c r="J4" s="126"/>
      <c r="K4" s="86" t="s">
        <v>941</v>
      </c>
      <c r="L4" s="86" t="s">
        <v>1127</v>
      </c>
      <c r="M4" s="167">
        <f>M3</f>
        <v>30</v>
      </c>
    </row>
    <row r="5" spans="1:15" ht="18.75" customHeight="1">
      <c r="A5" s="4"/>
      <c r="B5" s="2"/>
      <c r="C5" s="2"/>
      <c r="D5" s="3" t="s">
        <v>8</v>
      </c>
      <c r="E5" s="104">
        <v>494</v>
      </c>
      <c r="F5" s="104">
        <v>19</v>
      </c>
      <c r="G5" s="104">
        <v>21</v>
      </c>
      <c r="H5" s="236" t="s">
        <v>12</v>
      </c>
      <c r="I5" s="237"/>
      <c r="J5" s="126"/>
      <c r="K5" s="86" t="s">
        <v>1012</v>
      </c>
      <c r="L5" s="86" t="s">
        <v>1170</v>
      </c>
      <c r="M5" s="167">
        <f t="shared" ref="M5:M9" si="0">M4</f>
        <v>30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>
        <f t="shared" si="0"/>
        <v>30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>
        <f t="shared" si="0"/>
        <v>30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675</v>
      </c>
      <c r="F8" s="9">
        <f>SUM(F3:F7)</f>
        <v>30</v>
      </c>
      <c r="G8" s="9">
        <f>SUM(G3:G7)</f>
        <v>21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>
        <f t="shared" si="0"/>
        <v>30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208</v>
      </c>
      <c r="F9" s="104"/>
      <c r="G9" s="104"/>
      <c r="H9" s="104"/>
      <c r="I9" s="106"/>
      <c r="J9" s="126"/>
      <c r="K9" s="103" t="s">
        <v>14</v>
      </c>
      <c r="M9" s="167">
        <f t="shared" si="0"/>
        <v>30</v>
      </c>
    </row>
    <row r="10" spans="1:15" ht="20.350000000000001" customHeight="1">
      <c r="A10" s="5"/>
      <c r="B10" s="2"/>
      <c r="C10" s="2"/>
      <c r="D10" s="3" t="s">
        <v>1013</v>
      </c>
      <c r="E10" s="104">
        <v>910</v>
      </c>
      <c r="F10" s="104">
        <v>910</v>
      </c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1510</v>
      </c>
      <c r="E11" s="104"/>
      <c r="F11" s="104"/>
      <c r="G11" s="104"/>
      <c r="H11" s="104"/>
      <c r="I11" s="106"/>
      <c r="J11" s="126"/>
      <c r="K11" s="128">
        <f>E8*2</f>
        <v>1350</v>
      </c>
      <c r="L11" s="178"/>
      <c r="M11" s="86">
        <f>L11-K11</f>
        <v>-1350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1012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2468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1118</v>
      </c>
      <c r="F14" s="78">
        <f>SUM(F9:F13)</f>
        <v>910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10-30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20151030_11_00001</v>
      </c>
      <c r="C18" s="129">
        <f>SUM(D18:I18)</f>
        <v>10</v>
      </c>
      <c r="D18" s="126"/>
      <c r="E18" s="126"/>
      <c r="F18" s="126">
        <v>10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201510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20151030_11_00002</v>
      </c>
      <c r="C19" s="129">
        <f t="shared" ref="C19:C23" si="2">SUM(D19:I19)</f>
        <v>13</v>
      </c>
      <c r="D19" s="126"/>
      <c r="E19" s="126">
        <v>9</v>
      </c>
      <c r="F19" s="126"/>
      <c r="G19" s="126">
        <v>4</v>
      </c>
      <c r="H19" s="126"/>
      <c r="I19" s="126"/>
      <c r="J19" s="126" t="s">
        <v>2183</v>
      </c>
      <c r="K19" s="126"/>
      <c r="M19" s="182">
        <v>201510</v>
      </c>
      <c r="N19" s="166" t="s">
        <v>1901</v>
      </c>
    </row>
    <row r="20" spans="1:14" s="97" customFormat="1" ht="17.3" customHeight="1">
      <c r="A20" s="101"/>
      <c r="B20" s="169" t="str">
        <f t="shared" si="1"/>
        <v>20151030_11_00003</v>
      </c>
      <c r="C20" s="129">
        <f t="shared" si="2"/>
        <v>12</v>
      </c>
      <c r="D20" s="126"/>
      <c r="E20" s="126"/>
      <c r="F20" s="126">
        <v>8</v>
      </c>
      <c r="G20" s="126"/>
      <c r="H20" s="126">
        <v>4</v>
      </c>
      <c r="I20" s="126"/>
      <c r="J20" s="126"/>
      <c r="K20" s="86"/>
      <c r="M20" s="182">
        <v>201510</v>
      </c>
      <c r="N20" s="166" t="s">
        <v>1902</v>
      </c>
    </row>
    <row r="21" spans="1:14" s="97" customFormat="1" ht="17.3" customHeight="1">
      <c r="A21" s="101"/>
      <c r="B21" s="169" t="str">
        <f t="shared" si="1"/>
        <v>20151030_11_00004</v>
      </c>
      <c r="C21" s="129">
        <f t="shared" si="2"/>
        <v>8</v>
      </c>
      <c r="D21" s="126"/>
      <c r="E21" s="126"/>
      <c r="F21" s="126">
        <v>8</v>
      </c>
      <c r="G21" s="126"/>
      <c r="H21" s="126"/>
      <c r="I21" s="126"/>
      <c r="J21" s="126"/>
      <c r="K21" s="86"/>
      <c r="M21" s="182">
        <v>201510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20151030_11_00005</v>
      </c>
      <c r="C22" s="129">
        <f t="shared" si="2"/>
        <v>9</v>
      </c>
      <c r="D22" s="126"/>
      <c r="E22" s="126"/>
      <c r="F22" s="126"/>
      <c r="G22" s="126"/>
      <c r="H22" s="126"/>
      <c r="I22" s="126">
        <v>9</v>
      </c>
      <c r="J22" s="126"/>
      <c r="K22" s="86"/>
      <c r="M22" s="182">
        <v>201510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1"/>
        <v>20151030_11_00006</v>
      </c>
      <c r="C23" s="129">
        <f t="shared" si="2"/>
        <v>8</v>
      </c>
      <c r="D23" s="126"/>
      <c r="E23" s="126"/>
      <c r="F23" s="126"/>
      <c r="G23" s="126"/>
      <c r="H23" s="126"/>
      <c r="I23" s="126">
        <v>8</v>
      </c>
      <c r="J23" s="126"/>
      <c r="K23" s="86"/>
      <c r="M23" s="182">
        <v>201510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201510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0" sqref="H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2196</v>
      </c>
      <c r="L2" s="180" t="s">
        <v>2194</v>
      </c>
    </row>
    <row r="3" spans="1:15" ht="18.75" customHeight="1">
      <c r="A3" s="181" t="str">
        <f>L2&amp;K2</f>
        <v>11-02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02</v>
      </c>
    </row>
    <row r="4" spans="1:15" ht="18.75" customHeight="1">
      <c r="A4" s="4"/>
      <c r="B4" s="2"/>
      <c r="C4" s="2"/>
      <c r="D4" s="3" t="s">
        <v>6</v>
      </c>
      <c r="E4" s="104">
        <v>520</v>
      </c>
      <c r="F4" s="104">
        <v>80</v>
      </c>
      <c r="G4" s="104">
        <v>180</v>
      </c>
      <c r="H4" s="236"/>
      <c r="I4" s="237"/>
      <c r="J4" s="126"/>
      <c r="K4" s="86" t="s">
        <v>941</v>
      </c>
      <c r="L4" s="86" t="s">
        <v>1127</v>
      </c>
      <c r="M4" s="167" t="str">
        <f>M3</f>
        <v>02</v>
      </c>
    </row>
    <row r="5" spans="1:15" ht="18.75" customHeight="1">
      <c r="A5" s="4"/>
      <c r="B5" s="2"/>
      <c r="C5" s="2"/>
      <c r="D5" s="3" t="s">
        <v>8</v>
      </c>
      <c r="E5" s="104">
        <v>574</v>
      </c>
      <c r="F5" s="104">
        <v>114</v>
      </c>
      <c r="G5" s="104">
        <v>101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02</v>
      </c>
      <c r="O5" s="165"/>
    </row>
    <row r="6" spans="1:15" ht="18.75" customHeight="1">
      <c r="A6" s="4"/>
      <c r="B6" s="2"/>
      <c r="C6" s="2"/>
      <c r="D6" s="3" t="s">
        <v>1279</v>
      </c>
      <c r="E6" s="104">
        <v>12</v>
      </c>
      <c r="F6" s="104">
        <v>12</v>
      </c>
      <c r="G6" s="104"/>
      <c r="H6" s="236"/>
      <c r="I6" s="237"/>
      <c r="J6" s="126"/>
      <c r="K6" s="126"/>
      <c r="M6" s="167" t="str">
        <f t="shared" si="0"/>
        <v>02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02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1106</v>
      </c>
      <c r="F8" s="9">
        <f>SUM(F3:F7)</f>
        <v>206</v>
      </c>
      <c r="G8" s="9">
        <f>SUM(G3:G7)</f>
        <v>281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02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02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>
        <v>260</v>
      </c>
      <c r="F11" s="104"/>
      <c r="G11" s="104"/>
      <c r="H11" s="104"/>
      <c r="I11" s="106"/>
      <c r="J11" s="126"/>
      <c r="K11" s="128">
        <f>E8*2</f>
        <v>2212</v>
      </c>
      <c r="L11" s="178"/>
      <c r="M11" s="86">
        <f>L11-K11</f>
        <v>-2212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974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2472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260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11-02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20151102_11_00001</v>
      </c>
      <c r="C18" s="129">
        <f>SUM(D18:I18)</f>
        <v>11</v>
      </c>
      <c r="D18" s="126"/>
      <c r="E18" s="126">
        <v>11</v>
      </c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20151102_11_00002</v>
      </c>
      <c r="C19" s="129">
        <f t="shared" ref="C19:C23" si="2">SUM(D19:I19)</f>
        <v>10</v>
      </c>
      <c r="D19" s="126"/>
      <c r="E19" s="126">
        <v>3</v>
      </c>
      <c r="F19" s="126"/>
      <c r="G19" s="126">
        <v>7</v>
      </c>
      <c r="H19" s="126"/>
      <c r="I19" s="126"/>
      <c r="J19" s="126" t="s">
        <v>1637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20151102_11_00003</v>
      </c>
      <c r="C20" s="129">
        <f t="shared" si="2"/>
        <v>12</v>
      </c>
      <c r="D20" s="126"/>
      <c r="E20" s="126">
        <v>12</v>
      </c>
      <c r="F20" s="126"/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20151102_11_00004</v>
      </c>
      <c r="C21" s="129">
        <f t="shared" si="2"/>
        <v>8</v>
      </c>
      <c r="D21" s="126">
        <v>8</v>
      </c>
      <c r="E21" s="126"/>
      <c r="F21" s="126"/>
      <c r="G21" s="126"/>
      <c r="H21" s="126"/>
      <c r="I21" s="126"/>
      <c r="J21" s="126" t="s">
        <v>1526</v>
      </c>
      <c r="K21" s="86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20151102_11_00005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86"/>
      <c r="M22" s="182">
        <v>201511</v>
      </c>
      <c r="N22" s="166" t="s">
        <v>1904</v>
      </c>
    </row>
    <row r="23" spans="1:14" s="97" customFormat="1" ht="17.3" customHeight="1">
      <c r="A23" s="126">
        <f>SUM(C18:C23)</f>
        <v>60</v>
      </c>
      <c r="B23" s="169" t="str">
        <f t="shared" si="1"/>
        <v>20151102_11_00006</v>
      </c>
      <c r="C23" s="129">
        <f t="shared" si="2"/>
        <v>9</v>
      </c>
      <c r="D23" s="126"/>
      <c r="E23" s="126"/>
      <c r="F23" s="126">
        <v>9</v>
      </c>
      <c r="G23" s="126"/>
      <c r="H23" s="126"/>
      <c r="I23" s="126"/>
      <c r="J23" s="126"/>
      <c r="K23" s="86"/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  <ignoredErrors>
    <ignoredError sqref="K2" numberStoredAsText="1"/>
  </ignoredError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11" sqref="G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2198</v>
      </c>
      <c r="L2" s="180" t="s">
        <v>2194</v>
      </c>
    </row>
    <row r="3" spans="1:15" ht="18.75" customHeight="1">
      <c r="A3" s="181" t="str">
        <f>L2&amp;K2</f>
        <v>11-03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03</v>
      </c>
    </row>
    <row r="4" spans="1:15" ht="18.75" customHeight="1">
      <c r="A4" s="4"/>
      <c r="B4" s="2"/>
      <c r="C4" s="2"/>
      <c r="D4" s="3" t="s">
        <v>6</v>
      </c>
      <c r="E4" s="104"/>
      <c r="F4" s="104"/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03</v>
      </c>
    </row>
    <row r="5" spans="1:15" ht="18.75" customHeight="1">
      <c r="A5" s="4"/>
      <c r="B5" s="2"/>
      <c r="C5" s="2"/>
      <c r="D5" s="3" t="s">
        <v>8</v>
      </c>
      <c r="E5" s="104"/>
      <c r="F5" s="104"/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03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03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03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0</v>
      </c>
      <c r="F8" s="9">
        <f>SUM(F3:F7)</f>
        <v>0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03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03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0</v>
      </c>
      <c r="L11" s="178"/>
      <c r="M11" s="86">
        <f>L11-K11</f>
        <v>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11-03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20151103_11_00001</v>
      </c>
      <c r="C18" s="129">
        <f>SUM(D18:I18)</f>
        <v>11</v>
      </c>
      <c r="D18" s="126"/>
      <c r="E18" s="126"/>
      <c r="F18" s="126"/>
      <c r="G18" s="126">
        <v>8</v>
      </c>
      <c r="H18" s="126">
        <v>3</v>
      </c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4" si="1">M19&amp;M4&amp;N19</f>
        <v>20151103_11_00002</v>
      </c>
      <c r="C19" s="129">
        <f t="shared" ref="C19:C24" si="2">SUM(D19:I19)</f>
        <v>9</v>
      </c>
      <c r="D19" s="126"/>
      <c r="E19" s="126">
        <v>9</v>
      </c>
      <c r="F19" s="126"/>
      <c r="G19" s="126"/>
      <c r="H19" s="126"/>
      <c r="I19" s="126"/>
      <c r="J19" s="126" t="s">
        <v>1802</v>
      </c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20151103_11_00003</v>
      </c>
      <c r="C20" s="129">
        <f t="shared" si="2"/>
        <v>13</v>
      </c>
      <c r="D20" s="126">
        <v>13</v>
      </c>
      <c r="E20" s="126"/>
      <c r="F20" s="126"/>
      <c r="G20" s="126"/>
      <c r="H20" s="126"/>
      <c r="I20" s="126"/>
      <c r="J20" s="126" t="s">
        <v>2199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20151103_11_00004</v>
      </c>
      <c r="C21" s="129">
        <f t="shared" si="2"/>
        <v>8</v>
      </c>
      <c r="D21" s="126"/>
      <c r="E21" s="126"/>
      <c r="F21" s="126">
        <v>8</v>
      </c>
      <c r="G21" s="126"/>
      <c r="H21" s="126"/>
      <c r="I21" s="126"/>
      <c r="J21" s="126"/>
      <c r="K21" s="86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20151103_11_00005</v>
      </c>
      <c r="C22" s="129">
        <f t="shared" si="2"/>
        <v>9</v>
      </c>
      <c r="D22" s="126"/>
      <c r="E22" s="126"/>
      <c r="F22" s="126">
        <v>9</v>
      </c>
      <c r="G22" s="126"/>
      <c r="H22" s="126"/>
      <c r="I22" s="126"/>
      <c r="J22" s="126" t="s">
        <v>1637</v>
      </c>
      <c r="K22" s="86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60</v>
      </c>
      <c r="B23" s="169" t="str">
        <f t="shared" si="1"/>
        <v>20151103_11_00006</v>
      </c>
      <c r="C23" s="129">
        <f t="shared" si="2"/>
        <v>7</v>
      </c>
      <c r="D23" s="126"/>
      <c r="E23" s="126"/>
      <c r="F23" s="126">
        <v>7</v>
      </c>
      <c r="G23" s="126"/>
      <c r="H23" s="126"/>
      <c r="I23" s="126"/>
      <c r="J23" s="126"/>
      <c r="K23" s="86"/>
      <c r="M23" s="182">
        <v>201511</v>
      </c>
      <c r="N23" s="166" t="s">
        <v>1905</v>
      </c>
    </row>
    <row r="24" spans="1:14" ht="19.45" customHeight="1">
      <c r="A24" s="1"/>
      <c r="B24" s="169" t="str">
        <f t="shared" si="1"/>
        <v>20151103_11_00007</v>
      </c>
      <c r="C24" s="129">
        <f t="shared" si="2"/>
        <v>3</v>
      </c>
      <c r="D24" s="126"/>
      <c r="E24" s="126"/>
      <c r="F24" s="126">
        <v>3</v>
      </c>
      <c r="G24" s="126"/>
      <c r="H24" s="126"/>
      <c r="I24" s="126"/>
      <c r="J24" s="126"/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G21" sqref="G2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2200</v>
      </c>
      <c r="L2" s="180" t="s">
        <v>2194</v>
      </c>
    </row>
    <row r="3" spans="1:15" ht="18.75" customHeight="1">
      <c r="A3" s="181" t="str">
        <f>L2&amp;K2</f>
        <v>11-04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04</v>
      </c>
    </row>
    <row r="4" spans="1:15" ht="18.75" customHeight="1">
      <c r="A4" s="4"/>
      <c r="B4" s="2"/>
      <c r="C4" s="2"/>
      <c r="D4" s="3" t="s">
        <v>6</v>
      </c>
      <c r="E4" s="104">
        <v>319</v>
      </c>
      <c r="F4" s="104">
        <v>287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04</v>
      </c>
    </row>
    <row r="5" spans="1:15" ht="18.75" customHeight="1">
      <c r="A5" s="4"/>
      <c r="B5" s="2"/>
      <c r="C5" s="2"/>
      <c r="D5" s="3" t="s">
        <v>8</v>
      </c>
      <c r="E5" s="104">
        <v>937</v>
      </c>
      <c r="F5" s="104">
        <v>61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04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04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04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1256</v>
      </c>
      <c r="F8" s="9">
        <f>SUM(F3:F7)</f>
        <v>348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04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04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2512</v>
      </c>
      <c r="L11" s="178"/>
      <c r="M11" s="86">
        <f>L11-K11</f>
        <v>-2512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696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2512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11-04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20151104_11_00001</v>
      </c>
      <c r="C18" s="129">
        <f>SUM(D18:I18)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20151104_11_00002</v>
      </c>
      <c r="C19" s="129">
        <f t="shared" ref="C19:C23" si="2">SUM(D19:I19)</f>
        <v>13</v>
      </c>
      <c r="D19" s="126"/>
      <c r="E19" s="126"/>
      <c r="F19" s="126">
        <v>13</v>
      </c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20151104_11_00003</v>
      </c>
      <c r="C20" s="129">
        <f t="shared" si="2"/>
        <v>9</v>
      </c>
      <c r="D20" s="126"/>
      <c r="E20" s="126"/>
      <c r="F20" s="126"/>
      <c r="G20" s="126"/>
      <c r="H20" s="126"/>
      <c r="I20" s="126">
        <v>9</v>
      </c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20151104_11_00004</v>
      </c>
      <c r="C21" s="129">
        <f t="shared" si="2"/>
        <v>8</v>
      </c>
      <c r="D21" s="126"/>
      <c r="E21" s="126"/>
      <c r="F21" s="126"/>
      <c r="G21" s="126"/>
      <c r="H21" s="126"/>
      <c r="I21" s="126">
        <v>8</v>
      </c>
      <c r="J21" s="126"/>
      <c r="K21" s="86"/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20151104_11_00005</v>
      </c>
      <c r="C22" s="129">
        <f t="shared" si="2"/>
        <v>11</v>
      </c>
      <c r="D22" s="126">
        <v>11</v>
      </c>
      <c r="E22" s="126"/>
      <c r="F22" s="126"/>
      <c r="G22" s="126"/>
      <c r="H22" s="126"/>
      <c r="I22" s="126"/>
      <c r="J22" s="126"/>
      <c r="K22" s="86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20151104_11_00006</v>
      </c>
      <c r="C23" s="129">
        <f t="shared" si="2"/>
        <v>11</v>
      </c>
      <c r="D23" s="126">
        <v>11</v>
      </c>
      <c r="E23" s="126"/>
      <c r="F23" s="126"/>
      <c r="G23" s="126"/>
      <c r="H23" s="126"/>
      <c r="I23" s="126"/>
      <c r="J23" s="126"/>
      <c r="K23" s="86"/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0" sqref="H10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2214</v>
      </c>
      <c r="L2" s="180" t="s">
        <v>2194</v>
      </c>
    </row>
    <row r="3" spans="1:15" ht="18.75" customHeight="1">
      <c r="A3" s="181" t="str">
        <f>L2&amp;K2</f>
        <v>11-05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05</v>
      </c>
    </row>
    <row r="4" spans="1:15" ht="18.75" customHeight="1">
      <c r="A4" s="4"/>
      <c r="B4" s="2"/>
      <c r="C4" s="2"/>
      <c r="D4" s="3" t="s">
        <v>6</v>
      </c>
      <c r="E4" s="104">
        <v>309</v>
      </c>
      <c r="F4" s="104">
        <v>7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05</v>
      </c>
    </row>
    <row r="5" spans="1:15" ht="18.75" customHeight="1">
      <c r="A5" s="4"/>
      <c r="B5" s="2"/>
      <c r="C5" s="2"/>
      <c r="D5" s="3" t="s">
        <v>8</v>
      </c>
      <c r="E5" s="104">
        <v>950</v>
      </c>
      <c r="F5" s="104">
        <v>472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05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05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05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1259</v>
      </c>
      <c r="F8" s="9">
        <f>SUM(F3:F7)</f>
        <v>479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05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05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2518</v>
      </c>
      <c r="L11" s="178"/>
      <c r="M11" s="86">
        <f>L11-K11</f>
        <v>-2518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958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2518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11-05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20151105_11_00001</v>
      </c>
      <c r="C18" s="129">
        <f>SUM(D18:I18)</f>
        <v>12</v>
      </c>
      <c r="D18" s="126"/>
      <c r="E18" s="126">
        <v>1</v>
      </c>
      <c r="F18" s="126">
        <v>11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20151105_11_00002</v>
      </c>
      <c r="C19" s="129">
        <f t="shared" ref="C19:C23" si="2">SUM(D19:I19)</f>
        <v>13</v>
      </c>
      <c r="D19" s="126"/>
      <c r="E19" s="126"/>
      <c r="F19" s="126">
        <v>13</v>
      </c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20151105_11_00003</v>
      </c>
      <c r="C20" s="129">
        <f t="shared" si="2"/>
        <v>9</v>
      </c>
      <c r="D20" s="126">
        <v>9</v>
      </c>
      <c r="E20" s="126"/>
      <c r="F20" s="126"/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20151105_11_00004</v>
      </c>
      <c r="C21" s="129">
        <f t="shared" si="2"/>
        <v>12</v>
      </c>
      <c r="D21" s="126">
        <v>12</v>
      </c>
      <c r="E21" s="126"/>
      <c r="F21" s="126"/>
      <c r="G21" s="126"/>
      <c r="H21" s="126"/>
      <c r="I21" s="126"/>
      <c r="J21" s="126"/>
      <c r="K21" s="196">
        <v>200090692</v>
      </c>
      <c r="L21" s="197">
        <v>1</v>
      </c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20151105_11_00005</v>
      </c>
      <c r="C22" s="129">
        <f t="shared" si="2"/>
        <v>7</v>
      </c>
      <c r="D22" s="126"/>
      <c r="E22" s="126">
        <v>7</v>
      </c>
      <c r="F22" s="126"/>
      <c r="G22" s="126"/>
      <c r="H22" s="126"/>
      <c r="I22" s="126"/>
      <c r="J22" s="126"/>
      <c r="K22" s="196">
        <v>200090709</v>
      </c>
      <c r="L22" s="197">
        <v>1</v>
      </c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60</v>
      </c>
      <c r="B23" s="169" t="str">
        <f t="shared" si="1"/>
        <v>20151105_11_00006</v>
      </c>
      <c r="C23" s="129">
        <f t="shared" si="2"/>
        <v>7</v>
      </c>
      <c r="D23" s="126"/>
      <c r="E23" s="126">
        <v>7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/>
      <c r="L24" s="196"/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11" sqref="J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2235</v>
      </c>
      <c r="L2" s="180" t="s">
        <v>2194</v>
      </c>
    </row>
    <row r="3" spans="1:15" ht="18.75" customHeight="1">
      <c r="A3" s="181" t="str">
        <f>L2&amp;K2</f>
        <v>11-06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06</v>
      </c>
    </row>
    <row r="4" spans="1:15" ht="18.75" customHeight="1">
      <c r="A4" s="4"/>
      <c r="B4" s="2"/>
      <c r="C4" s="2"/>
      <c r="D4" s="3" t="s">
        <v>6</v>
      </c>
      <c r="E4" s="104">
        <v>495</v>
      </c>
      <c r="F4" s="104">
        <v>7</v>
      </c>
      <c r="G4" s="104">
        <v>7</v>
      </c>
      <c r="H4" s="236"/>
      <c r="I4" s="237"/>
      <c r="J4" s="126"/>
      <c r="K4" s="86" t="s">
        <v>941</v>
      </c>
      <c r="L4" s="86" t="s">
        <v>1127</v>
      </c>
      <c r="M4" s="167" t="str">
        <f>M3</f>
        <v>06</v>
      </c>
    </row>
    <row r="5" spans="1:15" ht="18.75" customHeight="1">
      <c r="A5" s="4"/>
      <c r="B5" s="2"/>
      <c r="C5" s="2"/>
      <c r="D5" s="3" t="s">
        <v>8</v>
      </c>
      <c r="E5" s="104">
        <v>764</v>
      </c>
      <c r="F5" s="104">
        <v>82</v>
      </c>
      <c r="G5" s="104">
        <v>47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06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06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06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1259</v>
      </c>
      <c r="F8" s="9">
        <f>SUM(F3:F7)</f>
        <v>89</v>
      </c>
      <c r="G8" s="9">
        <f>SUM(G3:G7)</f>
        <v>54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06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>
        <v>6</v>
      </c>
      <c r="F9" s="104"/>
      <c r="G9" s="104">
        <v>6</v>
      </c>
      <c r="H9" s="104"/>
      <c r="I9" s="106"/>
      <c r="J9" s="126"/>
      <c r="K9" s="103" t="s">
        <v>14</v>
      </c>
      <c r="M9" s="167" t="str">
        <f t="shared" si="0"/>
        <v>06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2518</v>
      </c>
      <c r="L11" s="178"/>
      <c r="M11" s="86">
        <f>L11-K11</f>
        <v>-2518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292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6</v>
      </c>
      <c r="F14" s="78">
        <f>SUM(F9:F13)</f>
        <v>0</v>
      </c>
      <c r="G14" s="78">
        <f>SUM(G9:G13)</f>
        <v>6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11-06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20151106_11_00001</v>
      </c>
      <c r="C18" s="129">
        <f>SUM(D18:I18)</f>
        <v>12</v>
      </c>
      <c r="D18" s="126"/>
      <c r="E18" s="126"/>
      <c r="F18" s="126">
        <v>12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20151106_11_00002</v>
      </c>
      <c r="C19" s="129">
        <f t="shared" ref="C19:C23" si="2">SUM(D19:I19)</f>
        <v>10</v>
      </c>
      <c r="D19" s="126"/>
      <c r="E19" s="126">
        <v>10</v>
      </c>
      <c r="F19" s="126"/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20151106_11_00003</v>
      </c>
      <c r="C20" s="129">
        <f t="shared" si="2"/>
        <v>8</v>
      </c>
      <c r="D20" s="126">
        <v>5</v>
      </c>
      <c r="E20" s="126"/>
      <c r="F20" s="126">
        <v>3</v>
      </c>
      <c r="G20" s="126"/>
      <c r="H20" s="126"/>
      <c r="I20" s="126"/>
      <c r="J20" s="126" t="s">
        <v>2237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20151106_11_00004</v>
      </c>
      <c r="C21" s="129">
        <f t="shared" si="2"/>
        <v>11</v>
      </c>
      <c r="D21" s="126"/>
      <c r="E21" s="126"/>
      <c r="F21" s="126">
        <v>11</v>
      </c>
      <c r="G21" s="126"/>
      <c r="H21" s="126"/>
      <c r="I21" s="126"/>
      <c r="J21" s="126"/>
      <c r="K21" s="196">
        <v>200090692</v>
      </c>
      <c r="L21" s="197">
        <v>1</v>
      </c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20151106_11_00005</v>
      </c>
      <c r="C22" s="129">
        <f t="shared" si="2"/>
        <v>11</v>
      </c>
      <c r="D22" s="126"/>
      <c r="E22" s="126"/>
      <c r="F22" s="126">
        <v>11</v>
      </c>
      <c r="G22" s="126"/>
      <c r="H22" s="126"/>
      <c r="I22" s="126"/>
      <c r="J22" s="126"/>
      <c r="K22" s="200">
        <v>200090709</v>
      </c>
      <c r="L22" s="201">
        <v>1</v>
      </c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62</v>
      </c>
      <c r="B23" s="169" t="str">
        <f t="shared" si="1"/>
        <v>20151106_11_00006</v>
      </c>
      <c r="C23" s="129">
        <f t="shared" si="2"/>
        <v>10</v>
      </c>
      <c r="D23" s="126"/>
      <c r="E23" s="126">
        <v>10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2239</v>
      </c>
      <c r="L2" s="180" t="s">
        <v>2194</v>
      </c>
    </row>
    <row r="3" spans="1:15" ht="18.75" customHeight="1">
      <c r="A3" s="181" t="str">
        <f>L2&amp;K2</f>
        <v>11-09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09</v>
      </c>
    </row>
    <row r="4" spans="1:15" ht="18.75" customHeight="1">
      <c r="A4" s="4"/>
      <c r="B4" s="2"/>
      <c r="C4" s="2"/>
      <c r="D4" s="3" t="s">
        <v>6</v>
      </c>
      <c r="E4" s="104">
        <v>648</v>
      </c>
      <c r="F4" s="104">
        <v>8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09</v>
      </c>
    </row>
    <row r="5" spans="1:15" ht="18.75" customHeight="1">
      <c r="A5" s="4"/>
      <c r="B5" s="2"/>
      <c r="C5" s="2"/>
      <c r="D5" s="3" t="s">
        <v>8</v>
      </c>
      <c r="E5" s="104">
        <v>595</v>
      </c>
      <c r="F5" s="104">
        <v>422</v>
      </c>
      <c r="G5" s="104"/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09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09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09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1243</v>
      </c>
      <c r="F8" s="9">
        <f>SUM(F3:F7)</f>
        <v>430</v>
      </c>
      <c r="G8" s="9">
        <f>SUM(G3:G7)</f>
        <v>0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09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09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2486</v>
      </c>
      <c r="L11" s="178"/>
      <c r="M11" s="86">
        <f>L11-K11</f>
        <v>-2486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860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2486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11-09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20151109_11_00001</v>
      </c>
      <c r="C18" s="129">
        <f>SUM(D18:I18)</f>
        <v>11</v>
      </c>
      <c r="D18" s="126"/>
      <c r="E18" s="126"/>
      <c r="F18" s="126">
        <v>11</v>
      </c>
      <c r="G18" s="126"/>
      <c r="H18" s="126"/>
      <c r="I18" s="126"/>
      <c r="J18" s="126" t="s">
        <v>1118</v>
      </c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20151109_11_00002</v>
      </c>
      <c r="C19" s="129">
        <f t="shared" ref="C19:C23" si="2">SUM(D19:I19)</f>
        <v>10</v>
      </c>
      <c r="D19" s="126"/>
      <c r="E19" s="126"/>
      <c r="F19" s="126">
        <v>10</v>
      </c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20151109_11_00003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 t="s">
        <v>1118</v>
      </c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20151109_11_00004</v>
      </c>
      <c r="C21" s="129">
        <f t="shared" si="2"/>
        <v>10</v>
      </c>
      <c r="D21" s="126"/>
      <c r="E21" s="126"/>
      <c r="F21" s="126">
        <v>10</v>
      </c>
      <c r="G21" s="126"/>
      <c r="H21" s="126"/>
      <c r="I21" s="126"/>
      <c r="J21" s="126" t="s">
        <v>1980</v>
      </c>
      <c r="K21" s="196">
        <v>200090692</v>
      </c>
      <c r="L21" s="197">
        <v>1</v>
      </c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20151109_11_00005</v>
      </c>
      <c r="C22" s="129">
        <f t="shared" si="2"/>
        <v>10</v>
      </c>
      <c r="D22" s="126"/>
      <c r="E22" s="126">
        <v>10</v>
      </c>
      <c r="F22" s="126"/>
      <c r="G22" s="126"/>
      <c r="H22" s="126"/>
      <c r="I22" s="126"/>
      <c r="J22" s="126"/>
      <c r="K22" s="200">
        <v>200090709</v>
      </c>
      <c r="L22" s="201">
        <v>1</v>
      </c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61</v>
      </c>
      <c r="B23" s="169" t="str">
        <f t="shared" si="1"/>
        <v>20151109_11_00006</v>
      </c>
      <c r="C23" s="129">
        <f t="shared" si="2"/>
        <v>10</v>
      </c>
      <c r="D23" s="126"/>
      <c r="E23" s="126">
        <v>10</v>
      </c>
      <c r="F23" s="126"/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F8" sqref="F8:G8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2243</v>
      </c>
      <c r="L2" s="180" t="s">
        <v>2194</v>
      </c>
    </row>
    <row r="3" spans="1:15" ht="18.75" customHeight="1">
      <c r="A3" s="181" t="str">
        <f>L2&amp;K2</f>
        <v>11-10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10</v>
      </c>
    </row>
    <row r="4" spans="1:15" ht="18.75" customHeight="1">
      <c r="A4" s="4"/>
      <c r="B4" s="2"/>
      <c r="C4" s="2"/>
      <c r="D4" s="3" t="s">
        <v>6</v>
      </c>
      <c r="E4" s="104">
        <v>848</v>
      </c>
      <c r="F4" s="104">
        <v>206</v>
      </c>
      <c r="G4" s="104">
        <v>119</v>
      </c>
      <c r="H4" s="236"/>
      <c r="I4" s="237"/>
      <c r="J4" s="126"/>
      <c r="K4" s="86" t="s">
        <v>941</v>
      </c>
      <c r="L4" s="86" t="s">
        <v>1127</v>
      </c>
      <c r="M4" s="167" t="str">
        <f>M3</f>
        <v>10</v>
      </c>
    </row>
    <row r="5" spans="1:15" ht="18.75" customHeight="1">
      <c r="A5" s="4"/>
      <c r="B5" s="2"/>
      <c r="C5" s="2"/>
      <c r="D5" s="3" t="s">
        <v>8</v>
      </c>
      <c r="E5" s="104">
        <v>406</v>
      </c>
      <c r="F5" s="104">
        <v>86</v>
      </c>
      <c r="G5" s="104">
        <v>236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10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10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10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1254</v>
      </c>
      <c r="F8" s="9">
        <f>SUM(F3:F7)</f>
        <v>292</v>
      </c>
      <c r="G8" s="9">
        <f>SUM(G3:G7)</f>
        <v>355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10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10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2508</v>
      </c>
      <c r="L11" s="178"/>
      <c r="M11" s="86">
        <f>L11-K11</f>
        <v>-2508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1294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2508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11-10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20151110_11_00001</v>
      </c>
      <c r="C18" s="129">
        <f>SUM(D18:I18)</f>
        <v>9</v>
      </c>
      <c r="D18" s="126"/>
      <c r="E18" s="126"/>
      <c r="F18" s="126">
        <v>9</v>
      </c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20151110_11_00002</v>
      </c>
      <c r="C19" s="129">
        <f t="shared" ref="C19:C23" si="2">SUM(D19:I19)</f>
        <v>10</v>
      </c>
      <c r="D19" s="126"/>
      <c r="E19" s="126"/>
      <c r="F19" s="126">
        <v>10</v>
      </c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20151110_11_00003</v>
      </c>
      <c r="C20" s="129">
        <f t="shared" si="2"/>
        <v>10</v>
      </c>
      <c r="D20" s="126"/>
      <c r="E20" s="126"/>
      <c r="F20" s="126">
        <v>10</v>
      </c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20151110_11_00004</v>
      </c>
      <c r="C21" s="129">
        <f t="shared" si="2"/>
        <v>12</v>
      </c>
      <c r="D21" s="126">
        <v>2</v>
      </c>
      <c r="E21" s="126">
        <v>10</v>
      </c>
      <c r="F21" s="126"/>
      <c r="G21" s="126"/>
      <c r="H21" s="126"/>
      <c r="I21" s="126"/>
      <c r="J21" s="126" t="s">
        <v>2248</v>
      </c>
      <c r="K21" s="196">
        <v>200090692</v>
      </c>
      <c r="L21" s="197">
        <v>1</v>
      </c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20151110_11_00005</v>
      </c>
      <c r="C22" s="129">
        <f t="shared" si="2"/>
        <v>10</v>
      </c>
      <c r="D22" s="126"/>
      <c r="E22" s="126">
        <v>10</v>
      </c>
      <c r="F22" s="126"/>
      <c r="G22" s="126"/>
      <c r="H22" s="126"/>
      <c r="I22" s="126"/>
      <c r="J22" s="126" t="s">
        <v>1118</v>
      </c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62</v>
      </c>
      <c r="B23" s="169" t="str">
        <f t="shared" si="1"/>
        <v>20151110_11_00006</v>
      </c>
      <c r="C23" s="129">
        <f t="shared" si="2"/>
        <v>11</v>
      </c>
      <c r="D23" s="126"/>
      <c r="E23" s="126"/>
      <c r="F23" s="126">
        <v>11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J11" sqref="J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2252</v>
      </c>
      <c r="L2" s="180" t="s">
        <v>2194</v>
      </c>
    </row>
    <row r="3" spans="1:15" ht="18.75" customHeight="1">
      <c r="A3" s="181" t="str">
        <f>L2&amp;K2</f>
        <v>11-11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11</v>
      </c>
    </row>
    <row r="4" spans="1:15" ht="18.75" customHeight="1">
      <c r="A4" s="4"/>
      <c r="B4" s="2"/>
      <c r="C4" s="2"/>
      <c r="D4" s="3" t="s">
        <v>6</v>
      </c>
      <c r="E4" s="104">
        <v>451</v>
      </c>
      <c r="F4" s="104">
        <v>108</v>
      </c>
      <c r="G4" s="104"/>
      <c r="H4" s="236"/>
      <c r="I4" s="237"/>
      <c r="J4" s="126"/>
      <c r="K4" s="86" t="s">
        <v>941</v>
      </c>
      <c r="L4" s="86" t="s">
        <v>1127</v>
      </c>
      <c r="M4" s="167" t="str">
        <f>M3</f>
        <v>11</v>
      </c>
    </row>
    <row r="5" spans="1:15" ht="18.75" customHeight="1">
      <c r="A5" s="4"/>
      <c r="B5" s="2"/>
      <c r="C5" s="2"/>
      <c r="D5" s="3" t="s">
        <v>8</v>
      </c>
      <c r="E5" s="104">
        <v>811</v>
      </c>
      <c r="F5" s="104">
        <v>451</v>
      </c>
      <c r="G5" s="104">
        <v>69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11</v>
      </c>
      <c r="O5" s="165"/>
    </row>
    <row r="6" spans="1:15" ht="18.75" customHeight="1">
      <c r="A6" s="4"/>
      <c r="B6" s="2"/>
      <c r="C6" s="2"/>
      <c r="D6" s="3" t="s">
        <v>1279</v>
      </c>
      <c r="E6" s="104"/>
      <c r="F6" s="104"/>
      <c r="G6" s="104"/>
      <c r="H6" s="236"/>
      <c r="I6" s="237"/>
      <c r="J6" s="126"/>
      <c r="K6" s="126"/>
      <c r="M6" s="167" t="str">
        <f t="shared" si="0"/>
        <v>11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11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1262</v>
      </c>
      <c r="F8" s="9">
        <f>SUM(F3:F7)</f>
        <v>559</v>
      </c>
      <c r="G8" s="9">
        <f>SUM(G3:G7)</f>
        <v>69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11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11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2524</v>
      </c>
      <c r="L11" s="178"/>
      <c r="M11" s="86">
        <f>L11-K11</f>
        <v>-2524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1256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2524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11-11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20151111_11_00001</v>
      </c>
      <c r="C18" s="129">
        <f>SUM(D18:I18)</f>
        <v>11</v>
      </c>
      <c r="D18" s="126">
        <v>11</v>
      </c>
      <c r="E18" s="126"/>
      <c r="F18" s="126"/>
      <c r="G18" s="126"/>
      <c r="H18" s="126"/>
      <c r="I18" s="126"/>
      <c r="J18" s="126"/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20151111_11_00002</v>
      </c>
      <c r="C19" s="129">
        <f t="shared" ref="C19:C23" si="2">SUM(D19:I19)</f>
        <v>11</v>
      </c>
      <c r="D19" s="126">
        <v>11</v>
      </c>
      <c r="E19" s="126"/>
      <c r="F19" s="126"/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20151111_11_00003</v>
      </c>
      <c r="C20" s="129">
        <f t="shared" si="2"/>
        <v>11</v>
      </c>
      <c r="D20" s="126">
        <v>11</v>
      </c>
      <c r="E20" s="126"/>
      <c r="F20" s="126"/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20151111_11_00004</v>
      </c>
      <c r="C21" s="129">
        <f t="shared" si="2"/>
        <v>12</v>
      </c>
      <c r="D21" s="126"/>
      <c r="E21" s="126"/>
      <c r="F21" s="126"/>
      <c r="G21" s="126">
        <v>5</v>
      </c>
      <c r="H21" s="126">
        <v>7</v>
      </c>
      <c r="I21" s="126"/>
      <c r="J21" s="126"/>
      <c r="K21" s="200">
        <v>200090692</v>
      </c>
      <c r="L21" s="201">
        <v>1</v>
      </c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20151111_11_00005</v>
      </c>
      <c r="C22" s="129">
        <f t="shared" si="2"/>
        <v>10</v>
      </c>
      <c r="D22" s="126">
        <v>10</v>
      </c>
      <c r="E22" s="126"/>
      <c r="F22" s="126"/>
      <c r="G22" s="126"/>
      <c r="H22" s="126"/>
      <c r="I22" s="126"/>
      <c r="J22" s="126" t="s">
        <v>1118</v>
      </c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63</v>
      </c>
      <c r="B23" s="169" t="str">
        <f t="shared" si="1"/>
        <v>20151111_11_00006</v>
      </c>
      <c r="C23" s="129">
        <f t="shared" si="2"/>
        <v>8</v>
      </c>
      <c r="D23" s="126">
        <v>6</v>
      </c>
      <c r="E23" s="126">
        <v>2</v>
      </c>
      <c r="F23" s="126"/>
      <c r="G23" s="126"/>
      <c r="H23" s="126"/>
      <c r="I23" s="126"/>
      <c r="J23" s="126" t="s">
        <v>2253</v>
      </c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S60"/>
  <sheetViews>
    <sheetView zoomScale="80" zoomScaleNormal="80" workbookViewId="0">
      <selection activeCell="H11" sqref="H11"/>
    </sheetView>
  </sheetViews>
  <sheetFormatPr defaultRowHeight="13"/>
  <cols>
    <col min="1" max="1" width="12.25" style="86" customWidth="1"/>
    <col min="2" max="2" width="10.5" style="86" customWidth="1"/>
    <col min="3" max="3" width="7" style="86" customWidth="1"/>
    <col min="4" max="4" width="17.125" style="11" customWidth="1"/>
    <col min="5" max="5" width="14.625" style="86" customWidth="1"/>
    <col min="6" max="7" width="13.125" style="86" customWidth="1"/>
    <col min="8" max="8" width="15" style="86" customWidth="1"/>
    <col min="9" max="9" width="12.5" style="86" customWidth="1"/>
    <col min="10" max="10" width="15.875" style="127" customWidth="1"/>
    <col min="11" max="11" width="22.375" style="86" customWidth="1"/>
    <col min="12" max="12" width="29.5" style="86" customWidth="1"/>
    <col min="13" max="13" width="10.25" style="86" customWidth="1"/>
    <col min="14" max="16384" width="9" style="86"/>
  </cols>
  <sheetData>
    <row r="1" spans="1:15" ht="26.65" customHeight="1" thickBot="1">
      <c r="A1" s="232" t="s">
        <v>13</v>
      </c>
      <c r="B1" s="233"/>
      <c r="C1" s="233"/>
      <c r="D1" s="233"/>
      <c r="E1" s="233"/>
      <c r="F1" s="233"/>
      <c r="G1" s="233"/>
      <c r="H1" s="233"/>
      <c r="I1" s="233"/>
      <c r="J1" s="125"/>
    </row>
    <row r="2" spans="1:15" ht="31.7" customHeight="1">
      <c r="A2" s="80" t="s">
        <v>2</v>
      </c>
      <c r="B2" s="81" t="s">
        <v>0</v>
      </c>
      <c r="C2" s="85" t="s">
        <v>10</v>
      </c>
      <c r="D2" s="81" t="s">
        <v>1</v>
      </c>
      <c r="E2" s="130" t="s">
        <v>1066</v>
      </c>
      <c r="F2" s="81" t="s">
        <v>3</v>
      </c>
      <c r="G2" s="81" t="s">
        <v>4</v>
      </c>
      <c r="H2" s="82"/>
      <c r="I2" s="83"/>
      <c r="J2" s="84" t="s">
        <v>963</v>
      </c>
      <c r="K2" s="195" t="s">
        <v>2258</v>
      </c>
      <c r="L2" s="180" t="s">
        <v>2194</v>
      </c>
    </row>
    <row r="3" spans="1:15" ht="18.75" customHeight="1">
      <c r="A3" s="181" t="str">
        <f>L2&amp;K2</f>
        <v>11-12</v>
      </c>
      <c r="B3" s="2" t="s">
        <v>5</v>
      </c>
      <c r="C3" s="2"/>
      <c r="D3" s="3" t="s">
        <v>1123</v>
      </c>
      <c r="E3" s="104"/>
      <c r="F3" s="104"/>
      <c r="G3" s="104"/>
      <c r="H3" s="234" t="s">
        <v>11</v>
      </c>
      <c r="I3" s="235"/>
      <c r="J3" s="126"/>
      <c r="K3" s="86" t="s">
        <v>940</v>
      </c>
      <c r="L3" s="86" t="s">
        <v>1126</v>
      </c>
      <c r="M3" s="167" t="str">
        <f>K2</f>
        <v>12</v>
      </c>
    </row>
    <row r="4" spans="1:15" ht="18.75" customHeight="1">
      <c r="A4" s="4"/>
      <c r="B4" s="2"/>
      <c r="C4" s="2">
        <v>2</v>
      </c>
      <c r="D4" s="3" t="s">
        <v>6</v>
      </c>
      <c r="E4" s="104">
        <v>254</v>
      </c>
      <c r="F4" s="104">
        <v>175</v>
      </c>
      <c r="G4" s="104">
        <v>6</v>
      </c>
      <c r="H4" s="236"/>
      <c r="I4" s="237"/>
      <c r="J4" s="126"/>
      <c r="K4" s="86" t="s">
        <v>941</v>
      </c>
      <c r="L4" s="86" t="s">
        <v>1127</v>
      </c>
      <c r="M4" s="167" t="str">
        <f>M3</f>
        <v>12</v>
      </c>
    </row>
    <row r="5" spans="1:15" ht="18.75" customHeight="1">
      <c r="A5" s="4"/>
      <c r="B5" s="2"/>
      <c r="C5" s="2">
        <v>3</v>
      </c>
      <c r="D5" s="3" t="s">
        <v>8</v>
      </c>
      <c r="E5" s="104">
        <v>904</v>
      </c>
      <c r="F5" s="104">
        <v>167</v>
      </c>
      <c r="G5" s="104">
        <v>8</v>
      </c>
      <c r="H5" s="236" t="s">
        <v>12</v>
      </c>
      <c r="I5" s="237"/>
      <c r="J5" s="126"/>
      <c r="K5" s="86" t="s">
        <v>1012</v>
      </c>
      <c r="L5" s="86" t="s">
        <v>1170</v>
      </c>
      <c r="M5" s="167" t="str">
        <f t="shared" ref="M5:M9" si="0">M4</f>
        <v>12</v>
      </c>
      <c r="O5" s="165"/>
    </row>
    <row r="6" spans="1:15" ht="18.75" customHeight="1">
      <c r="A6" s="4"/>
      <c r="B6" s="2"/>
      <c r="C6" s="2">
        <v>1</v>
      </c>
      <c r="D6" s="3" t="s">
        <v>1279</v>
      </c>
      <c r="E6" s="104">
        <v>92</v>
      </c>
      <c r="F6" s="104">
        <v>92</v>
      </c>
      <c r="G6" s="104"/>
      <c r="H6" s="236"/>
      <c r="I6" s="237"/>
      <c r="J6" s="126"/>
      <c r="K6" s="126"/>
      <c r="M6" s="167" t="str">
        <f t="shared" si="0"/>
        <v>12</v>
      </c>
      <c r="O6" s="165"/>
    </row>
    <row r="7" spans="1:15" ht="18.75" customHeight="1" thickBot="1">
      <c r="A7" s="4"/>
      <c r="B7" s="2"/>
      <c r="C7" s="2"/>
      <c r="D7" s="3"/>
      <c r="E7" s="104"/>
      <c r="F7" s="104"/>
      <c r="G7" s="104"/>
      <c r="H7" s="236"/>
      <c r="I7" s="237"/>
      <c r="J7" s="126"/>
      <c r="K7" s="102" t="s">
        <v>1011</v>
      </c>
      <c r="M7" s="167" t="str">
        <f t="shared" si="0"/>
        <v>12</v>
      </c>
      <c r="N7" s="86" t="s">
        <v>2023</v>
      </c>
    </row>
    <row r="8" spans="1:15" ht="18.75" customHeight="1">
      <c r="A8" s="238" t="s">
        <v>974</v>
      </c>
      <c r="B8" s="239"/>
      <c r="C8" s="239"/>
      <c r="D8" s="240"/>
      <c r="E8" s="9">
        <f>SUM(E3:E7)</f>
        <v>1250</v>
      </c>
      <c r="F8" s="9">
        <f>SUM(F3:F7)</f>
        <v>434</v>
      </c>
      <c r="G8" s="9">
        <f>SUM(G3:G7)</f>
        <v>14</v>
      </c>
      <c r="H8" s="81" t="s">
        <v>1396</v>
      </c>
      <c r="I8" s="81" t="s">
        <v>1397</v>
      </c>
      <c r="J8" s="126"/>
      <c r="K8" s="86" t="s">
        <v>942</v>
      </c>
      <c r="L8" s="86" t="s">
        <v>1039</v>
      </c>
      <c r="M8" s="167" t="str">
        <f t="shared" si="0"/>
        <v>12</v>
      </c>
    </row>
    <row r="9" spans="1:15" ht="20.350000000000001" customHeight="1">
      <c r="A9" s="5"/>
      <c r="B9" s="2" t="s">
        <v>7</v>
      </c>
      <c r="C9" s="2"/>
      <c r="D9" s="3" t="s">
        <v>1429</v>
      </c>
      <c r="E9" s="104"/>
      <c r="F9" s="104"/>
      <c r="G9" s="104"/>
      <c r="H9" s="104"/>
      <c r="I9" s="106"/>
      <c r="J9" s="126"/>
      <c r="K9" s="103" t="s">
        <v>14</v>
      </c>
      <c r="M9" s="167" t="str">
        <f t="shared" si="0"/>
        <v>12</v>
      </c>
    </row>
    <row r="10" spans="1:15" ht="20.350000000000001" customHeight="1">
      <c r="A10" s="5"/>
      <c r="B10" s="2"/>
      <c r="C10" s="2"/>
      <c r="D10" s="3" t="s">
        <v>1013</v>
      </c>
      <c r="E10" s="104"/>
      <c r="F10" s="104"/>
      <c r="G10" s="104"/>
      <c r="H10" s="104"/>
      <c r="I10" s="106"/>
      <c r="J10" s="126"/>
    </row>
    <row r="11" spans="1:15" ht="20.350000000000001" customHeight="1">
      <c r="A11" s="5"/>
      <c r="B11" s="2"/>
      <c r="C11" s="2"/>
      <c r="D11" s="3" t="s">
        <v>2195</v>
      </c>
      <c r="E11" s="104"/>
      <c r="F11" s="104"/>
      <c r="G11" s="104"/>
      <c r="H11" s="104"/>
      <c r="I11" s="106"/>
      <c r="J11" s="126"/>
      <c r="K11" s="128">
        <f>E8*2</f>
        <v>2500</v>
      </c>
      <c r="L11" s="178"/>
      <c r="M11" s="86">
        <f>L11-K11</f>
        <v>-2500</v>
      </c>
    </row>
    <row r="12" spans="1:15" ht="20.350000000000001" customHeight="1">
      <c r="A12" s="6"/>
      <c r="B12" s="7"/>
      <c r="C12" s="7"/>
      <c r="D12" s="3"/>
      <c r="E12" s="105"/>
      <c r="F12" s="105"/>
      <c r="G12" s="105"/>
      <c r="H12" s="105"/>
      <c r="I12" s="107"/>
      <c r="J12" s="126"/>
      <c r="K12" s="128">
        <f>(F8+G8)*2+F14+G14+H14+I14</f>
        <v>896</v>
      </c>
      <c r="L12" s="178">
        <v>430</v>
      </c>
    </row>
    <row r="13" spans="1:15" ht="20.350000000000001" customHeight="1">
      <c r="A13" s="6"/>
      <c r="B13" s="7"/>
      <c r="C13" s="7"/>
      <c r="D13" s="3"/>
      <c r="E13" s="104"/>
      <c r="F13" s="105"/>
      <c r="G13" s="105"/>
      <c r="H13" s="105"/>
      <c r="I13" s="107"/>
      <c r="J13" s="126"/>
      <c r="K13" s="128">
        <f>K11+E14</f>
        <v>2500</v>
      </c>
      <c r="L13" s="178"/>
    </row>
    <row r="14" spans="1:15" ht="20.350000000000001" customHeight="1">
      <c r="A14" s="238" t="s">
        <v>974</v>
      </c>
      <c r="B14" s="239"/>
      <c r="C14" s="239"/>
      <c r="D14" s="240"/>
      <c r="E14" s="78">
        <f>SUM(E9:E13)</f>
        <v>0</v>
      </c>
      <c r="F14" s="78">
        <f>SUM(F9:F13)</f>
        <v>0</v>
      </c>
      <c r="G14" s="78">
        <f>SUM(G9:G13)</f>
        <v>0</v>
      </c>
      <c r="H14" s="78">
        <f>SUM(H9:H13)</f>
        <v>0</v>
      </c>
      <c r="I14" s="78">
        <f>SUM(I9:I13)</f>
        <v>0</v>
      </c>
      <c r="J14" s="126"/>
      <c r="K14" s="78"/>
    </row>
    <row r="15" spans="1:15" ht="21.1" hidden="1" customHeight="1">
      <c r="A15" s="79"/>
      <c r="B15" s="1"/>
      <c r="C15" s="1"/>
      <c r="D15" s="10"/>
      <c r="E15" s="1"/>
      <c r="F15" s="1"/>
      <c r="G15" s="1"/>
      <c r="H15" s="1"/>
      <c r="I15" s="1"/>
      <c r="J15" s="126"/>
    </row>
    <row r="16" spans="1:15" ht="31.7" customHeight="1">
      <c r="A16" s="230" t="s">
        <v>969</v>
      </c>
      <c r="B16" s="231"/>
      <c r="C16" s="231"/>
      <c r="D16" s="231"/>
      <c r="E16" s="231"/>
      <c r="F16" s="231"/>
      <c r="G16" s="231"/>
      <c r="H16" s="231"/>
      <c r="I16" s="231"/>
      <c r="J16" s="126"/>
    </row>
    <row r="17" spans="1:14" ht="18" customHeight="1">
      <c r="A17" s="181" t="str">
        <f>A3</f>
        <v>11-12</v>
      </c>
      <c r="B17" s="126" t="s">
        <v>970</v>
      </c>
      <c r="C17" s="126" t="s">
        <v>973</v>
      </c>
      <c r="D17" s="126" t="s">
        <v>972</v>
      </c>
      <c r="E17" s="126">
        <v>304</v>
      </c>
      <c r="F17" s="126">
        <v>441</v>
      </c>
      <c r="G17" s="126" t="s">
        <v>1190</v>
      </c>
      <c r="H17" s="126" t="s">
        <v>1439</v>
      </c>
      <c r="I17" s="126" t="s">
        <v>2137</v>
      </c>
      <c r="J17" s="126" t="s">
        <v>963</v>
      </c>
      <c r="K17" s="126" t="s">
        <v>1118</v>
      </c>
    </row>
    <row r="18" spans="1:14" s="97" customFormat="1" ht="17.3" customHeight="1">
      <c r="A18" s="101"/>
      <c r="B18" s="169" t="str">
        <f>M18&amp;M3&amp;N18</f>
        <v>20151112_11_00001</v>
      </c>
      <c r="C18" s="129">
        <f>SUM(D18:I18)</f>
        <v>11</v>
      </c>
      <c r="D18" s="126">
        <v>3</v>
      </c>
      <c r="E18" s="126">
        <v>8</v>
      </c>
      <c r="F18" s="126"/>
      <c r="G18" s="126"/>
      <c r="H18" s="126"/>
      <c r="I18" s="126"/>
      <c r="J18" s="126" t="s">
        <v>2092</v>
      </c>
      <c r="K18" s="126" t="s">
        <v>1125</v>
      </c>
      <c r="L18" s="97" t="s">
        <v>1253</v>
      </c>
      <c r="M18" s="182">
        <v>201511</v>
      </c>
      <c r="N18" s="166" t="s">
        <v>1900</v>
      </c>
    </row>
    <row r="19" spans="1:14" s="97" customFormat="1" ht="17.3" customHeight="1">
      <c r="A19" s="101"/>
      <c r="B19" s="169" t="str">
        <f t="shared" ref="B19:B23" si="1">M19&amp;M4&amp;N19</f>
        <v>20151112_11_00002</v>
      </c>
      <c r="C19" s="129">
        <f t="shared" ref="C19:C23" si="2">SUM(D19:I19)</f>
        <v>11</v>
      </c>
      <c r="D19" s="126"/>
      <c r="E19" s="126"/>
      <c r="F19" s="126">
        <v>11</v>
      </c>
      <c r="G19" s="126"/>
      <c r="H19" s="126"/>
      <c r="I19" s="126"/>
      <c r="J19" s="126"/>
      <c r="K19" s="126"/>
      <c r="M19" s="182">
        <v>201511</v>
      </c>
      <c r="N19" s="166" t="s">
        <v>1901</v>
      </c>
    </row>
    <row r="20" spans="1:14" s="97" customFormat="1" ht="17.3" customHeight="1">
      <c r="A20" s="101"/>
      <c r="B20" s="169" t="str">
        <f t="shared" si="1"/>
        <v>20151112_11_00003</v>
      </c>
      <c r="C20" s="129">
        <f t="shared" si="2"/>
        <v>12</v>
      </c>
      <c r="D20" s="126"/>
      <c r="E20" s="126"/>
      <c r="F20" s="126">
        <v>12</v>
      </c>
      <c r="G20" s="126"/>
      <c r="H20" s="126"/>
      <c r="I20" s="126"/>
      <c r="J20" s="126"/>
      <c r="K20" s="86"/>
      <c r="M20" s="182">
        <v>201511</v>
      </c>
      <c r="N20" s="166" t="s">
        <v>1902</v>
      </c>
    </row>
    <row r="21" spans="1:14" s="97" customFormat="1" ht="17.3" customHeight="1">
      <c r="A21" s="101"/>
      <c r="B21" s="169" t="str">
        <f t="shared" si="1"/>
        <v>20151112_11_00004</v>
      </c>
      <c r="C21" s="129">
        <f t="shared" si="2"/>
        <v>12</v>
      </c>
      <c r="D21" s="126"/>
      <c r="E21" s="126"/>
      <c r="F21" s="126">
        <v>12</v>
      </c>
      <c r="G21" s="126"/>
      <c r="H21" s="126"/>
      <c r="I21" s="126"/>
      <c r="J21" s="126"/>
      <c r="K21" s="200">
        <v>200090692</v>
      </c>
      <c r="L21" s="201">
        <v>1</v>
      </c>
      <c r="M21" s="182">
        <v>201511</v>
      </c>
      <c r="N21" s="166" t="s">
        <v>1903</v>
      </c>
    </row>
    <row r="22" spans="1:14" s="97" customFormat="1" ht="17.3" customHeight="1">
      <c r="A22" s="126" t="s">
        <v>974</v>
      </c>
      <c r="B22" s="169" t="str">
        <f t="shared" si="1"/>
        <v>20151112_11_00005</v>
      </c>
      <c r="C22" s="129">
        <f t="shared" si="2"/>
        <v>10</v>
      </c>
      <c r="D22" s="126"/>
      <c r="E22" s="126"/>
      <c r="F22" s="126">
        <v>10</v>
      </c>
      <c r="G22" s="126"/>
      <c r="H22" s="126"/>
      <c r="I22" s="126"/>
      <c r="J22" s="126"/>
      <c r="K22" s="200"/>
      <c r="L22" s="201"/>
      <c r="M22" s="182">
        <v>201511</v>
      </c>
      <c r="N22" s="166" t="s">
        <v>1904</v>
      </c>
    </row>
    <row r="23" spans="1:14" s="97" customFormat="1" ht="17.3" customHeight="1">
      <c r="A23" s="126">
        <f>SUM(C18:C24)</f>
        <v>64</v>
      </c>
      <c r="B23" s="169" t="str">
        <f t="shared" si="1"/>
        <v>20151112_11_00006</v>
      </c>
      <c r="C23" s="129">
        <f t="shared" si="2"/>
        <v>8</v>
      </c>
      <c r="D23" s="126"/>
      <c r="E23" s="126"/>
      <c r="F23" s="126">
        <v>8</v>
      </c>
      <c r="G23" s="126"/>
      <c r="H23" s="126"/>
      <c r="I23" s="126"/>
      <c r="J23" s="126"/>
      <c r="K23" s="196">
        <v>330043405</v>
      </c>
      <c r="L23" s="197">
        <v>1</v>
      </c>
      <c r="M23" s="182">
        <v>201511</v>
      </c>
      <c r="N23" s="166" t="s">
        <v>1905</v>
      </c>
    </row>
    <row r="24" spans="1:14" ht="19.45" customHeight="1">
      <c r="A24" s="1"/>
      <c r="B24" s="169"/>
      <c r="C24" s="129"/>
      <c r="D24" s="126"/>
      <c r="E24" s="126"/>
      <c r="F24" s="126"/>
      <c r="G24" s="126"/>
      <c r="H24" s="126"/>
      <c r="I24" s="126"/>
      <c r="J24" s="126"/>
      <c r="K24" s="196">
        <v>330134157</v>
      </c>
      <c r="L24" s="199">
        <v>4</v>
      </c>
      <c r="M24" s="182">
        <v>201511</v>
      </c>
      <c r="N24" s="166" t="s">
        <v>1906</v>
      </c>
    </row>
    <row r="25" spans="1:14" ht="19.45" customHeight="1">
      <c r="A25" s="1"/>
      <c r="B25" s="169"/>
      <c r="C25" s="129"/>
      <c r="D25" s="126"/>
      <c r="E25" s="126"/>
      <c r="F25" s="126"/>
      <c r="G25" s="126"/>
      <c r="H25" s="126"/>
      <c r="I25" s="126"/>
      <c r="J25" s="126"/>
      <c r="K25" s="196">
        <v>330134160</v>
      </c>
      <c r="L25" s="197">
        <v>4</v>
      </c>
    </row>
    <row r="26" spans="1:14" ht="19.45" customHeight="1"/>
    <row r="27" spans="1:14" ht="19.45" customHeight="1"/>
    <row r="28" spans="1:14" ht="19.45" customHeight="1"/>
    <row r="29" spans="1:14" ht="19.45" customHeight="1"/>
    <row r="30" spans="1:14" ht="19.45" customHeight="1"/>
    <row r="31" spans="1:14" ht="19.45" customHeight="1"/>
    <row r="32" spans="1:14" ht="19.45" customHeight="1"/>
    <row r="33" spans="8:8" ht="19.45" customHeight="1"/>
    <row r="34" spans="8:8" ht="19.45" customHeight="1"/>
    <row r="35" spans="8:8" ht="19.45" customHeight="1"/>
    <row r="36" spans="8:8" ht="19.45" customHeight="1"/>
    <row r="37" spans="8:8" ht="19.45" customHeight="1"/>
    <row r="38" spans="8:8" ht="19.45" customHeight="1"/>
    <row r="43" spans="8:8">
      <c r="H43" s="8"/>
    </row>
    <row r="51" spans="12:149">
      <c r="L51" s="8"/>
    </row>
    <row r="60" spans="12:149" ht="13.7">
      <c r="ES60" s="187" t="s">
        <v>2022</v>
      </c>
    </row>
  </sheetData>
  <mergeCells count="6">
    <mergeCell ref="A16:I16"/>
    <mergeCell ref="A1:I1"/>
    <mergeCell ref="H3:I4"/>
    <mergeCell ref="H5:I7"/>
    <mergeCell ref="A8:D8"/>
    <mergeCell ref="A14:D14"/>
  </mergeCells>
  <phoneticPr fontId="2" type="noConversion"/>
  <pageMargins left="0.70866141732283472" right="0.70866141732283472" top="0.55118110236220474" bottom="0.74803149606299213" header="0.31496062992125984" footer="0.31496062992125984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136</vt:i4>
      </vt:variant>
      <vt:variant>
        <vt:lpstr>命名范围</vt:lpstr>
      </vt:variant>
      <vt:variant>
        <vt:i4>128</vt:i4>
      </vt:variant>
    </vt:vector>
  </HeadingPairs>
  <TitlesOfParts>
    <vt:vector size="264" baseType="lpstr">
      <vt:lpstr>0626</vt:lpstr>
      <vt:lpstr>0629</vt:lpstr>
      <vt:lpstr>0630</vt:lpstr>
      <vt:lpstr>0701</vt:lpstr>
      <vt:lpstr>0702</vt:lpstr>
      <vt:lpstr>0703</vt:lpstr>
      <vt:lpstr>0706</vt:lpstr>
      <vt:lpstr>0707</vt:lpstr>
      <vt:lpstr>0708</vt:lpstr>
      <vt:lpstr>0709</vt:lpstr>
      <vt:lpstr>无工单</vt:lpstr>
      <vt:lpstr>0710</vt:lpstr>
      <vt:lpstr>0713</vt:lpstr>
      <vt:lpstr>0714</vt:lpstr>
      <vt:lpstr>0715</vt:lpstr>
      <vt:lpstr>0716</vt:lpstr>
      <vt:lpstr>0717</vt:lpstr>
      <vt:lpstr>0720</vt:lpstr>
      <vt:lpstr>0721</vt:lpstr>
      <vt:lpstr>0722</vt:lpstr>
      <vt:lpstr>0723</vt:lpstr>
      <vt:lpstr>0724</vt:lpstr>
      <vt:lpstr>0725</vt:lpstr>
      <vt:lpstr>0727</vt:lpstr>
      <vt:lpstr>0728</vt:lpstr>
      <vt:lpstr>0729</vt:lpstr>
      <vt:lpstr>0730</vt:lpstr>
      <vt:lpstr>0731</vt:lpstr>
      <vt:lpstr>0803</vt:lpstr>
      <vt:lpstr>0804</vt:lpstr>
      <vt:lpstr>0805</vt:lpstr>
      <vt:lpstr>0806</vt:lpstr>
      <vt:lpstr>0807</vt:lpstr>
      <vt:lpstr>0810</vt:lpstr>
      <vt:lpstr>0811</vt:lpstr>
      <vt:lpstr>0812</vt:lpstr>
      <vt:lpstr>0813</vt:lpstr>
      <vt:lpstr>0816</vt:lpstr>
      <vt:lpstr>0817</vt:lpstr>
      <vt:lpstr>0818</vt:lpstr>
      <vt:lpstr>0819</vt:lpstr>
      <vt:lpstr>0820</vt:lpstr>
      <vt:lpstr>0821</vt:lpstr>
      <vt:lpstr>0822</vt:lpstr>
      <vt:lpstr>0825</vt:lpstr>
      <vt:lpstr>0826</vt:lpstr>
      <vt:lpstr>0827</vt:lpstr>
      <vt:lpstr>0828</vt:lpstr>
      <vt:lpstr>0831</vt:lpstr>
      <vt:lpstr>0901</vt:lpstr>
      <vt:lpstr>0902</vt:lpstr>
      <vt:lpstr>0905</vt:lpstr>
      <vt:lpstr>0906</vt:lpstr>
      <vt:lpstr>0907</vt:lpstr>
      <vt:lpstr>0908</vt:lpstr>
      <vt:lpstr>0909</vt:lpstr>
      <vt:lpstr>0910</vt:lpstr>
      <vt:lpstr>0911</vt:lpstr>
      <vt:lpstr>0913</vt:lpstr>
      <vt:lpstr>0914</vt:lpstr>
      <vt:lpstr>0915</vt:lpstr>
      <vt:lpstr>0916</vt:lpstr>
      <vt:lpstr>0917</vt:lpstr>
      <vt:lpstr>0918</vt:lpstr>
      <vt:lpstr>0919</vt:lpstr>
      <vt:lpstr>0921</vt:lpstr>
      <vt:lpstr>0922</vt:lpstr>
      <vt:lpstr>0926</vt:lpstr>
      <vt:lpstr>0928</vt:lpstr>
      <vt:lpstr>0929</vt:lpstr>
      <vt:lpstr>1007</vt:lpstr>
      <vt:lpstr>1008</vt:lpstr>
      <vt:lpstr>1009</vt:lpstr>
      <vt:lpstr>1012</vt:lpstr>
      <vt:lpstr>1013</vt:lpstr>
      <vt:lpstr>1014</vt:lpstr>
      <vt:lpstr>1015</vt:lpstr>
      <vt:lpstr>1016</vt:lpstr>
      <vt:lpstr>1017</vt:lpstr>
      <vt:lpstr>1019</vt:lpstr>
      <vt:lpstr>1020</vt:lpstr>
      <vt:lpstr>1021</vt:lpstr>
      <vt:lpstr>1022</vt:lpstr>
      <vt:lpstr>1023</vt:lpstr>
      <vt:lpstr>1024</vt:lpstr>
      <vt:lpstr>1026</vt:lpstr>
      <vt:lpstr>1027</vt:lpstr>
      <vt:lpstr>1028</vt:lpstr>
      <vt:lpstr>1029</vt:lpstr>
      <vt:lpstr>1030</vt:lpstr>
      <vt:lpstr>1102</vt:lpstr>
      <vt:lpstr>1103</vt:lpstr>
      <vt:lpstr>1104</vt:lpstr>
      <vt:lpstr>1105</vt:lpstr>
      <vt:lpstr>1106</vt:lpstr>
      <vt:lpstr>1109</vt:lpstr>
      <vt:lpstr>1110</vt:lpstr>
      <vt:lpstr>1111</vt:lpstr>
      <vt:lpstr>1112</vt:lpstr>
      <vt:lpstr>1113</vt:lpstr>
      <vt:lpstr>1116</vt:lpstr>
      <vt:lpstr>1117</vt:lpstr>
      <vt:lpstr>1118</vt:lpstr>
      <vt:lpstr>1119</vt:lpstr>
      <vt:lpstr>1120</vt:lpstr>
      <vt:lpstr>1123</vt:lpstr>
      <vt:lpstr>1124</vt:lpstr>
      <vt:lpstr>1125</vt:lpstr>
      <vt:lpstr>1126</vt:lpstr>
      <vt:lpstr>1130</vt:lpstr>
      <vt:lpstr>1201</vt:lpstr>
      <vt:lpstr>1202</vt:lpstr>
      <vt:lpstr>1204</vt:lpstr>
      <vt:lpstr>1205</vt:lpstr>
      <vt:lpstr>1207</vt:lpstr>
      <vt:lpstr>1208</vt:lpstr>
      <vt:lpstr>1209</vt:lpstr>
      <vt:lpstr>1210</vt:lpstr>
      <vt:lpstr>1211</vt:lpstr>
      <vt:lpstr>1214</vt:lpstr>
      <vt:lpstr>1215</vt:lpstr>
      <vt:lpstr>1216</vt:lpstr>
      <vt:lpstr>1217</vt:lpstr>
      <vt:lpstr>1218</vt:lpstr>
      <vt:lpstr>1219</vt:lpstr>
      <vt:lpstr>1221</vt:lpstr>
      <vt:lpstr>1222</vt:lpstr>
      <vt:lpstr>COP控制柜</vt:lpstr>
      <vt:lpstr>控制柜排产</vt:lpstr>
      <vt:lpstr>工单汇总</vt:lpstr>
      <vt:lpstr>COP1</vt:lpstr>
      <vt:lpstr>COP2</vt:lpstr>
      <vt:lpstr>COP3</vt:lpstr>
      <vt:lpstr>确认异常</vt:lpstr>
      <vt:lpstr>门头排产</vt:lpstr>
      <vt:lpstr>COGI</vt:lpstr>
      <vt:lpstr>'0626'!Print_Area</vt:lpstr>
      <vt:lpstr>'0629'!Print_Area</vt:lpstr>
      <vt:lpstr>'0630'!Print_Area</vt:lpstr>
      <vt:lpstr>'0701'!Print_Area</vt:lpstr>
      <vt:lpstr>'0702'!Print_Area</vt:lpstr>
      <vt:lpstr>'0703'!Print_Area</vt:lpstr>
      <vt:lpstr>'0706'!Print_Area</vt:lpstr>
      <vt:lpstr>'0707'!Print_Area</vt:lpstr>
      <vt:lpstr>'0708'!Print_Area</vt:lpstr>
      <vt:lpstr>'0709'!Print_Area</vt:lpstr>
      <vt:lpstr>'0710'!Print_Area</vt:lpstr>
      <vt:lpstr>'0713'!Print_Area</vt:lpstr>
      <vt:lpstr>'0714'!Print_Area</vt:lpstr>
      <vt:lpstr>'0715'!Print_Area</vt:lpstr>
      <vt:lpstr>'0716'!Print_Area</vt:lpstr>
      <vt:lpstr>'0717'!Print_Area</vt:lpstr>
      <vt:lpstr>'0720'!Print_Area</vt:lpstr>
      <vt:lpstr>'0721'!Print_Area</vt:lpstr>
      <vt:lpstr>'0722'!Print_Area</vt:lpstr>
      <vt:lpstr>'0723'!Print_Area</vt:lpstr>
      <vt:lpstr>'0724'!Print_Area</vt:lpstr>
      <vt:lpstr>'0725'!Print_Area</vt:lpstr>
      <vt:lpstr>'0727'!Print_Area</vt:lpstr>
      <vt:lpstr>'0728'!Print_Area</vt:lpstr>
      <vt:lpstr>'0729'!Print_Area</vt:lpstr>
      <vt:lpstr>'0730'!Print_Area</vt:lpstr>
      <vt:lpstr>'0731'!Print_Area</vt:lpstr>
      <vt:lpstr>'0803'!Print_Area</vt:lpstr>
      <vt:lpstr>'0804'!Print_Area</vt:lpstr>
      <vt:lpstr>'0805'!Print_Area</vt:lpstr>
      <vt:lpstr>'0806'!Print_Area</vt:lpstr>
      <vt:lpstr>'0807'!Print_Area</vt:lpstr>
      <vt:lpstr>'0810'!Print_Area</vt:lpstr>
      <vt:lpstr>'0811'!Print_Area</vt:lpstr>
      <vt:lpstr>'0812'!Print_Area</vt:lpstr>
      <vt:lpstr>'0813'!Print_Area</vt:lpstr>
      <vt:lpstr>'0816'!Print_Area</vt:lpstr>
      <vt:lpstr>'0817'!Print_Area</vt:lpstr>
      <vt:lpstr>'0818'!Print_Area</vt:lpstr>
      <vt:lpstr>'0819'!Print_Area</vt:lpstr>
      <vt:lpstr>'0820'!Print_Area</vt:lpstr>
      <vt:lpstr>'0821'!Print_Area</vt:lpstr>
      <vt:lpstr>'0822'!Print_Area</vt:lpstr>
      <vt:lpstr>'0825'!Print_Area</vt:lpstr>
      <vt:lpstr>'0826'!Print_Area</vt:lpstr>
      <vt:lpstr>'0827'!Print_Area</vt:lpstr>
      <vt:lpstr>'0828'!Print_Area</vt:lpstr>
      <vt:lpstr>'0831'!Print_Area</vt:lpstr>
      <vt:lpstr>'0901'!Print_Area</vt:lpstr>
      <vt:lpstr>'0902'!Print_Area</vt:lpstr>
      <vt:lpstr>'0905'!Print_Area</vt:lpstr>
      <vt:lpstr>'0906'!Print_Area</vt:lpstr>
      <vt:lpstr>'0907'!Print_Area</vt:lpstr>
      <vt:lpstr>'0908'!Print_Area</vt:lpstr>
      <vt:lpstr>'0909'!Print_Area</vt:lpstr>
      <vt:lpstr>'0910'!Print_Area</vt:lpstr>
      <vt:lpstr>'0911'!Print_Area</vt:lpstr>
      <vt:lpstr>'0913'!Print_Area</vt:lpstr>
      <vt:lpstr>'0914'!Print_Area</vt:lpstr>
      <vt:lpstr>'0915'!Print_Area</vt:lpstr>
      <vt:lpstr>'0916'!Print_Area</vt:lpstr>
      <vt:lpstr>'0917'!Print_Area</vt:lpstr>
      <vt:lpstr>'0918'!Print_Area</vt:lpstr>
      <vt:lpstr>'0919'!Print_Area</vt:lpstr>
      <vt:lpstr>'0921'!Print_Area</vt:lpstr>
      <vt:lpstr>'0922'!Print_Area</vt:lpstr>
      <vt:lpstr>'0926'!Print_Area</vt:lpstr>
      <vt:lpstr>'0928'!Print_Area</vt:lpstr>
      <vt:lpstr>'0929'!Print_Area</vt:lpstr>
      <vt:lpstr>'1007'!Print_Area</vt:lpstr>
      <vt:lpstr>'1008'!Print_Area</vt:lpstr>
      <vt:lpstr>'1009'!Print_Area</vt:lpstr>
      <vt:lpstr>'1012'!Print_Area</vt:lpstr>
      <vt:lpstr>'1013'!Print_Area</vt:lpstr>
      <vt:lpstr>'1014'!Print_Area</vt:lpstr>
      <vt:lpstr>'1015'!Print_Area</vt:lpstr>
      <vt:lpstr>'1016'!Print_Area</vt:lpstr>
      <vt:lpstr>'1017'!Print_Area</vt:lpstr>
      <vt:lpstr>'1019'!Print_Area</vt:lpstr>
      <vt:lpstr>'1020'!Print_Area</vt:lpstr>
      <vt:lpstr>'1021'!Print_Area</vt:lpstr>
      <vt:lpstr>'1022'!Print_Area</vt:lpstr>
      <vt:lpstr>'1023'!Print_Area</vt:lpstr>
      <vt:lpstr>'1024'!Print_Area</vt:lpstr>
      <vt:lpstr>'1026'!Print_Area</vt:lpstr>
      <vt:lpstr>'1027'!Print_Area</vt:lpstr>
      <vt:lpstr>'1028'!Print_Area</vt:lpstr>
      <vt:lpstr>'1029'!Print_Area</vt:lpstr>
      <vt:lpstr>'1030'!Print_Area</vt:lpstr>
      <vt:lpstr>'1102'!Print_Area</vt:lpstr>
      <vt:lpstr>'1103'!Print_Area</vt:lpstr>
      <vt:lpstr>'1104'!Print_Area</vt:lpstr>
      <vt:lpstr>'1105'!Print_Area</vt:lpstr>
      <vt:lpstr>'1106'!Print_Area</vt:lpstr>
      <vt:lpstr>'1109'!Print_Area</vt:lpstr>
      <vt:lpstr>'1110'!Print_Area</vt:lpstr>
      <vt:lpstr>'1111'!Print_Area</vt:lpstr>
      <vt:lpstr>'1112'!Print_Area</vt:lpstr>
      <vt:lpstr>'1113'!Print_Area</vt:lpstr>
      <vt:lpstr>'1116'!Print_Area</vt:lpstr>
      <vt:lpstr>'1117'!Print_Area</vt:lpstr>
      <vt:lpstr>'1118'!Print_Area</vt:lpstr>
      <vt:lpstr>'1119'!Print_Area</vt:lpstr>
      <vt:lpstr>'1120'!Print_Area</vt:lpstr>
      <vt:lpstr>'1123'!Print_Area</vt:lpstr>
      <vt:lpstr>'1124'!Print_Area</vt:lpstr>
      <vt:lpstr>'1125'!Print_Area</vt:lpstr>
      <vt:lpstr>'1126'!Print_Area</vt:lpstr>
      <vt:lpstr>'1130'!Print_Area</vt:lpstr>
      <vt:lpstr>'1201'!Print_Area</vt:lpstr>
      <vt:lpstr>'1202'!Print_Area</vt:lpstr>
      <vt:lpstr>'1204'!Print_Area</vt:lpstr>
      <vt:lpstr>'1205'!Print_Area</vt:lpstr>
      <vt:lpstr>'1207'!Print_Area</vt:lpstr>
      <vt:lpstr>'1208'!Print_Area</vt:lpstr>
      <vt:lpstr>'1209'!Print_Area</vt:lpstr>
      <vt:lpstr>'1210'!Print_Area</vt:lpstr>
      <vt:lpstr>'1211'!Print_Area</vt:lpstr>
      <vt:lpstr>'1214'!Print_Area</vt:lpstr>
      <vt:lpstr>'1215'!Print_Area</vt:lpstr>
      <vt:lpstr>'1216'!Print_Area</vt:lpstr>
      <vt:lpstr>'1217'!Print_Area</vt:lpstr>
      <vt:lpstr>'1218'!Print_Area</vt:lpstr>
      <vt:lpstr>'1219'!Print_Area</vt:lpstr>
      <vt:lpstr>'1221'!Print_Area</vt:lpstr>
      <vt:lpstr>'1222'!Print_Area</vt:lpstr>
      <vt:lpstr>COP控制柜!Print_Area</vt:lpstr>
      <vt:lpstr>COP控制柜!Print_Titles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2015-12-18T04:44:01Z</dcterms:modified>
</cp:coreProperties>
</file>