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zo-my.sharepoint.com/personal/m_derby_swazoom_nl/Documents/Bureaublad/Documenten/Regalness/"/>
    </mc:Choice>
  </mc:AlternateContent>
  <xr:revisionPtr revIDLastSave="73" documentId="8_{8DE5ED36-F7E6-4FAF-AD25-A6469D91FB97}" xr6:coauthVersionLast="47" xr6:coauthVersionMax="47" xr10:uidLastSave="{B9606E6A-DED7-4DA8-83F1-8B8A49C0CF86}"/>
  <bookViews>
    <workbookView xWindow="-108" yWindow="-108" windowWidth="23256" windowHeight="12576" xr2:uid="{00000000-000D-0000-FFFF-FFFF00000000}"/>
  </bookViews>
  <sheets>
    <sheet name="Begroting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3" l="1"/>
  <c r="E60" i="3" s="1"/>
  <c r="F42" i="3"/>
  <c r="G42" i="3" s="1"/>
  <c r="D56" i="3"/>
  <c r="D60" i="3" s="1"/>
  <c r="G4" i="3"/>
  <c r="G16" i="3"/>
  <c r="G58" i="3"/>
  <c r="G54" i="3"/>
  <c r="G47" i="3"/>
  <c r="H47" i="3" s="1"/>
  <c r="G45" i="3"/>
  <c r="G39" i="3"/>
  <c r="G36" i="3"/>
  <c r="G34" i="3"/>
  <c r="G31" i="3"/>
  <c r="G28" i="3"/>
  <c r="G25" i="3"/>
  <c r="G22" i="3"/>
  <c r="G19" i="3"/>
  <c r="G13" i="3"/>
  <c r="G10" i="3"/>
  <c r="G7" i="3"/>
  <c r="F56" i="3" l="1"/>
  <c r="F60" i="3" s="1"/>
  <c r="G60" i="3" s="1"/>
  <c r="G51" i="3"/>
  <c r="C49" i="3"/>
  <c r="H36" i="3"/>
  <c r="C4" i="3"/>
  <c r="H4" i="3" s="1"/>
  <c r="H51" i="3" l="1"/>
  <c r="G56" i="3"/>
  <c r="H19" i="3"/>
  <c r="H34" i="3"/>
  <c r="H22" i="3"/>
  <c r="H54" i="3"/>
  <c r="H31" i="3"/>
  <c r="H39" i="3"/>
  <c r="H28" i="3"/>
  <c r="H25" i="3"/>
  <c r="H16" i="3"/>
  <c r="H13" i="3"/>
  <c r="H10" i="3"/>
  <c r="H7" i="3"/>
  <c r="H45" i="3" l="1"/>
  <c r="H42" i="3"/>
  <c r="C56" i="3" l="1"/>
  <c r="H56" i="3" s="1"/>
  <c r="C58" i="3" l="1"/>
  <c r="C60" i="3" s="1"/>
  <c r="H60" i="3" s="1"/>
  <c r="H58" i="3" l="1"/>
</calcChain>
</file>

<file path=xl/sharedStrings.xml><?xml version="1.0" encoding="utf-8"?>
<sst xmlns="http://schemas.openxmlformats.org/spreadsheetml/2006/main" count="60" uniqueCount="38">
  <si>
    <t>Totaal</t>
  </si>
  <si>
    <t>Nomi by Naomi</t>
  </si>
  <si>
    <t>Naomi Rosheuvel</t>
  </si>
  <si>
    <t xml:space="preserve"> </t>
  </si>
  <si>
    <t>2024-2025</t>
  </si>
  <si>
    <t>Workshop traumasensitiviteit</t>
  </si>
  <si>
    <t>Opmerking</t>
  </si>
  <si>
    <t xml:space="preserve">Workshopreeks OCZO </t>
  </si>
  <si>
    <t>Workshopreeks De Dreef</t>
  </si>
  <si>
    <t>Subtotaal</t>
  </si>
  <si>
    <t>KIR Take over OCZO</t>
  </si>
  <si>
    <t>KIR Take over De Dreef</t>
  </si>
  <si>
    <t>1-op-1 begeleidingstraject risicoleerling OCZO</t>
  </si>
  <si>
    <t>1-op-1 begeleidingstraject risicoleerling De Dreef</t>
  </si>
  <si>
    <t>Ouderbijeenkomst OCZO</t>
  </si>
  <si>
    <t>Ouderbijeenkomst De Dreef</t>
  </si>
  <si>
    <t>Reflectiebijeenkomst samenwerkingsverband schoo/KIR De Dreef</t>
  </si>
  <si>
    <t>Jurist</t>
  </si>
  <si>
    <t xml:space="preserve">Kleding KIR </t>
  </si>
  <si>
    <t>Podcast</t>
  </si>
  <si>
    <t>Trainingen</t>
  </si>
  <si>
    <t>Reflectiebijeenkomst samenwerkingsverband KIR/ OCZO / De Dreef</t>
  </si>
  <si>
    <t>Marketing &amp; Communicatie (ZZP-er)</t>
  </si>
  <si>
    <t>Uitwerking samenwerkingsovereenkomst</t>
  </si>
  <si>
    <t xml:space="preserve">Organisatiekosten </t>
  </si>
  <si>
    <t>Lesmateriaal/foldermateriaal</t>
  </si>
  <si>
    <t xml:space="preserve">Subtotaal </t>
  </si>
  <si>
    <t>24 maands-begroting</t>
  </si>
  <si>
    <t>School verzorgt de lunch voor workshophouders en leerlingen</t>
  </si>
  <si>
    <t xml:space="preserve">Onvoorziene kosten  </t>
  </si>
  <si>
    <t>Kosten mei-juni</t>
  </si>
  <si>
    <t>%</t>
  </si>
  <si>
    <t>Kosten jan-mrt</t>
  </si>
  <si>
    <t>Kosten apr</t>
  </si>
  <si>
    <t>workshops Kunst, Identiteit, eindafsluiting</t>
  </si>
  <si>
    <t>Tot 1e halfjaar</t>
  </si>
  <si>
    <t>Begroting versus uitgaven Projectplan Keep It Real</t>
  </si>
  <si>
    <t>Begroting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</si>
</sst>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0" fontId="9" fillId="0" borderId="0" xfId="0" applyFont="1"/>
    <xf numFmtId="0" fontId="1" fillId="2" borderId="0" xfId="0" applyFont="1" applyFill="1"/>
    <xf numFmtId="0" fontId="4" fillId="2" borderId="0" xfId="0" applyFont="1" applyFill="1"/>
    <xf numFmtId="0" fontId="10" fillId="0" borderId="0" xfId="0" applyFont="1" applyAlignment="1">
      <alignment vertical="center"/>
    </xf>
    <xf numFmtId="0" fontId="1" fillId="3" borderId="0" xfId="0" applyFont="1" applyFill="1" applyAlignment="1">
      <alignment horizontal="left"/>
    </xf>
    <xf numFmtId="164" fontId="9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9" fontId="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7" fillId="0" borderId="1" xfId="0" applyNumberFormat="1" applyFont="1" applyBorder="1"/>
    <xf numFmtId="9" fontId="7" fillId="0" borderId="1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left"/>
    </xf>
    <xf numFmtId="0" fontId="11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9" fontId="7" fillId="0" borderId="0" xfId="0" applyNumberFormat="1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97BE-05F5-4E36-9092-C08AC16809DB}">
  <dimension ref="A1:J64"/>
  <sheetViews>
    <sheetView tabSelected="1" zoomScaleNormal="100" workbookViewId="0">
      <selection activeCell="B3" sqref="B3"/>
    </sheetView>
  </sheetViews>
  <sheetFormatPr defaultColWidth="9.109375" defaultRowHeight="15.6" x14ac:dyDescent="0.3"/>
  <cols>
    <col min="1" max="1" width="68.44140625" style="1" bestFit="1" customWidth="1"/>
    <col min="2" max="2" width="24.44140625" style="4" bestFit="1" customWidth="1"/>
    <col min="3" max="3" width="15.88671875" style="5" bestFit="1" customWidth="1"/>
    <col min="4" max="6" width="17.109375" style="25" customWidth="1"/>
    <col min="7" max="8" width="17.109375" style="5" customWidth="1"/>
    <col min="9" max="9" width="43.88671875" style="1" bestFit="1" customWidth="1"/>
    <col min="10" max="10" width="53.109375" style="1" bestFit="1" customWidth="1"/>
    <col min="11" max="16384" width="9.109375" style="1"/>
  </cols>
  <sheetData>
    <row r="1" spans="1:10" s="14" customFormat="1" ht="18" x14ac:dyDescent="0.35">
      <c r="A1" s="14" t="s">
        <v>36</v>
      </c>
      <c r="B1" s="15"/>
      <c r="C1" s="16" t="s">
        <v>37</v>
      </c>
      <c r="D1" s="28" t="s">
        <v>32</v>
      </c>
      <c r="E1" s="28" t="s">
        <v>33</v>
      </c>
      <c r="F1" s="28" t="s">
        <v>30</v>
      </c>
      <c r="G1" s="28" t="s">
        <v>35</v>
      </c>
      <c r="H1" s="28" t="s">
        <v>31</v>
      </c>
      <c r="I1" s="14" t="s">
        <v>6</v>
      </c>
    </row>
    <row r="2" spans="1:10" s="19" customFormat="1" ht="18" x14ac:dyDescent="0.35">
      <c r="A2" s="14" t="s">
        <v>4</v>
      </c>
      <c r="B2" s="17"/>
      <c r="C2" s="18"/>
      <c r="D2" s="24"/>
      <c r="E2" s="24"/>
      <c r="F2" s="24"/>
      <c r="G2" s="18"/>
      <c r="H2" s="18"/>
    </row>
    <row r="4" spans="1:10" x14ac:dyDescent="0.3">
      <c r="A4" s="20" t="s">
        <v>5</v>
      </c>
      <c r="C4" s="5">
        <f>2*1050</f>
        <v>2100</v>
      </c>
      <c r="D4" s="25">
        <v>0</v>
      </c>
      <c r="E4" s="25">
        <v>0</v>
      </c>
      <c r="F4" s="26">
        <v>0</v>
      </c>
      <c r="G4" s="10">
        <f>D4+E4+F4</f>
        <v>0</v>
      </c>
      <c r="H4" s="27">
        <f>G4/C4</f>
        <v>0</v>
      </c>
      <c r="I4" s="1" t="s">
        <v>3</v>
      </c>
    </row>
    <row r="5" spans="1:10" x14ac:dyDescent="0.3">
      <c r="J5" s="32"/>
    </row>
    <row r="6" spans="1:10" x14ac:dyDescent="0.3">
      <c r="A6" s="20" t="s">
        <v>7</v>
      </c>
      <c r="B6" s="3" t="s">
        <v>3</v>
      </c>
    </row>
    <row r="7" spans="1:10" x14ac:dyDescent="0.3">
      <c r="B7" s="9" t="s">
        <v>9</v>
      </c>
      <c r="C7" s="10">
        <v>59600</v>
      </c>
      <c r="D7" s="26">
        <v>17420</v>
      </c>
      <c r="E7" s="26">
        <v>6680</v>
      </c>
      <c r="F7" s="26">
        <v>13360</v>
      </c>
      <c r="G7" s="10">
        <f>D7+E7+F7</f>
        <v>37460</v>
      </c>
      <c r="H7" s="27">
        <f>G7/C7</f>
        <v>0.62852348993288587</v>
      </c>
    </row>
    <row r="9" spans="1:10" x14ac:dyDescent="0.3">
      <c r="A9" s="20" t="s">
        <v>8</v>
      </c>
      <c r="B9" s="3" t="s">
        <v>3</v>
      </c>
    </row>
    <row r="10" spans="1:10" x14ac:dyDescent="0.3">
      <c r="B10" s="9" t="s">
        <v>9</v>
      </c>
      <c r="C10" s="10">
        <v>49600</v>
      </c>
      <c r="D10" s="26">
        <v>9460</v>
      </c>
      <c r="E10" s="26">
        <v>6680</v>
      </c>
      <c r="F10" s="26">
        <v>6680</v>
      </c>
      <c r="G10" s="10">
        <f>D10+E10+F10</f>
        <v>22820</v>
      </c>
      <c r="H10" s="27">
        <f>G10/C10</f>
        <v>0.46008064516129032</v>
      </c>
    </row>
    <row r="12" spans="1:10" x14ac:dyDescent="0.3">
      <c r="A12" s="20" t="s">
        <v>10</v>
      </c>
      <c r="B12" s="3" t="s">
        <v>3</v>
      </c>
    </row>
    <row r="13" spans="1:10" x14ac:dyDescent="0.3">
      <c r="B13" s="9" t="s">
        <v>9</v>
      </c>
      <c r="C13" s="10">
        <v>37760</v>
      </c>
      <c r="D13" s="26">
        <v>0</v>
      </c>
      <c r="E13" s="26">
        <v>0</v>
      </c>
      <c r="F13" s="26">
        <v>5900</v>
      </c>
      <c r="G13" s="10">
        <f>D13+E13+F13</f>
        <v>5900</v>
      </c>
      <c r="H13" s="27">
        <f>G13/C13</f>
        <v>0.15625</v>
      </c>
    </row>
    <row r="15" spans="1:10" x14ac:dyDescent="0.3">
      <c r="A15" s="20" t="s">
        <v>11</v>
      </c>
      <c r="B15" s="23"/>
    </row>
    <row r="16" spans="1:10" x14ac:dyDescent="0.3">
      <c r="B16" s="9" t="s">
        <v>9</v>
      </c>
      <c r="C16" s="10">
        <v>75520</v>
      </c>
      <c r="D16" s="26">
        <v>0</v>
      </c>
      <c r="E16" s="26">
        <v>0</v>
      </c>
      <c r="F16" s="26">
        <v>0</v>
      </c>
      <c r="G16" s="10">
        <f>D16+E16+F16</f>
        <v>0</v>
      </c>
      <c r="H16" s="27">
        <f>G16/C16</f>
        <v>0</v>
      </c>
    </row>
    <row r="18" spans="1:8" x14ac:dyDescent="0.3">
      <c r="A18" s="20" t="s">
        <v>12</v>
      </c>
      <c r="B18" s="3" t="s">
        <v>3</v>
      </c>
    </row>
    <row r="19" spans="1:8" x14ac:dyDescent="0.3">
      <c r="B19" s="9" t="s">
        <v>9</v>
      </c>
      <c r="C19" s="10">
        <v>11200</v>
      </c>
      <c r="D19" s="26">
        <v>2280</v>
      </c>
      <c r="E19" s="26">
        <v>0</v>
      </c>
      <c r="F19" s="26">
        <v>0</v>
      </c>
      <c r="G19" s="10">
        <f>D19+E19+F19</f>
        <v>2280</v>
      </c>
      <c r="H19" s="27">
        <f>G19/C19</f>
        <v>0.20357142857142857</v>
      </c>
    </row>
    <row r="21" spans="1:8" x14ac:dyDescent="0.3">
      <c r="A21" s="20" t="s">
        <v>13</v>
      </c>
    </row>
    <row r="22" spans="1:8" x14ac:dyDescent="0.3">
      <c r="B22" s="9" t="s">
        <v>9</v>
      </c>
      <c r="C22" s="10">
        <v>11200</v>
      </c>
      <c r="D22" s="26">
        <v>0</v>
      </c>
      <c r="E22" s="26">
        <v>0</v>
      </c>
      <c r="F22" s="26">
        <v>0</v>
      </c>
      <c r="G22" s="10">
        <f>D22+E22+F22</f>
        <v>0</v>
      </c>
      <c r="H22" s="27">
        <f>G22/C22</f>
        <v>0</v>
      </c>
    </row>
    <row r="24" spans="1:8" x14ac:dyDescent="0.3">
      <c r="A24" s="20" t="s">
        <v>14</v>
      </c>
      <c r="B24" s="3"/>
    </row>
    <row r="25" spans="1:8" x14ac:dyDescent="0.3">
      <c r="B25" s="9" t="s">
        <v>9</v>
      </c>
      <c r="C25" s="10">
        <v>7860</v>
      </c>
      <c r="D25" s="26">
        <v>4530</v>
      </c>
      <c r="E25" s="26">
        <v>0</v>
      </c>
      <c r="F25" s="26">
        <v>0</v>
      </c>
      <c r="G25" s="10">
        <f>D25+E25+F25</f>
        <v>4530</v>
      </c>
      <c r="H25" s="27">
        <f>G25/C25</f>
        <v>0.57633587786259544</v>
      </c>
    </row>
    <row r="27" spans="1:8" x14ac:dyDescent="0.3">
      <c r="A27" s="20" t="s">
        <v>15</v>
      </c>
      <c r="B27" s="3"/>
    </row>
    <row r="28" spans="1:8" x14ac:dyDescent="0.3">
      <c r="B28" s="9" t="s">
        <v>9</v>
      </c>
      <c r="C28" s="10">
        <v>7100</v>
      </c>
      <c r="D28" s="26">
        <v>4080</v>
      </c>
      <c r="E28" s="26">
        <v>0</v>
      </c>
      <c r="F28" s="26">
        <v>0</v>
      </c>
      <c r="G28" s="10">
        <f>D28+E28+F28</f>
        <v>4080</v>
      </c>
      <c r="H28" s="27">
        <f>G28/C28</f>
        <v>0.57464788732394367</v>
      </c>
    </row>
    <row r="30" spans="1:8" x14ac:dyDescent="0.3">
      <c r="A30" s="20" t="s">
        <v>21</v>
      </c>
      <c r="B30" s="3"/>
    </row>
    <row r="31" spans="1:8" x14ac:dyDescent="0.3">
      <c r="B31" s="9" t="s">
        <v>9</v>
      </c>
      <c r="C31" s="10">
        <v>3600</v>
      </c>
      <c r="D31" s="26">
        <v>0</v>
      </c>
      <c r="E31" s="26">
        <v>0</v>
      </c>
      <c r="F31" s="26">
        <v>3300</v>
      </c>
      <c r="G31" s="10">
        <f>D31+E31+F31</f>
        <v>3300</v>
      </c>
      <c r="H31" s="27">
        <f>G31/C31</f>
        <v>0.91666666666666663</v>
      </c>
    </row>
    <row r="33" spans="1:9" x14ac:dyDescent="0.3">
      <c r="A33" s="20" t="s">
        <v>16</v>
      </c>
      <c r="B33" s="3" t="s">
        <v>3</v>
      </c>
    </row>
    <row r="34" spans="1:9" x14ac:dyDescent="0.3">
      <c r="B34" s="9" t="s">
        <v>9</v>
      </c>
      <c r="C34" s="10">
        <v>3600</v>
      </c>
      <c r="D34" s="26">
        <v>0</v>
      </c>
      <c r="E34" s="26">
        <v>0</v>
      </c>
      <c r="F34" s="26">
        <v>0</v>
      </c>
      <c r="G34" s="10">
        <f>D34+E34+F34</f>
        <v>0</v>
      </c>
      <c r="H34" s="27">
        <f>G34/C34</f>
        <v>0</v>
      </c>
    </row>
    <row r="36" spans="1:9" x14ac:dyDescent="0.3">
      <c r="A36" s="20" t="s">
        <v>17</v>
      </c>
      <c r="C36" s="5">
        <v>1120</v>
      </c>
      <c r="D36" s="25">
        <v>0</v>
      </c>
      <c r="E36" s="25">
        <v>0</v>
      </c>
      <c r="F36" s="25">
        <v>0</v>
      </c>
      <c r="G36" s="10">
        <f>D36+E36+F36</f>
        <v>0</v>
      </c>
      <c r="H36" s="27">
        <f>G36/C36</f>
        <v>0</v>
      </c>
      <c r="I36" s="1" t="s">
        <v>23</v>
      </c>
    </row>
    <row r="38" spans="1:9" x14ac:dyDescent="0.3">
      <c r="A38" s="20" t="s">
        <v>18</v>
      </c>
    </row>
    <row r="39" spans="1:9" x14ac:dyDescent="0.3">
      <c r="B39" s="9" t="s">
        <v>9</v>
      </c>
      <c r="C39" s="10">
        <v>1180</v>
      </c>
      <c r="D39" s="26">
        <v>1180</v>
      </c>
      <c r="E39" s="26">
        <v>0</v>
      </c>
      <c r="F39" s="26">
        <v>0</v>
      </c>
      <c r="G39" s="10">
        <f>D39+E39+F39</f>
        <v>1180</v>
      </c>
      <c r="H39" s="27">
        <f>G39/C39</f>
        <v>1</v>
      </c>
    </row>
    <row r="41" spans="1:9" x14ac:dyDescent="0.3">
      <c r="A41" s="20" t="s">
        <v>22</v>
      </c>
      <c r="I41" s="1" t="s">
        <v>3</v>
      </c>
    </row>
    <row r="42" spans="1:9" x14ac:dyDescent="0.3">
      <c r="B42" s="9" t="s">
        <v>9</v>
      </c>
      <c r="C42" s="10">
        <v>20250</v>
      </c>
      <c r="D42" s="26">
        <v>1000</v>
      </c>
      <c r="E42" s="26">
        <v>0</v>
      </c>
      <c r="F42" s="26">
        <f>SUM(F41:F41)</f>
        <v>0</v>
      </c>
      <c r="G42" s="10">
        <f>D42+E42+F42</f>
        <v>1000</v>
      </c>
      <c r="H42" s="27">
        <f>G42/C42</f>
        <v>4.9382716049382713E-2</v>
      </c>
    </row>
    <row r="43" spans="1:9" x14ac:dyDescent="0.3">
      <c r="A43" s="2"/>
    </row>
    <row r="44" spans="1:9" x14ac:dyDescent="0.3">
      <c r="A44" s="20" t="s">
        <v>19</v>
      </c>
    </row>
    <row r="45" spans="1:9" x14ac:dyDescent="0.3">
      <c r="B45" s="9" t="s">
        <v>9</v>
      </c>
      <c r="C45" s="10">
        <v>46120</v>
      </c>
      <c r="D45" s="26">
        <v>12500</v>
      </c>
      <c r="E45" s="26">
        <v>0</v>
      </c>
      <c r="F45" s="26">
        <v>0</v>
      </c>
      <c r="G45" s="10">
        <f>D45+E45+F45</f>
        <v>12500</v>
      </c>
      <c r="H45" s="27">
        <f>G45/C45</f>
        <v>0.2710320901994796</v>
      </c>
    </row>
    <row r="47" spans="1:9" x14ac:dyDescent="0.3">
      <c r="A47" s="20" t="s">
        <v>25</v>
      </c>
      <c r="C47" s="5">
        <v>1000</v>
      </c>
      <c r="D47" s="25">
        <v>350</v>
      </c>
      <c r="E47" s="25">
        <v>150</v>
      </c>
      <c r="F47" s="25">
        <v>750</v>
      </c>
      <c r="G47" s="10">
        <f>D47+E47+F47</f>
        <v>1250</v>
      </c>
      <c r="H47" s="27">
        <f>G47/C47</f>
        <v>1.25</v>
      </c>
      <c r="I47" s="1" t="s">
        <v>34</v>
      </c>
    </row>
    <row r="49" spans="1:10" hidden="1" x14ac:dyDescent="0.3">
      <c r="A49" s="1" t="s">
        <v>2</v>
      </c>
      <c r="B49" s="4" t="s">
        <v>1</v>
      </c>
      <c r="C49" s="5" t="e">
        <f>#REF!*#REF!</f>
        <v>#REF!</v>
      </c>
    </row>
    <row r="50" spans="1:10" x14ac:dyDescent="0.3">
      <c r="A50" s="20" t="s">
        <v>20</v>
      </c>
    </row>
    <row r="51" spans="1:10" x14ac:dyDescent="0.3">
      <c r="A51" s="2"/>
      <c r="B51" s="9" t="s">
        <v>9</v>
      </c>
      <c r="C51" s="10">
        <v>22200</v>
      </c>
      <c r="D51" s="26">
        <v>7700</v>
      </c>
      <c r="E51" s="26">
        <v>0</v>
      </c>
      <c r="F51" s="26">
        <v>4200</v>
      </c>
      <c r="G51" s="10">
        <f>D51+E51+F51</f>
        <v>11900</v>
      </c>
      <c r="H51" s="27">
        <f>G51/C51</f>
        <v>0.536036036036036</v>
      </c>
    </row>
    <row r="52" spans="1:10" x14ac:dyDescent="0.3">
      <c r="A52" s="2"/>
      <c r="B52" s="9"/>
      <c r="C52" s="10"/>
      <c r="D52" s="26"/>
      <c r="E52" s="26"/>
      <c r="F52" s="26"/>
      <c r="G52" s="10"/>
      <c r="H52" s="27"/>
    </row>
    <row r="53" spans="1:10" x14ac:dyDescent="0.3">
      <c r="A53" s="21" t="s">
        <v>24</v>
      </c>
      <c r="B53" s="6"/>
      <c r="C53" s="7"/>
      <c r="D53" s="8"/>
      <c r="E53" s="8"/>
      <c r="F53" s="1"/>
      <c r="G53" s="7"/>
      <c r="H53" s="7"/>
    </row>
    <row r="54" spans="1:10" x14ac:dyDescent="0.3">
      <c r="A54" s="8"/>
      <c r="B54" s="11" t="s">
        <v>9</v>
      </c>
      <c r="C54" s="10">
        <v>73280</v>
      </c>
      <c r="D54" s="26">
        <v>11760</v>
      </c>
      <c r="E54" s="26">
        <v>3920</v>
      </c>
      <c r="F54" s="26">
        <v>7840</v>
      </c>
      <c r="G54" s="10">
        <f>D54+E54+F54</f>
        <v>23520</v>
      </c>
      <c r="H54" s="27">
        <f>G54/C54</f>
        <v>0.32096069868995636</v>
      </c>
    </row>
    <row r="55" spans="1:10" x14ac:dyDescent="0.3">
      <c r="A55" s="8"/>
      <c r="B55" s="6"/>
    </row>
    <row r="56" spans="1:10" ht="18" x14ac:dyDescent="0.35">
      <c r="B56" s="33" t="s">
        <v>26</v>
      </c>
      <c r="C56" s="34">
        <f>C4+C7+C10+C13+C16+C19+C22+C25+C28+C31+C34+C36+C39+C42+C45+C47+C51+C54</f>
        <v>434290</v>
      </c>
      <c r="D56" s="35">
        <f>D7+D10+D13+D16+D19+D22+D25+D28+D31+D34+D36+D39+D42+D45+D47+D51+D54</f>
        <v>72260</v>
      </c>
      <c r="E56" s="35">
        <f>E7+E10+E13+E31+E42+E47+E51+E54</f>
        <v>17430</v>
      </c>
      <c r="F56" s="35">
        <f>F7+F10+F13+F31+F42+F47+F51+F54</f>
        <v>42030</v>
      </c>
      <c r="G56" s="34">
        <f>D56+E56+F56</f>
        <v>131720</v>
      </c>
      <c r="H56" s="36">
        <f>G56/C56</f>
        <v>0.30329963849040964</v>
      </c>
    </row>
    <row r="58" spans="1:10" x14ac:dyDescent="0.3">
      <c r="A58" s="20" t="s">
        <v>29</v>
      </c>
      <c r="C58" s="5">
        <f>10*C56/100</f>
        <v>43429</v>
      </c>
      <c r="D58" s="25">
        <v>0</v>
      </c>
      <c r="E58" s="25">
        <v>0</v>
      </c>
      <c r="F58" s="25">
        <v>0</v>
      </c>
      <c r="G58" s="10">
        <f>D58+E58+F58</f>
        <v>0</v>
      </c>
      <c r="H58" s="27">
        <f>G58/C58</f>
        <v>0</v>
      </c>
      <c r="I58" s="31" t="s">
        <v>3</v>
      </c>
      <c r="J58" s="1" t="s">
        <v>3</v>
      </c>
    </row>
    <row r="60" spans="1:10" ht="18.600000000000001" thickBot="1" x14ac:dyDescent="0.4">
      <c r="B60" s="12" t="s">
        <v>0</v>
      </c>
      <c r="C60" s="13">
        <f>C56+C58</f>
        <v>477719</v>
      </c>
      <c r="D60" s="29">
        <f>D56+D58</f>
        <v>72260</v>
      </c>
      <c r="E60" s="29">
        <f>E56+E58</f>
        <v>17430</v>
      </c>
      <c r="F60" s="29">
        <f>F56+F58</f>
        <v>42030</v>
      </c>
      <c r="G60" s="13">
        <f>D60+E60+F60</f>
        <v>131720</v>
      </c>
      <c r="H60" s="30">
        <f>G60/C60</f>
        <v>0.27572694408219056</v>
      </c>
      <c r="I60" s="2" t="s">
        <v>27</v>
      </c>
    </row>
    <row r="61" spans="1:10" ht="16.2" thickTop="1" x14ac:dyDescent="0.3"/>
    <row r="64" spans="1:10" x14ac:dyDescent="0.3">
      <c r="A64" s="2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Begroting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Wenner Regales</dc:creator>
  <cp:keywords/>
  <dc:description/>
  <cp:lastModifiedBy>Merlien Derby</cp:lastModifiedBy>
  <cp:revision/>
  <cp:lastPrinted>2023-11-13T21:06:16Z</cp:lastPrinted>
  <dcterms:created xsi:type="dcterms:W3CDTF">2022-02-16T19:25:12Z</dcterms:created>
  <dcterms:modified xsi:type="dcterms:W3CDTF">2024-07-04T21:33:18Z</dcterms:modified>
  <cp:category/>
  <cp:contentStatus/>
</cp:coreProperties>
</file>