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0" yWindow="120" windowWidth="16155" windowHeight="8505"/>
  </bookViews>
  <sheets>
    <sheet name="DashBoard" sheetId="3" r:id="rId1"/>
  </sheets>
  <calcPr calcId="144525"/>
</workbook>
</file>

<file path=xl/sharedStrings.xml><?xml version="1.0" encoding="utf-8"?>
<sst xmlns="http://schemas.openxmlformats.org/spreadsheetml/2006/main" count="53" uniqueCount="38">
  <si>
    <t>Metrics</t>
  </si>
  <si>
    <t>Who</t>
  </si>
  <si>
    <t>Year</t>
  </si>
  <si>
    <t>Month Plan</t>
  </si>
  <si>
    <t>Tyoe if ratio</t>
  </si>
  <si>
    <t>Mathematical expectation</t>
  </si>
  <si>
    <t>Variance</t>
  </si>
  <si>
    <t>Weekly plan</t>
  </si>
  <si>
    <t>1-7.04</t>
  </si>
  <si>
    <t>8-14.04</t>
  </si>
  <si>
    <t>15-21.04</t>
  </si>
  <si>
    <t>22-28.04</t>
  </si>
  <si>
    <t>29-30.04</t>
  </si>
  <si>
    <t>Month fact</t>
  </si>
  <si>
    <t>29.04-5.05</t>
  </si>
  <si>
    <t>6-12.05</t>
  </si>
  <si>
    <t>13-19.05</t>
  </si>
  <si>
    <t>20-26.05</t>
  </si>
  <si>
    <t>27.05-2.06</t>
  </si>
  <si>
    <t>3-9.06</t>
  </si>
  <si>
    <t>10-16.06</t>
  </si>
  <si>
    <t>17-23.06</t>
  </si>
  <si>
    <t>24-30.06</t>
  </si>
  <si>
    <t>Leads</t>
  </si>
  <si>
    <t>Init</t>
  </si>
  <si>
    <t>Lead Cost</t>
  </si>
  <si>
    <t>Conversion rate</t>
  </si>
  <si>
    <t>Sales Manager rate</t>
  </si>
  <si>
    <t>CAC (customer aquisition cost)</t>
  </si>
  <si>
    <t>Result</t>
  </si>
  <si>
    <t>Sales</t>
  </si>
  <si>
    <t>Life time (LT)</t>
  </si>
  <si>
    <t>Average price</t>
  </si>
  <si>
    <t>Life time value (LTV)</t>
  </si>
  <si>
    <t>Incom</t>
  </si>
  <si>
    <t>Accumulated income</t>
  </si>
  <si>
    <t>Value of investment</t>
  </si>
  <si>
    <t>Return of investment</t>
  </si>
</sst>
</file>

<file path=xl/styles.xml><?xml version="1.0" encoding="utf-8"?>
<styleSheet xmlns="http://schemas.openxmlformats.org/spreadsheetml/2006/main">
  <numFmts count="28">
    <numFmt numFmtId="176" formatCode="mmmmm"/>
    <numFmt numFmtId="7" formatCode="&quot;$&quot;#,##0.00_);\(&quot;$&quot;#,##0.00\)"/>
    <numFmt numFmtId="177" formatCode="m/d/yy\ h:mm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5" formatCode="&quot;$&quot;#,##0_);\(&quot;$&quot;#,##0\)"/>
    <numFmt numFmtId="178" formatCode="_ * #,##0_ ;_ * \-#,##0_ ;_ * &quot;-&quot;_ ;_ @_ "/>
    <numFmt numFmtId="179" formatCode="mmmm\-yy"/>
    <numFmt numFmtId="8" formatCode="&quot;$&quot;#,##0.00_);[Red]\(&quot;$&quot;#,##0.00\)"/>
    <numFmt numFmtId="180" formatCode="#\ ?/?"/>
    <numFmt numFmtId="41" formatCode="_(* #,##0_);_(* \(#,##0\);_(* &quot;-&quot;_);_(@_)"/>
    <numFmt numFmtId="6" formatCode="&quot;$&quot;#,##0_);[Red]\(&quot;$&quot;#,##0\)"/>
    <numFmt numFmtId="181" formatCode="dddd"/>
    <numFmt numFmtId="182" formatCode="mm/dd/yy"/>
    <numFmt numFmtId="183" formatCode="m/d/yy\ h:mm\ AM/PM"/>
    <numFmt numFmtId="184" formatCode="d\-mmm\-yyyy"/>
    <numFmt numFmtId="185" formatCode="m/d"/>
    <numFmt numFmtId="186" formatCode="dddd\,\ mmm\ dd\,\ yyyy"/>
    <numFmt numFmtId="43" formatCode="_(* #,##0.00_);_(* \(#,##0.00\);_(* &quot;-&quot;??_);_(@_)"/>
    <numFmt numFmtId="187" formatCode="h:mm:ss\ AM/PM"/>
    <numFmt numFmtId="188" formatCode="dd\-mmm\-yy"/>
    <numFmt numFmtId="189" formatCode="ddd"/>
    <numFmt numFmtId="190" formatCode="mmmmm\-yy"/>
    <numFmt numFmtId="191" formatCode="h:mm\ AM/PM"/>
    <numFmt numFmtId="192" formatCode="dddd\,\ mmm\ dd\,\ yyyy"/>
    <numFmt numFmtId="193" formatCode="#\ ??/??"/>
    <numFmt numFmtId="194" formatCode="#\ ??"/>
    <numFmt numFmtId="195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i/>
      <sz val="11"/>
      <color theme="1"/>
      <name val="Calibri"/>
      <charset val="134"/>
      <scheme val="minor"/>
    </font>
    <font>
      <b/>
      <sz val="10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5" fillId="10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95" fontId="0" fillId="0" borderId="0" applyFont="0" applyFill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2E6334"/>
      </font>
      <fill>
        <patternFill patternType="solid">
          <bgColor rgb="FFC7EF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DCC776"/>
      </font>
      <fill>
        <patternFill patternType="solid">
          <bgColor rgb="FFFEEB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tabSelected="1" topLeftCell="A4" workbookViewId="0">
      <pane xSplit="1" topLeftCell="N1" activePane="topRight" state="frozen"/>
      <selection/>
      <selection pane="topRight" activeCell="N4" sqref="N4:Q4"/>
    </sheetView>
  </sheetViews>
  <sheetFormatPr defaultColWidth="9" defaultRowHeight="15"/>
  <cols>
    <col min="1" max="1" width="27" customWidth="1"/>
    <col min="4" max="4" width="11.8571428571429" customWidth="1"/>
    <col min="5" max="5" width="12.4285714285714" customWidth="1"/>
    <col min="6" max="6" width="13.4285714285714" customWidth="1"/>
    <col min="7" max="7" width="12.4285714285714" customWidth="1"/>
    <col min="8" max="8" width="12.8571428571429" customWidth="1"/>
    <col min="9" max="9" width="9.57142857142857"/>
    <col min="14" max="14" width="11.2857142857143" customWidth="1"/>
    <col min="16" max="16" width="13" customWidth="1"/>
    <col min="17" max="17" width="10" customWidth="1"/>
    <col min="18" max="18" width="7.57142857142857" customWidth="1"/>
    <col min="19" max="20" width="8.57142857142857" customWidth="1"/>
  </cols>
  <sheetData>
    <row r="1" ht="30" spans="1:2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7</v>
      </c>
      <c r="Q1" s="9" t="s">
        <v>14</v>
      </c>
      <c r="R1" s="9" t="s">
        <v>15</v>
      </c>
      <c r="S1" s="9" t="s">
        <v>16</v>
      </c>
      <c r="T1" s="9" t="s">
        <v>17</v>
      </c>
      <c r="W1" s="2" t="s">
        <v>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</row>
    <row r="2" spans="1:28">
      <c r="A2" s="3" t="s">
        <v>23</v>
      </c>
      <c r="E2" s="5" t="s">
        <v>24</v>
      </c>
      <c r="F2" s="5">
        <v>100</v>
      </c>
      <c r="G2" s="5">
        <v>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P2" s="6">
        <v>100</v>
      </c>
      <c r="Q2" s="6">
        <v>100</v>
      </c>
      <c r="R2" s="6">
        <v>100</v>
      </c>
      <c r="S2" s="6">
        <v>100</v>
      </c>
      <c r="T2" s="6">
        <v>100</v>
      </c>
      <c r="W2" s="6">
        <v>100</v>
      </c>
      <c r="X2" s="6">
        <v>100</v>
      </c>
      <c r="Y2" s="6">
        <v>100</v>
      </c>
      <c r="Z2" s="6">
        <v>100</v>
      </c>
      <c r="AA2" s="6">
        <v>100</v>
      </c>
      <c r="AB2" s="6">
        <v>100</v>
      </c>
    </row>
    <row r="3" spans="1:28">
      <c r="A3" s="3" t="s">
        <v>25</v>
      </c>
      <c r="E3" s="5" t="s">
        <v>24</v>
      </c>
      <c r="F3" s="5">
        <v>95</v>
      </c>
      <c r="G3" s="5">
        <v>25</v>
      </c>
      <c r="H3" s="6">
        <v>95</v>
      </c>
      <c r="I3" s="6">
        <v>100</v>
      </c>
      <c r="J3" s="6">
        <v>100</v>
      </c>
      <c r="K3" s="6">
        <v>100</v>
      </c>
      <c r="L3" s="6">
        <v>100</v>
      </c>
      <c r="P3" s="6">
        <v>95</v>
      </c>
      <c r="Q3" s="6">
        <v>100</v>
      </c>
      <c r="R3" s="6">
        <v>100</v>
      </c>
      <c r="S3" s="6">
        <v>100</v>
      </c>
      <c r="T3" s="6">
        <v>100</v>
      </c>
      <c r="W3" s="6">
        <v>95</v>
      </c>
      <c r="X3" s="6">
        <v>100</v>
      </c>
      <c r="Y3" s="6">
        <v>100</v>
      </c>
      <c r="Z3" s="6">
        <v>100</v>
      </c>
      <c r="AA3" s="6">
        <v>100</v>
      </c>
      <c r="AB3" s="6">
        <v>100</v>
      </c>
    </row>
    <row r="4" spans="1:28">
      <c r="A4" s="3" t="s">
        <v>26</v>
      </c>
      <c r="E4" s="5" t="s">
        <v>24</v>
      </c>
      <c r="F4" s="5">
        <v>0.32</v>
      </c>
      <c r="G4" s="5">
        <v>0.00015</v>
      </c>
      <c r="H4" s="6">
        <v>0.32</v>
      </c>
      <c r="I4" s="6">
        <v>0.32</v>
      </c>
      <c r="J4" s="6">
        <v>0.31</v>
      </c>
      <c r="K4" s="6">
        <v>0.33</v>
      </c>
      <c r="L4" s="6">
        <v>0.34</v>
      </c>
      <c r="P4" s="6">
        <v>0.32</v>
      </c>
      <c r="Q4" s="6">
        <v>0.33</v>
      </c>
      <c r="R4" s="6">
        <v>0.3</v>
      </c>
      <c r="S4" s="6">
        <v>0.33</v>
      </c>
      <c r="T4" s="6">
        <v>0.32</v>
      </c>
      <c r="W4" s="6">
        <v>0.32</v>
      </c>
      <c r="X4" s="6">
        <v>0.32</v>
      </c>
      <c r="Y4" s="6">
        <v>0.31</v>
      </c>
      <c r="Z4" s="6">
        <v>0.3</v>
      </c>
      <c r="AA4" s="6">
        <v>0.34</v>
      </c>
      <c r="AB4" s="6">
        <v>0.33</v>
      </c>
    </row>
    <row r="5" spans="1:28">
      <c r="A5" s="3" t="s">
        <v>27</v>
      </c>
      <c r="E5" s="5" t="s">
        <v>24</v>
      </c>
      <c r="F5" s="5">
        <v>0.05</v>
      </c>
      <c r="G5" s="5">
        <v>0</v>
      </c>
      <c r="H5" s="6">
        <v>0.05</v>
      </c>
      <c r="I5" s="6">
        <v>0.05</v>
      </c>
      <c r="J5" s="6">
        <v>0.05</v>
      </c>
      <c r="K5" s="8">
        <v>0.05</v>
      </c>
      <c r="L5" s="6">
        <v>0.05</v>
      </c>
      <c r="P5" s="6">
        <v>0.05</v>
      </c>
      <c r="Q5" s="6">
        <v>0.05</v>
      </c>
      <c r="R5" s="6">
        <v>0.05</v>
      </c>
      <c r="S5" s="8">
        <v>0.05</v>
      </c>
      <c r="T5" s="6">
        <v>0.05</v>
      </c>
      <c r="W5" s="6">
        <v>0.05</v>
      </c>
      <c r="X5" s="6">
        <v>0.05</v>
      </c>
      <c r="Y5" s="6">
        <v>0.05</v>
      </c>
      <c r="Z5" s="8">
        <v>0.05</v>
      </c>
      <c r="AA5" s="6">
        <v>0.05</v>
      </c>
      <c r="AB5" s="6">
        <v>0.05</v>
      </c>
    </row>
    <row r="6" spans="1:28">
      <c r="A6" s="3" t="s">
        <v>28</v>
      </c>
      <c r="E6" s="2" t="s">
        <v>29</v>
      </c>
      <c r="F6" s="2"/>
      <c r="G6" s="2"/>
      <c r="H6" s="7">
        <f>H2*H3*(1+H5)</f>
        <v>9975</v>
      </c>
      <c r="I6" s="7">
        <f>I2*I3*(1+I5)</f>
        <v>10500</v>
      </c>
      <c r="J6" s="7">
        <f>J2*J3*(1+J5)</f>
        <v>10500</v>
      </c>
      <c r="K6" s="7">
        <f t="shared" ref="K6:T6" si="0">K2*K3*(1+K5)</f>
        <v>10500</v>
      </c>
      <c r="L6" s="7">
        <f t="shared" si="0"/>
        <v>10500</v>
      </c>
      <c r="P6" s="6">
        <f t="shared" si="0"/>
        <v>9975</v>
      </c>
      <c r="Q6" s="6">
        <f t="shared" si="0"/>
        <v>10500</v>
      </c>
      <c r="R6" s="6">
        <f t="shared" si="0"/>
        <v>10500</v>
      </c>
      <c r="S6" s="6">
        <f t="shared" si="0"/>
        <v>10500</v>
      </c>
      <c r="T6" s="6">
        <f t="shared" si="0"/>
        <v>10500</v>
      </c>
      <c r="W6" s="6">
        <f t="shared" ref="W6:AB6" si="1">W2*W3*(1+W5)</f>
        <v>9975</v>
      </c>
      <c r="X6" s="6">
        <f t="shared" si="1"/>
        <v>10500</v>
      </c>
      <c r="Y6" s="6">
        <f t="shared" si="1"/>
        <v>10500</v>
      </c>
      <c r="Z6" s="6">
        <f t="shared" si="1"/>
        <v>10500</v>
      </c>
      <c r="AA6" s="6">
        <f t="shared" si="1"/>
        <v>10500</v>
      </c>
      <c r="AB6" s="6">
        <f t="shared" si="1"/>
        <v>10500</v>
      </c>
    </row>
    <row r="7" spans="1:28">
      <c r="A7" s="1" t="s">
        <v>30</v>
      </c>
      <c r="E7" s="2" t="s">
        <v>29</v>
      </c>
      <c r="F7" s="2"/>
      <c r="G7" s="2"/>
      <c r="H7" s="7">
        <f>H2*H4</f>
        <v>32</v>
      </c>
      <c r="I7" s="7">
        <f>I2*I4</f>
        <v>32</v>
      </c>
      <c r="J7" s="7">
        <f>J2*J4</f>
        <v>31</v>
      </c>
      <c r="K7" s="7">
        <f t="shared" ref="K7:T7" si="2">K2*K4</f>
        <v>33</v>
      </c>
      <c r="L7" s="7">
        <f t="shared" si="2"/>
        <v>34</v>
      </c>
      <c r="P7" s="6">
        <f t="shared" si="2"/>
        <v>32</v>
      </c>
      <c r="Q7" s="6">
        <f t="shared" si="2"/>
        <v>33</v>
      </c>
      <c r="R7" s="6">
        <f t="shared" si="2"/>
        <v>30</v>
      </c>
      <c r="S7" s="6">
        <f t="shared" si="2"/>
        <v>33</v>
      </c>
      <c r="T7" s="6">
        <f t="shared" si="2"/>
        <v>32</v>
      </c>
      <c r="W7" s="6">
        <f t="shared" ref="W7:AB7" si="3">W2*W4</f>
        <v>32</v>
      </c>
      <c r="X7" s="6">
        <f t="shared" si="3"/>
        <v>32</v>
      </c>
      <c r="Y7" s="6">
        <f t="shared" si="3"/>
        <v>31</v>
      </c>
      <c r="Z7" s="6">
        <f t="shared" si="3"/>
        <v>30</v>
      </c>
      <c r="AA7" s="6">
        <f t="shared" si="3"/>
        <v>34</v>
      </c>
      <c r="AB7" s="6">
        <f t="shared" si="3"/>
        <v>33</v>
      </c>
    </row>
    <row r="8" spans="1:28">
      <c r="A8" s="3" t="s">
        <v>31</v>
      </c>
      <c r="E8" s="5" t="s">
        <v>24</v>
      </c>
      <c r="F8" s="5">
        <v>3</v>
      </c>
      <c r="G8" s="5">
        <v>0</v>
      </c>
      <c r="H8" s="6">
        <v>3</v>
      </c>
      <c r="I8" s="6">
        <v>3</v>
      </c>
      <c r="J8" s="6">
        <v>3</v>
      </c>
      <c r="K8" s="6">
        <v>3</v>
      </c>
      <c r="L8" s="6">
        <v>3</v>
      </c>
      <c r="P8" s="6">
        <v>3</v>
      </c>
      <c r="Q8" s="6">
        <v>3</v>
      </c>
      <c r="R8" s="6">
        <v>3</v>
      </c>
      <c r="S8" s="6">
        <v>3</v>
      </c>
      <c r="T8" s="6">
        <v>3</v>
      </c>
      <c r="W8" s="6">
        <v>3</v>
      </c>
      <c r="X8" s="6">
        <v>3</v>
      </c>
      <c r="Y8" s="6">
        <v>3</v>
      </c>
      <c r="Z8" s="6">
        <v>3</v>
      </c>
      <c r="AA8" s="6">
        <v>3</v>
      </c>
      <c r="AB8" s="6">
        <v>3</v>
      </c>
    </row>
    <row r="9" spans="1:28">
      <c r="A9" s="3" t="s">
        <v>32</v>
      </c>
      <c r="E9" s="5" t="s">
        <v>24</v>
      </c>
      <c r="F9" s="5">
        <v>150</v>
      </c>
      <c r="G9" s="5">
        <v>37.5</v>
      </c>
      <c r="H9" s="6">
        <v>150</v>
      </c>
      <c r="I9" s="6">
        <v>145</v>
      </c>
      <c r="J9" s="6">
        <v>155</v>
      </c>
      <c r="K9" s="6">
        <v>140</v>
      </c>
      <c r="L9" s="6">
        <v>150</v>
      </c>
      <c r="P9" s="6">
        <v>150</v>
      </c>
      <c r="Q9" s="6">
        <v>150</v>
      </c>
      <c r="R9" s="6">
        <v>150</v>
      </c>
      <c r="S9" s="6">
        <v>150</v>
      </c>
      <c r="T9" s="6">
        <v>150</v>
      </c>
      <c r="W9" s="6">
        <v>150</v>
      </c>
      <c r="X9" s="6">
        <v>150</v>
      </c>
      <c r="Y9" s="6">
        <v>150</v>
      </c>
      <c r="Z9" s="6">
        <v>150</v>
      </c>
      <c r="AA9" s="6">
        <v>150</v>
      </c>
      <c r="AB9" s="6">
        <v>150</v>
      </c>
    </row>
    <row r="10" spans="1:28">
      <c r="A10" s="3" t="s">
        <v>33</v>
      </c>
      <c r="E10" s="2" t="s">
        <v>29</v>
      </c>
      <c r="F10" s="2"/>
      <c r="G10" s="2"/>
      <c r="H10" s="6">
        <f>H8*H9</f>
        <v>450</v>
      </c>
      <c r="I10" s="6">
        <f>I8*I9</f>
        <v>435</v>
      </c>
      <c r="J10" s="6">
        <f>J8*J9</f>
        <v>465</v>
      </c>
      <c r="K10" s="6">
        <f t="shared" ref="K10:T10" si="4">K8*K9</f>
        <v>420</v>
      </c>
      <c r="L10" s="6">
        <f t="shared" si="4"/>
        <v>450</v>
      </c>
      <c r="P10" s="6">
        <f t="shared" si="4"/>
        <v>450</v>
      </c>
      <c r="Q10" s="6">
        <f t="shared" si="4"/>
        <v>450</v>
      </c>
      <c r="R10" s="6">
        <f t="shared" si="4"/>
        <v>450</v>
      </c>
      <c r="S10" s="6">
        <f t="shared" si="4"/>
        <v>450</v>
      </c>
      <c r="T10" s="6">
        <f t="shared" si="4"/>
        <v>450</v>
      </c>
      <c r="W10" s="6">
        <f t="shared" ref="W10:AB10" si="5">W8*W9</f>
        <v>450</v>
      </c>
      <c r="X10" s="6">
        <f t="shared" si="5"/>
        <v>450</v>
      </c>
      <c r="Y10" s="6">
        <f t="shared" si="5"/>
        <v>450</v>
      </c>
      <c r="Z10" s="6">
        <f t="shared" si="5"/>
        <v>450</v>
      </c>
      <c r="AA10" s="6">
        <f t="shared" si="5"/>
        <v>450</v>
      </c>
      <c r="AB10" s="6">
        <f t="shared" si="5"/>
        <v>450</v>
      </c>
    </row>
    <row r="11" spans="1:28">
      <c r="A11" s="1" t="s">
        <v>34</v>
      </c>
      <c r="E11" s="2" t="s">
        <v>29</v>
      </c>
      <c r="F11" s="2"/>
      <c r="G11" s="2"/>
      <c r="H11" s="6">
        <f>H7*H10</f>
        <v>14400</v>
      </c>
      <c r="I11" s="6">
        <f>I7*I10</f>
        <v>13920</v>
      </c>
      <c r="J11" s="6">
        <f>J7*J10</f>
        <v>14415</v>
      </c>
      <c r="K11" s="6">
        <f t="shared" ref="K11:T11" si="6">K7*K10</f>
        <v>13860</v>
      </c>
      <c r="L11" s="6">
        <f t="shared" si="6"/>
        <v>15300</v>
      </c>
      <c r="P11" s="6">
        <f t="shared" si="6"/>
        <v>14400</v>
      </c>
      <c r="Q11" s="6">
        <f t="shared" si="6"/>
        <v>14850</v>
      </c>
      <c r="R11" s="6">
        <f t="shared" si="6"/>
        <v>13500</v>
      </c>
      <c r="S11" s="6">
        <f t="shared" si="6"/>
        <v>14850</v>
      </c>
      <c r="T11" s="6">
        <f t="shared" si="6"/>
        <v>14400</v>
      </c>
      <c r="W11" s="6">
        <f t="shared" ref="W11:AB11" si="7">W7*W10</f>
        <v>14400</v>
      </c>
      <c r="X11" s="6">
        <f t="shared" si="7"/>
        <v>14400</v>
      </c>
      <c r="Y11" s="6">
        <f t="shared" si="7"/>
        <v>13950</v>
      </c>
      <c r="Z11" s="6">
        <f t="shared" si="7"/>
        <v>13500</v>
      </c>
      <c r="AA11" s="6">
        <f t="shared" si="7"/>
        <v>15300</v>
      </c>
      <c r="AB11" s="6">
        <f t="shared" si="7"/>
        <v>14850</v>
      </c>
    </row>
    <row r="12" spans="1:28">
      <c r="A12" s="1" t="s">
        <v>29</v>
      </c>
      <c r="E12" s="2" t="s">
        <v>29</v>
      </c>
      <c r="F12" s="2"/>
      <c r="G12" s="2"/>
      <c r="H12" s="6">
        <f>H11-H6</f>
        <v>4425</v>
      </c>
      <c r="I12" s="6">
        <f>I11-I6</f>
        <v>3420</v>
      </c>
      <c r="J12" s="6">
        <f>J11-J6</f>
        <v>3915</v>
      </c>
      <c r="K12" s="6">
        <f t="shared" ref="K12:T12" si="8">K11-K6</f>
        <v>3360</v>
      </c>
      <c r="L12" s="6">
        <f t="shared" si="8"/>
        <v>4800</v>
      </c>
      <c r="P12" s="6">
        <f t="shared" si="8"/>
        <v>4425</v>
      </c>
      <c r="Q12" s="6">
        <f t="shared" si="8"/>
        <v>4350</v>
      </c>
      <c r="R12" s="6">
        <f t="shared" si="8"/>
        <v>3000</v>
      </c>
      <c r="S12" s="6">
        <f t="shared" si="8"/>
        <v>4350</v>
      </c>
      <c r="T12" s="6">
        <f t="shared" si="8"/>
        <v>3900</v>
      </c>
      <c r="W12" s="6">
        <f t="shared" ref="W12:AB12" si="9">W11-W6</f>
        <v>4425</v>
      </c>
      <c r="X12" s="6">
        <f t="shared" si="9"/>
        <v>3900</v>
      </c>
      <c r="Y12" s="6">
        <f t="shared" si="9"/>
        <v>3450</v>
      </c>
      <c r="Z12" s="6">
        <f t="shared" si="9"/>
        <v>3000</v>
      </c>
      <c r="AA12" s="6">
        <f t="shared" si="9"/>
        <v>4800</v>
      </c>
      <c r="AB12" s="6">
        <f t="shared" si="9"/>
        <v>4350</v>
      </c>
    </row>
    <row r="13" spans="1:28">
      <c r="A13" s="1" t="s">
        <v>35</v>
      </c>
      <c r="E13" s="2" t="s">
        <v>29</v>
      </c>
      <c r="F13" s="2"/>
      <c r="G13" s="2"/>
      <c r="H13" s="6"/>
      <c r="I13" s="6">
        <f>I12</f>
        <v>3420</v>
      </c>
      <c r="J13" s="6">
        <f>I13+J12</f>
        <v>7335</v>
      </c>
      <c r="K13" s="6">
        <f>J13+K12</f>
        <v>10695</v>
      </c>
      <c r="L13" s="6">
        <f>K13+L12</f>
        <v>15495</v>
      </c>
      <c r="P13" s="6"/>
      <c r="Q13" s="6">
        <f>L13+Q12</f>
        <v>19845</v>
      </c>
      <c r="R13" s="6">
        <f t="shared" ref="R13:T13" si="10">Q13+R12</f>
        <v>22845</v>
      </c>
      <c r="S13" s="6">
        <f t="shared" si="10"/>
        <v>27195</v>
      </c>
      <c r="T13" s="6">
        <f t="shared" si="10"/>
        <v>31095</v>
      </c>
      <c r="W13" s="6"/>
      <c r="X13" s="6">
        <f>T13+X12</f>
        <v>34995</v>
      </c>
      <c r="Y13" s="6">
        <f t="shared" ref="Y13:AB13" si="11">X13+Y12</f>
        <v>38445</v>
      </c>
      <c r="Z13" s="6">
        <f t="shared" si="11"/>
        <v>41445</v>
      </c>
      <c r="AA13" s="6">
        <f t="shared" si="11"/>
        <v>46245</v>
      </c>
      <c r="AB13" s="6">
        <f t="shared" si="11"/>
        <v>50595</v>
      </c>
    </row>
    <row r="14" spans="1:16">
      <c r="A14" s="3" t="s">
        <v>36</v>
      </c>
      <c r="E14" s="5" t="s">
        <v>24</v>
      </c>
      <c r="F14" s="5"/>
      <c r="G14" s="5"/>
      <c r="H14" s="6"/>
      <c r="I14" s="6">
        <v>200000</v>
      </c>
      <c r="J14" s="6"/>
      <c r="K14" s="6"/>
      <c r="L14" s="6"/>
      <c r="P14" s="6"/>
    </row>
    <row r="15" spans="1:28">
      <c r="A15" s="3" t="s">
        <v>37</v>
      </c>
      <c r="E15" s="2" t="s">
        <v>29</v>
      </c>
      <c r="F15" s="2"/>
      <c r="G15" s="2"/>
      <c r="H15" s="6"/>
      <c r="I15" s="6">
        <f>I13/$I$14*100</f>
        <v>1.71</v>
      </c>
      <c r="J15" s="6">
        <f>J13/$I$14*100</f>
        <v>3.6675</v>
      </c>
      <c r="K15" s="6">
        <f>K13/$I$14*100</f>
        <v>5.3475</v>
      </c>
      <c r="L15" s="6">
        <f>L13/$I$14*100</f>
        <v>7.7475</v>
      </c>
      <c r="P15" s="6"/>
      <c r="Q15" s="6">
        <f t="shared" ref="Q15:T15" si="12">Q13/$I$14*100</f>
        <v>9.9225</v>
      </c>
      <c r="R15" s="6">
        <f t="shared" si="12"/>
        <v>11.4225</v>
      </c>
      <c r="S15" s="6">
        <f t="shared" si="12"/>
        <v>13.5975</v>
      </c>
      <c r="T15" s="6">
        <f t="shared" si="12"/>
        <v>15.5475</v>
      </c>
      <c r="X15" s="6">
        <f t="shared" ref="X15:AB15" si="13">X13/$I$14*100</f>
        <v>17.4975</v>
      </c>
      <c r="Y15" s="6">
        <f t="shared" si="13"/>
        <v>19.2225</v>
      </c>
      <c r="Z15" s="6">
        <f t="shared" si="13"/>
        <v>20.7225</v>
      </c>
      <c r="AA15" s="6">
        <f t="shared" si="13"/>
        <v>23.1225</v>
      </c>
      <c r="AB15" s="6">
        <f t="shared" si="13"/>
        <v>25.2975</v>
      </c>
    </row>
  </sheetData>
  <sheetProtection formatCells="0" insertHyperlinks="0" autoFilter="0"/>
  <conditionalFormatting sqref="I2:L2">
    <cfRule type="cellIs" dxfId="0" priority="6" operator="greaterThanOrEqual">
      <formula>$H$2</formula>
    </cfRule>
    <cfRule type="cellIs" dxfId="1" priority="7" operator="lessThan">
      <formula>"$E$2"</formula>
    </cfRule>
  </conditionalFormatting>
  <conditionalFormatting sqref="I4:L4">
    <cfRule type="cellIs" dxfId="0" priority="3" operator="greaterThanOrEqual">
      <formula>$H$4</formula>
    </cfRule>
    <cfRule type="cellIs" dxfId="1" priority="4" operator="lessThan">
      <formula>"$E$4"</formula>
    </cfRule>
  </conditionalFormatting>
  <conditionalFormatting sqref="Q4:T4">
    <cfRule type="cellIs" dxfId="2" priority="1" operator="between">
      <formula>$P$4*0.85</formula>
      <formula>$P$4</formula>
    </cfRule>
    <cfRule type="cellIs" dxfId="0" priority="2" operator="greaterThanOrEqual">
      <formula>$P$4</formula>
    </cfRule>
  </conditionalFormatting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WWO_wpscloud_20230707210828-148622b8ac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2024-03-16T21:52:00Z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1033-0.0.0.0</vt:lpwstr>
  </property>
</Properties>
</file>