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alearning-my.sharepoint.com/personal/akhan12_qa_com/Documents/000. L3/M2 - From Data to Insight (3 days)/In Dev/FOR TUTORS/Day 1/3. Activity—Formulas and Functions/Data/"/>
    </mc:Choice>
  </mc:AlternateContent>
  <xr:revisionPtr revIDLastSave="140" documentId="13_ncr:1_{35427203-D8C4-4A8A-9BBA-874751FC877E}" xr6:coauthVersionLast="47" xr6:coauthVersionMax="47" xr10:uidLastSave="{2960566C-6863-4413-B540-62B6B1A807E6}"/>
  <bookViews>
    <workbookView xWindow="19090" yWindow="-110" windowWidth="19420" windowHeight="10420" xr2:uid="{00000000-000D-0000-FFFF-FFFF00000000}"/>
  </bookViews>
  <sheets>
    <sheet name="Book Sales" sheetId="6" r:id="rId1"/>
    <sheet name="Lookup Table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6" l="1"/>
  <c r="E5" i="6" l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4" i="6"/>
  <c r="H5" i="6"/>
  <c r="K5" i="6" s="1"/>
  <c r="H6" i="6"/>
  <c r="J6" i="6" s="1"/>
  <c r="H7" i="6"/>
  <c r="K7" i="6" s="1"/>
  <c r="H8" i="6"/>
  <c r="K8" i="6" s="1"/>
  <c r="H9" i="6"/>
  <c r="K9" i="6" s="1"/>
  <c r="H10" i="6"/>
  <c r="K10" i="6" s="1"/>
  <c r="H11" i="6"/>
  <c r="J11" i="6" s="1"/>
  <c r="H12" i="6"/>
  <c r="K12" i="6" s="1"/>
  <c r="H13" i="6"/>
  <c r="K13" i="6" s="1"/>
  <c r="H14" i="6"/>
  <c r="J14" i="6" s="1"/>
  <c r="H15" i="6"/>
  <c r="J15" i="6" s="1"/>
  <c r="H16" i="6"/>
  <c r="J16" i="6" s="1"/>
  <c r="H17" i="6"/>
  <c r="K17" i="6" s="1"/>
  <c r="H18" i="6"/>
  <c r="J18" i="6" s="1"/>
  <c r="H19" i="6"/>
  <c r="K19" i="6" s="1"/>
  <c r="H20" i="6"/>
  <c r="J20" i="6" s="1"/>
  <c r="H21" i="6"/>
  <c r="K21" i="6" s="1"/>
  <c r="H22" i="6"/>
  <c r="K22" i="6" s="1"/>
  <c r="H23" i="6"/>
  <c r="J23" i="6" s="1"/>
  <c r="H24" i="6"/>
  <c r="K24" i="6" s="1"/>
  <c r="H25" i="6"/>
  <c r="K25" i="6" s="1"/>
  <c r="H26" i="6"/>
  <c r="J26" i="6" s="1"/>
  <c r="H27" i="6"/>
  <c r="J27" i="6" s="1"/>
  <c r="H28" i="6"/>
  <c r="J28" i="6" s="1"/>
  <c r="H4" i="6"/>
  <c r="K4" i="6" s="1"/>
  <c r="F5" i="6"/>
  <c r="G5" i="6" s="1"/>
  <c r="F6" i="6"/>
  <c r="G6" i="6" s="1"/>
  <c r="F7" i="6"/>
  <c r="G7" i="6" s="1"/>
  <c r="F8" i="6"/>
  <c r="G8" i="6" s="1"/>
  <c r="F9" i="6"/>
  <c r="G9" i="6" s="1"/>
  <c r="F10" i="6"/>
  <c r="G10" i="6" s="1"/>
  <c r="F11" i="6"/>
  <c r="G11" i="6" s="1"/>
  <c r="F12" i="6"/>
  <c r="G12" i="6" s="1"/>
  <c r="F13" i="6"/>
  <c r="G13" i="6" s="1"/>
  <c r="F14" i="6"/>
  <c r="G14" i="6" s="1"/>
  <c r="F15" i="6"/>
  <c r="G15" i="6" s="1"/>
  <c r="F16" i="6"/>
  <c r="G16" i="6" s="1"/>
  <c r="F17" i="6"/>
  <c r="G17" i="6" s="1"/>
  <c r="F18" i="6"/>
  <c r="G18" i="6" s="1"/>
  <c r="F19" i="6"/>
  <c r="G19" i="6" s="1"/>
  <c r="F20" i="6"/>
  <c r="G20" i="6" s="1"/>
  <c r="F21" i="6"/>
  <c r="G21" i="6" s="1"/>
  <c r="F22" i="6"/>
  <c r="G22" i="6" s="1"/>
  <c r="F23" i="6"/>
  <c r="G23" i="6" s="1"/>
  <c r="F24" i="6"/>
  <c r="G24" i="6" s="1"/>
  <c r="F25" i="6"/>
  <c r="G25" i="6" s="1"/>
  <c r="F26" i="6"/>
  <c r="G26" i="6" s="1"/>
  <c r="F27" i="6"/>
  <c r="G27" i="6" s="1"/>
  <c r="F28" i="6"/>
  <c r="G28" i="6" s="1"/>
  <c r="F4" i="6"/>
  <c r="G4" i="6" s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4" i="6"/>
  <c r="K28" i="6" l="1"/>
  <c r="K27" i="6"/>
  <c r="K26" i="6"/>
  <c r="J10" i="6"/>
  <c r="K23" i="6"/>
  <c r="K16" i="6"/>
  <c r="H32" i="6"/>
  <c r="K15" i="6"/>
  <c r="K14" i="6"/>
  <c r="B34" i="6"/>
  <c r="J22" i="6"/>
  <c r="K11" i="6"/>
  <c r="C35" i="6"/>
  <c r="B35" i="6"/>
  <c r="B33" i="6"/>
  <c r="J17" i="6"/>
  <c r="J5" i="6"/>
  <c r="K18" i="6"/>
  <c r="K6" i="6"/>
  <c r="C32" i="6"/>
  <c r="J25" i="6"/>
  <c r="J13" i="6"/>
  <c r="C34" i="6"/>
  <c r="J24" i="6"/>
  <c r="J12" i="6"/>
  <c r="C33" i="6"/>
  <c r="B32" i="6"/>
  <c r="J21" i="6"/>
  <c r="J9" i="6"/>
  <c r="J8" i="6"/>
  <c r="J19" i="6"/>
  <c r="J7" i="6"/>
  <c r="K20" i="6"/>
  <c r="H31" i="6"/>
</calcChain>
</file>

<file path=xl/sharedStrings.xml><?xml version="1.0" encoding="utf-8"?>
<sst xmlns="http://schemas.openxmlformats.org/spreadsheetml/2006/main" count="119" uniqueCount="65">
  <si>
    <t>Count</t>
  </si>
  <si>
    <t>Author</t>
  </si>
  <si>
    <t>Stock Level</t>
  </si>
  <si>
    <t>Rating</t>
  </si>
  <si>
    <t>Price</t>
  </si>
  <si>
    <t>Divergent</t>
  </si>
  <si>
    <t>Total Price</t>
  </si>
  <si>
    <t>The Fall of Arthur</t>
  </si>
  <si>
    <t>Suzanne Collins </t>
  </si>
  <si>
    <t>The Heroes of Olympus Book</t>
  </si>
  <si>
    <t>J. K. Rowling</t>
  </si>
  <si>
    <t>Catching Fire</t>
  </si>
  <si>
    <t>Rick Riordan</t>
  </si>
  <si>
    <t>Insurgent</t>
  </si>
  <si>
    <t>Veronica Roth</t>
  </si>
  <si>
    <t>The Hunger Games</t>
  </si>
  <si>
    <t>The Lost Hero</t>
  </si>
  <si>
    <t>Harry Potter and the Sorcerer's Stone</t>
  </si>
  <si>
    <t>The Scorch Trials</t>
  </si>
  <si>
    <t>The Hobbit</t>
  </si>
  <si>
    <t>Mockingjay</t>
  </si>
  <si>
    <t>The Maze Runner </t>
  </si>
  <si>
    <t>Harry Potter And The Chamber Of Secrets</t>
  </si>
  <si>
    <t>The Lightning Thief</t>
  </si>
  <si>
    <t>Harry Potter and the Half-Blood Prince </t>
  </si>
  <si>
    <t>The Titan's Curse</t>
  </si>
  <si>
    <t>The Heroes of Olympus</t>
  </si>
  <si>
    <t>The Rule of Thoughts</t>
  </si>
  <si>
    <t>Year of the Jungle</t>
  </si>
  <si>
    <t>Harry Potter and the Deathly Hallows</t>
  </si>
  <si>
    <t>The House of Hades</t>
  </si>
  <si>
    <t>The Fault in Our Stars</t>
  </si>
  <si>
    <t>The Kane Chronicles</t>
  </si>
  <si>
    <t>Harry Potter And The Order Of The Phoenix</t>
  </si>
  <si>
    <t>The Eye of Minds</t>
  </si>
  <si>
    <t>J. R. R. Tolkien</t>
  </si>
  <si>
    <t>Harry Potter And The Goblet Of Fire</t>
  </si>
  <si>
    <t>Allegiant</t>
  </si>
  <si>
    <t>John Green</t>
  </si>
  <si>
    <t>James Dashner</t>
  </si>
  <si>
    <t>James Dashner </t>
  </si>
  <si>
    <t>Looking for Alaska</t>
  </si>
  <si>
    <t>The Last Olympian</t>
  </si>
  <si>
    <t>Gregor The Overlander</t>
  </si>
  <si>
    <t>The Death Cure</t>
  </si>
  <si>
    <t>Harry Potter and the Prisoner of Azkaban</t>
  </si>
  <si>
    <t>BOOK NAME (Lookup Value)</t>
  </si>
  <si>
    <t>Popularity</t>
  </si>
  <si>
    <t>COUNTIF</t>
  </si>
  <si>
    <t>SUMIF</t>
  </si>
  <si>
    <t>Lowest Book Price</t>
  </si>
  <si>
    <t>Highest Book Price</t>
  </si>
  <si>
    <t>Author
(VLOOKUP)</t>
  </si>
  <si>
    <t>Price
(VLOOKUP)</t>
  </si>
  <si>
    <t>Stock Level
(VLOOKUP)</t>
  </si>
  <si>
    <t>Stock Order Status
(IF Stock Level less than 5, "REORDER", else, "OK".</t>
  </si>
  <si>
    <t>Rating
(VLOOKUP)</t>
  </si>
  <si>
    <t>High Demand?
(Rating AND Popularity greater than 3)</t>
  </si>
  <si>
    <t>Conditional Formatting:
Yellow to orange colour scale for 'Rating'.
Green formatting for 'High Demand' books.</t>
  </si>
  <si>
    <t>s</t>
  </si>
  <si>
    <t>QA Bookstore Data</t>
  </si>
  <si>
    <t>Book Name</t>
  </si>
  <si>
    <t xml:space="preserve">Cost
</t>
  </si>
  <si>
    <t xml:space="preserve">Profit
</t>
  </si>
  <si>
    <t>Display in Shop?
(Rating OR Popularity greater than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</si>
</sst>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164" formatCode="&quot;€&quot;\ #,##0.00"/>
    <numFmt numFmtId="165" formatCode="_-[$£-809]* #,##0.00_-;\-[$£-809]* #,##0.00_-;_-[$£-809]* &quot;-&quot;??_-;_-@_-"/>
    <numFmt numFmtId="166" formatCode="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004050"/>
      <name val="Montserrat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5" fillId="0" borderId="1" xfId="2" applyFont="1" applyBorder="1" applyAlignment="1">
      <alignment horizontal="left"/>
    </xf>
    <xf numFmtId="0" fontId="5" fillId="0" borderId="1" xfId="0" applyFont="1" applyBorder="1" applyAlignment="1">
      <alignment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5" borderId="1" xfId="2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64" fontId="6" fillId="7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7" fillId="3" borderId="0" xfId="0" applyFont="1" applyFill="1" applyAlignment="1">
      <alignment vertical="center"/>
    </xf>
    <xf numFmtId="0" fontId="9" fillId="0" borderId="1" xfId="0" applyFont="1" applyBorder="1"/>
    <xf numFmtId="0" fontId="9" fillId="0" borderId="1" xfId="1" applyNumberFormat="1" applyFont="1" applyFill="1" applyBorder="1" applyAlignment="1">
      <alignment horizontal="center"/>
    </xf>
    <xf numFmtId="165" fontId="0" fillId="0" borderId="1" xfId="0" applyNumberFormat="1" applyBorder="1"/>
    <xf numFmtId="2" fontId="0" fillId="0" borderId="0" xfId="0" applyNumberFormat="1"/>
    <xf numFmtId="166" fontId="0" fillId="0" borderId="0" xfId="0" applyNumberFormat="1"/>
    <xf numFmtId="2" fontId="0" fillId="0" borderId="0" xfId="0" applyNumberFormat="1" applyAlignment="1">
      <alignment horizontal="center"/>
    </xf>
    <xf numFmtId="1" fontId="5" fillId="0" borderId="1" xfId="3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66" fontId="9" fillId="0" borderId="1" xfId="0" applyNumberFormat="1" applyFont="1" applyBorder="1" applyAlignment="1">
      <alignment horizontal="center"/>
    </xf>
    <xf numFmtId="1" fontId="9" fillId="0" borderId="1" xfId="1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vertical="center"/>
    </xf>
    <xf numFmtId="0" fontId="4" fillId="0" borderId="1" xfId="0" applyFont="1" applyBorder="1"/>
    <xf numFmtId="0" fontId="8" fillId="0" borderId="1" xfId="0" applyFont="1" applyBorder="1"/>
    <xf numFmtId="0" fontId="4" fillId="0" borderId="1" xfId="2" applyFont="1" applyBorder="1" applyAlignment="1">
      <alignment horizontal="left"/>
    </xf>
    <xf numFmtId="0" fontId="4" fillId="0" borderId="1" xfId="0" applyFont="1" applyBorder="1" applyAlignment="1">
      <alignment vertical="center" wrapText="1"/>
    </xf>
    <xf numFmtId="0" fontId="10" fillId="4" borderId="1" xfId="2" applyFont="1" applyFill="1" applyBorder="1" applyAlignment="1">
      <alignment horizontal="center" vertical="center" wrapText="1"/>
    </xf>
    <xf numFmtId="2" fontId="10" fillId="5" borderId="1" xfId="2" applyNumberFormat="1" applyFont="1" applyFill="1" applyBorder="1" applyAlignment="1">
      <alignment horizontal="center" vertical="center" wrapText="1"/>
    </xf>
    <xf numFmtId="0" fontId="10" fillId="2" borderId="1" xfId="2" applyFont="1" applyFill="1" applyBorder="1" applyAlignment="1">
      <alignment horizontal="center" vertical="center" wrapText="1"/>
    </xf>
    <xf numFmtId="2" fontId="10" fillId="6" borderId="1" xfId="0" applyNumberFormat="1" applyFont="1" applyFill="1" applyBorder="1" applyAlignment="1">
      <alignment horizontal="center" vertical="center" wrapText="1"/>
    </xf>
    <xf numFmtId="2" fontId="10" fillId="8" borderId="1" xfId="0" applyNumberFormat="1" applyFont="1" applyFill="1" applyBorder="1" applyAlignment="1">
      <alignment horizontal="center" vertical="center" wrapText="1"/>
    </xf>
    <xf numFmtId="2" fontId="10" fillId="9" borderId="1" xfId="0" applyNumberFormat="1" applyFont="1" applyFill="1" applyBorder="1" applyAlignment="1">
      <alignment horizontal="center" vertical="center" wrapText="1"/>
    </xf>
    <xf numFmtId="2" fontId="10" fillId="10" borderId="1" xfId="0" applyNumberFormat="1" applyFont="1" applyFill="1" applyBorder="1" applyAlignment="1">
      <alignment horizontal="center" vertical="center" wrapText="1"/>
    </xf>
    <xf numFmtId="166" fontId="10" fillId="11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6" fontId="0" fillId="0" borderId="1" xfId="0" applyNumberFormat="1" applyBorder="1"/>
    <xf numFmtId="0" fontId="11" fillId="0" borderId="0" xfId="0" applyFont="1" applyAlignment="1">
      <alignment horizontal="left" vertical="top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6" fontId="10" fillId="12" borderId="1" xfId="0" applyNumberFormat="1" applyFont="1" applyFill="1" applyBorder="1" applyAlignment="1">
      <alignment horizontal="center" vertical="center" wrapText="1"/>
    </xf>
    <xf numFmtId="166" fontId="10" fillId="13" borderId="1" xfId="0" applyNumberFormat="1" applyFont="1" applyFill="1" applyBorder="1" applyAlignment="1">
      <alignment horizontal="center" vertical="center" wrapText="1"/>
    </xf>
  </cellXfs>
  <cellStyles count="4">
    <cellStyle name="Currency" xfId="1" builtinId="4"/>
    <cellStyle name="Normal" xfId="0" builtinId="0"/>
    <cellStyle name="Normal 3" xfId="2" xr:uid="{00000000-0005-0000-0000-000003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1221805</xdr:colOff>
      <xdr:row>0</xdr:row>
      <xdr:rowOff>846032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BA3907-5629-473A-8F1E-C8049402DC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0" t="-13750" r="1"/>
        <a:stretch/>
      </xdr:blipFill>
      <xdr:spPr>
        <a:xfrm>
          <a:off x="0" y="0"/>
          <a:ext cx="1221805" cy="84603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topLeftCell="A4" zoomScale="63" zoomScaleNormal="74" workbookViewId="0">
      <selection activeCell="H4" sqref="H4:H28"/>
    </sheetView>
  </sheetViews>
  <sheetFormatPr defaultRowHeight="14.5" x14ac:dyDescent="0.35"/>
  <cols>
    <col min="1" max="1" width="35" customWidth="1"/>
    <col min="2" max="2" width="22.453125" customWidth="1"/>
    <col min="3" max="5" width="22.453125" style="16" customWidth="1"/>
    <col min="6" max="6" width="22.453125" style="15" customWidth="1"/>
    <col min="7" max="7" width="22.453125" customWidth="1"/>
    <col min="8" max="8" width="22.453125" style="15" customWidth="1"/>
    <col min="9" max="11" width="22.453125" style="17" customWidth="1"/>
    <col min="12" max="12" width="9.36328125" customWidth="1"/>
    <col min="13" max="13" width="17.453125" customWidth="1"/>
    <col min="14" max="14" width="20.453125" customWidth="1"/>
    <col min="15" max="15" width="17.453125" customWidth="1"/>
  </cols>
  <sheetData>
    <row r="1" spans="1:14" ht="89" customHeight="1" thickBot="1" x14ac:dyDescent="0.4">
      <c r="B1" s="45" t="s">
        <v>60</v>
      </c>
      <c r="C1" s="45"/>
      <c r="D1" s="38"/>
      <c r="E1" s="38"/>
    </row>
    <row r="2" spans="1:14" ht="14.5" customHeight="1" x14ac:dyDescent="0.35">
      <c r="M2" s="39" t="s">
        <v>58</v>
      </c>
      <c r="N2" s="40"/>
    </row>
    <row r="3" spans="1:14" ht="90" customHeight="1" x14ac:dyDescent="0.35">
      <c r="A3" s="23" t="s">
        <v>61</v>
      </c>
      <c r="B3" s="28" t="s">
        <v>52</v>
      </c>
      <c r="C3" s="35" t="s">
        <v>53</v>
      </c>
      <c r="D3" s="48" t="s">
        <v>62</v>
      </c>
      <c r="E3" s="49" t="s">
        <v>63</v>
      </c>
      <c r="F3" s="29" t="s">
        <v>54</v>
      </c>
      <c r="G3" s="30" t="s">
        <v>55</v>
      </c>
      <c r="H3" s="31" t="s">
        <v>56</v>
      </c>
      <c r="I3" s="32" t="s">
        <v>47</v>
      </c>
      <c r="J3" s="33" t="s">
        <v>57</v>
      </c>
      <c r="K3" s="34" t="s">
        <v>64</v>
      </c>
      <c r="M3" s="41"/>
      <c r="N3" s="42"/>
    </row>
    <row r="4" spans="1:14" ht="17.25" customHeight="1" thickBot="1" x14ac:dyDescent="0.4">
      <c r="A4" s="24" t="s">
        <v>5</v>
      </c>
      <c r="B4" s="12" t="str">
        <f>VLOOKUP(A4, 'Lookup Table'!$A$1:$E$33, 2, FALSE)</f>
        <v>Veronica Roth</v>
      </c>
      <c r="C4" s="21">
        <f>VLOOKUP(A4, 'Lookup Table'!$A$1:$E$33, 5, FALSE)</f>
        <v>6</v>
      </c>
      <c r="D4" s="21">
        <v>3.4621998300753334</v>
      </c>
      <c r="E4" s="21">
        <f>C4-D4</f>
        <v>2.5378001699246666</v>
      </c>
      <c r="F4" s="22">
        <f>VLOOKUP(A4, 'Lookup Table'!$A$1:$E$33, 3, FALSE)</f>
        <v>15</v>
      </c>
      <c r="G4" s="13" t="str">
        <f>IF(F4&lt;5,"REORDER", "OK")</f>
        <v>OK</v>
      </c>
      <c r="H4" s="22">
        <f>VLOOKUP(A4, 'Lookup Table'!$A$1:$E$33, 4, FALSE)</f>
        <v>5</v>
      </c>
      <c r="I4" s="18">
        <v>4</v>
      </c>
      <c r="J4" s="18" t="b">
        <f>AND(H4&gt;3,I4&gt;3)</f>
        <v>1</v>
      </c>
      <c r="K4" s="18" t="b">
        <f>OR(H4&gt;3,I4&gt;3)</f>
        <v>1</v>
      </c>
      <c r="M4" s="43"/>
      <c r="N4" s="44"/>
    </row>
    <row r="5" spans="1:14" ht="17.25" customHeight="1" x14ac:dyDescent="0.35">
      <c r="A5" s="24" t="s">
        <v>7</v>
      </c>
      <c r="B5" s="12" t="str">
        <f>VLOOKUP(A5, 'Lookup Table'!$A$1:$E$33, 2, FALSE)</f>
        <v>J. R. R. Tolkien</v>
      </c>
      <c r="C5" s="21">
        <f>VLOOKUP(A5, 'Lookup Table'!$A$1:$E$33, 5, FALSE)</f>
        <v>6</v>
      </c>
      <c r="D5" s="21">
        <v>1</v>
      </c>
      <c r="E5" s="21">
        <f t="shared" ref="E5:E28" si="0">C5-D5</f>
        <v>5</v>
      </c>
      <c r="F5" s="22">
        <f>VLOOKUP(A5, 'Lookup Table'!$A$1:$E$33, 3, FALSE)</f>
        <v>4</v>
      </c>
      <c r="G5" s="13" t="str">
        <f t="shared" ref="G5:G28" si="1">IF(F5&lt;5,"REORDER", "OK")</f>
        <v>REORDER</v>
      </c>
      <c r="H5" s="22">
        <f>VLOOKUP(A5, 'Lookup Table'!$A$1:$E$33, 4, FALSE)</f>
        <v>5</v>
      </c>
      <c r="I5" s="18">
        <v>4</v>
      </c>
      <c r="J5" s="18" t="b">
        <f t="shared" ref="J5:J28" si="2">AND(H5&gt;3,I5&gt;3)</f>
        <v>1</v>
      </c>
      <c r="K5" s="18" t="b">
        <f t="shared" ref="K5:K28" si="3">OR(H5&gt;3,I5&gt;3)</f>
        <v>1</v>
      </c>
    </row>
    <row r="6" spans="1:14" ht="17.25" customHeight="1" x14ac:dyDescent="0.35">
      <c r="A6" s="25" t="s">
        <v>9</v>
      </c>
      <c r="B6" s="12" t="str">
        <f>VLOOKUP(A6, 'Lookup Table'!$A$1:$E$33, 2, FALSE)</f>
        <v>Rick Riordan</v>
      </c>
      <c r="C6" s="21">
        <f>VLOOKUP(A6, 'Lookup Table'!$A$1:$E$33, 5, FALSE)</f>
        <v>4</v>
      </c>
      <c r="D6" s="21">
        <v>3</v>
      </c>
      <c r="E6" s="21">
        <f t="shared" si="0"/>
        <v>1</v>
      </c>
      <c r="F6" s="22">
        <f>VLOOKUP(A6, 'Lookup Table'!$A$1:$E$33, 3, FALSE)</f>
        <v>2</v>
      </c>
      <c r="G6" s="13" t="str">
        <f t="shared" si="1"/>
        <v>REORDER</v>
      </c>
      <c r="H6" s="22">
        <f>VLOOKUP(A6, 'Lookup Table'!$A$1:$E$33, 4, FALSE)</f>
        <v>5</v>
      </c>
      <c r="I6" s="18">
        <v>5</v>
      </c>
      <c r="J6" s="18" t="b">
        <f t="shared" si="2"/>
        <v>1</v>
      </c>
      <c r="K6" s="18" t="b">
        <f t="shared" si="3"/>
        <v>1</v>
      </c>
    </row>
    <row r="7" spans="1:14" ht="17.25" customHeight="1" x14ac:dyDescent="0.35">
      <c r="A7" s="24" t="s">
        <v>11</v>
      </c>
      <c r="B7" s="12" t="str">
        <f>VLOOKUP(A7, 'Lookup Table'!$A$1:$E$33, 2, FALSE)</f>
        <v>Suzanne Collins </v>
      </c>
      <c r="C7" s="21">
        <f>VLOOKUP(A7, 'Lookup Table'!$A$1:$E$33, 5, FALSE)</f>
        <v>4</v>
      </c>
      <c r="D7" s="21">
        <v>3</v>
      </c>
      <c r="E7" s="21">
        <f t="shared" si="0"/>
        <v>1</v>
      </c>
      <c r="F7" s="22">
        <f>VLOOKUP(A7, 'Lookup Table'!$A$1:$E$33, 3, FALSE)</f>
        <v>5</v>
      </c>
      <c r="G7" s="13" t="str">
        <f t="shared" si="1"/>
        <v>OK</v>
      </c>
      <c r="H7" s="22">
        <f>VLOOKUP(A7, 'Lookup Table'!$A$1:$E$33, 4, FALSE)</f>
        <v>5</v>
      </c>
      <c r="I7" s="18">
        <v>3</v>
      </c>
      <c r="J7" s="18" t="b">
        <f t="shared" si="2"/>
        <v>0</v>
      </c>
      <c r="K7" s="18" t="b">
        <f t="shared" si="3"/>
        <v>1</v>
      </c>
    </row>
    <row r="8" spans="1:14" ht="17.25" customHeight="1" x14ac:dyDescent="0.35">
      <c r="A8" s="26" t="s">
        <v>13</v>
      </c>
      <c r="B8" s="12" t="str">
        <f>VLOOKUP(A8, 'Lookup Table'!$A$1:$E$33, 2, FALSE)</f>
        <v>Veronica Roth</v>
      </c>
      <c r="C8" s="21">
        <f>VLOOKUP(A8, 'Lookup Table'!$A$1:$E$33, 5, FALSE)</f>
        <v>5</v>
      </c>
      <c r="D8" s="21">
        <v>3</v>
      </c>
      <c r="E8" s="21">
        <f t="shared" si="0"/>
        <v>2</v>
      </c>
      <c r="F8" s="22">
        <f>VLOOKUP(A8, 'Lookup Table'!$A$1:$E$33, 3, FALSE)</f>
        <v>15</v>
      </c>
      <c r="G8" s="13" t="str">
        <f t="shared" si="1"/>
        <v>OK</v>
      </c>
      <c r="H8" s="22">
        <f>VLOOKUP(A8, 'Lookup Table'!$A$1:$E$33, 4, FALSE)</f>
        <v>3</v>
      </c>
      <c r="I8" s="18">
        <v>1</v>
      </c>
      <c r="J8" s="18" t="b">
        <f t="shared" si="2"/>
        <v>0</v>
      </c>
      <c r="K8" s="18" t="b">
        <f t="shared" si="3"/>
        <v>0</v>
      </c>
    </row>
    <row r="9" spans="1:14" ht="17.25" customHeight="1" x14ac:dyDescent="0.35">
      <c r="A9" s="27" t="s">
        <v>15</v>
      </c>
      <c r="B9" s="12" t="str">
        <f>VLOOKUP(A9, 'Lookup Table'!$A$1:$E$33, 2, FALSE)</f>
        <v>Suzanne Collins </v>
      </c>
      <c r="C9" s="21">
        <f>VLOOKUP(A9, 'Lookup Table'!$A$1:$E$33, 5, FALSE)</f>
        <v>4</v>
      </c>
      <c r="D9" s="21">
        <v>1</v>
      </c>
      <c r="E9" s="21">
        <f t="shared" si="0"/>
        <v>3</v>
      </c>
      <c r="F9" s="22">
        <f>VLOOKUP(A9, 'Lookup Table'!$A$1:$E$33, 3, FALSE)</f>
        <v>0</v>
      </c>
      <c r="G9" s="13" t="str">
        <f t="shared" si="1"/>
        <v>REORDER</v>
      </c>
      <c r="H9" s="22">
        <f>VLOOKUP(A9, 'Lookup Table'!$A$1:$E$33, 4, FALSE)</f>
        <v>5</v>
      </c>
      <c r="I9" s="18">
        <v>1</v>
      </c>
      <c r="J9" s="18" t="b">
        <f t="shared" si="2"/>
        <v>0</v>
      </c>
      <c r="K9" s="18" t="b">
        <f t="shared" si="3"/>
        <v>1</v>
      </c>
    </row>
    <row r="10" spans="1:14" ht="17.25" customHeight="1" x14ac:dyDescent="0.35">
      <c r="A10" s="24" t="s">
        <v>16</v>
      </c>
      <c r="B10" s="12" t="str">
        <f>VLOOKUP(A10, 'Lookup Table'!$A$1:$E$33, 2, FALSE)</f>
        <v>Rick Riordan</v>
      </c>
      <c r="C10" s="21">
        <f>VLOOKUP(A10, 'Lookup Table'!$A$1:$E$33, 5, FALSE)</f>
        <v>4</v>
      </c>
      <c r="D10" s="21">
        <v>1</v>
      </c>
      <c r="E10" s="21">
        <f t="shared" si="0"/>
        <v>3</v>
      </c>
      <c r="F10" s="22">
        <f>VLOOKUP(A10, 'Lookup Table'!$A$1:$E$33, 3, FALSE)</f>
        <v>0</v>
      </c>
      <c r="G10" s="13" t="str">
        <f t="shared" si="1"/>
        <v>REORDER</v>
      </c>
      <c r="H10" s="22">
        <f>VLOOKUP(A10, 'Lookup Table'!$A$1:$E$33, 4, FALSE)</f>
        <v>4</v>
      </c>
      <c r="I10" s="18">
        <v>4</v>
      </c>
      <c r="J10" s="18" t="b">
        <f t="shared" si="2"/>
        <v>1</v>
      </c>
      <c r="K10" s="18" t="b">
        <f t="shared" si="3"/>
        <v>1</v>
      </c>
      <c r="M10" t="s">
        <v>59</v>
      </c>
    </row>
    <row r="11" spans="1:14" ht="15.75" customHeight="1" x14ac:dyDescent="0.35">
      <c r="A11" s="27" t="s">
        <v>17</v>
      </c>
      <c r="B11" s="12" t="str">
        <f>VLOOKUP(A11, 'Lookup Table'!$A$1:$E$33, 2, FALSE)</f>
        <v>J. K. Rowling</v>
      </c>
      <c r="C11" s="21">
        <f>VLOOKUP(A11, 'Lookup Table'!$A$1:$E$33, 5, FALSE)</f>
        <v>4</v>
      </c>
      <c r="D11" s="21">
        <v>3</v>
      </c>
      <c r="E11" s="21">
        <f t="shared" si="0"/>
        <v>1</v>
      </c>
      <c r="F11" s="22">
        <f>VLOOKUP(A11, 'Lookup Table'!$A$1:$E$33, 3, FALSE)</f>
        <v>0</v>
      </c>
      <c r="G11" s="13" t="str">
        <f t="shared" si="1"/>
        <v>REORDER</v>
      </c>
      <c r="H11" s="22">
        <f>VLOOKUP(A11, 'Lookup Table'!$A$1:$E$33, 4, FALSE)</f>
        <v>4</v>
      </c>
      <c r="I11" s="18">
        <v>5</v>
      </c>
      <c r="J11" s="18" t="b">
        <f t="shared" si="2"/>
        <v>1</v>
      </c>
      <c r="K11" s="18" t="b">
        <f t="shared" si="3"/>
        <v>1</v>
      </c>
    </row>
    <row r="12" spans="1:14" x14ac:dyDescent="0.35">
      <c r="A12" s="25" t="s">
        <v>18</v>
      </c>
      <c r="B12" s="12" t="str">
        <f>VLOOKUP(A12, 'Lookup Table'!$A$1:$E$33, 2, FALSE)</f>
        <v>James Dashner</v>
      </c>
      <c r="C12" s="21">
        <f>VLOOKUP(A12, 'Lookup Table'!$A$1:$E$33, 5, FALSE)</f>
        <v>4</v>
      </c>
      <c r="D12" s="21">
        <v>1</v>
      </c>
      <c r="E12" s="21">
        <f t="shared" si="0"/>
        <v>3</v>
      </c>
      <c r="F12" s="22">
        <f>VLOOKUP(A12, 'Lookup Table'!$A$1:$E$33, 3, FALSE)</f>
        <v>0</v>
      </c>
      <c r="G12" s="13" t="str">
        <f t="shared" si="1"/>
        <v>REORDER</v>
      </c>
      <c r="H12" s="22">
        <f>VLOOKUP(A12, 'Lookup Table'!$A$1:$E$33, 4, FALSE)</f>
        <v>5</v>
      </c>
      <c r="I12" s="18">
        <v>5</v>
      </c>
      <c r="J12" s="18" t="b">
        <f t="shared" si="2"/>
        <v>1</v>
      </c>
      <c r="K12" s="18" t="b">
        <f t="shared" si="3"/>
        <v>1</v>
      </c>
    </row>
    <row r="13" spans="1:14" x14ac:dyDescent="0.35">
      <c r="A13" s="25" t="s">
        <v>19</v>
      </c>
      <c r="B13" s="12" t="str">
        <f>VLOOKUP(A13, 'Lookup Table'!$A$1:$E$33, 2, FALSE)</f>
        <v>J. R. R. Tolkien</v>
      </c>
      <c r="C13" s="21">
        <f>VLOOKUP(A13, 'Lookup Table'!$A$1:$E$33, 5, FALSE)</f>
        <v>4</v>
      </c>
      <c r="D13" s="21">
        <v>3</v>
      </c>
      <c r="E13" s="21">
        <f t="shared" si="0"/>
        <v>1</v>
      </c>
      <c r="F13" s="22">
        <f>VLOOKUP(A13, 'Lookup Table'!$A$1:$E$33, 3, FALSE)</f>
        <v>14</v>
      </c>
      <c r="G13" s="13" t="str">
        <f t="shared" si="1"/>
        <v>OK</v>
      </c>
      <c r="H13" s="22">
        <f>VLOOKUP(A13, 'Lookup Table'!$A$1:$E$33, 4, FALSE)</f>
        <v>3</v>
      </c>
      <c r="I13" s="18">
        <v>1</v>
      </c>
      <c r="J13" s="18" t="b">
        <f t="shared" si="2"/>
        <v>0</v>
      </c>
      <c r="K13" s="18" t="b">
        <f t="shared" si="3"/>
        <v>0</v>
      </c>
    </row>
    <row r="14" spans="1:14" x14ac:dyDescent="0.35">
      <c r="A14" s="27" t="s">
        <v>20</v>
      </c>
      <c r="B14" s="12" t="str">
        <f>VLOOKUP(A14, 'Lookup Table'!$A$1:$E$33, 2, FALSE)</f>
        <v>Suzanne Collins </v>
      </c>
      <c r="C14" s="21">
        <f>VLOOKUP(A14, 'Lookup Table'!$A$1:$E$33, 5, FALSE)</f>
        <v>4</v>
      </c>
      <c r="D14" s="21">
        <v>2</v>
      </c>
      <c r="E14" s="21">
        <f t="shared" si="0"/>
        <v>2</v>
      </c>
      <c r="F14" s="22">
        <f>VLOOKUP(A14, 'Lookup Table'!$A$1:$E$33, 3, FALSE)</f>
        <v>3</v>
      </c>
      <c r="G14" s="13" t="str">
        <f t="shared" si="1"/>
        <v>REORDER</v>
      </c>
      <c r="H14" s="22">
        <f>VLOOKUP(A14, 'Lookup Table'!$A$1:$E$33, 4, FALSE)</f>
        <v>5</v>
      </c>
      <c r="I14" s="18">
        <v>4</v>
      </c>
      <c r="J14" s="18" t="b">
        <f t="shared" si="2"/>
        <v>1</v>
      </c>
      <c r="K14" s="18" t="b">
        <f t="shared" si="3"/>
        <v>1</v>
      </c>
    </row>
    <row r="15" spans="1:14" x14ac:dyDescent="0.35">
      <c r="A15" s="27" t="s">
        <v>21</v>
      </c>
      <c r="B15" s="12" t="str">
        <f>VLOOKUP(A15, 'Lookup Table'!$A$1:$E$33, 2, FALSE)</f>
        <v>James Dashner </v>
      </c>
      <c r="C15" s="21">
        <f>VLOOKUP(A15, 'Lookup Table'!$A$1:$E$33, 5, FALSE)</f>
        <v>4</v>
      </c>
      <c r="D15" s="21">
        <v>1</v>
      </c>
      <c r="E15" s="21">
        <f t="shared" si="0"/>
        <v>3</v>
      </c>
      <c r="F15" s="22">
        <f>VLOOKUP(A15, 'Lookup Table'!$A$1:$E$33, 3, FALSE)</f>
        <v>11</v>
      </c>
      <c r="G15" s="13" t="str">
        <f t="shared" si="1"/>
        <v>OK</v>
      </c>
      <c r="H15" s="22">
        <f>VLOOKUP(A15, 'Lookup Table'!$A$1:$E$33, 4, FALSE)</f>
        <v>4</v>
      </c>
      <c r="I15" s="18">
        <v>5</v>
      </c>
      <c r="J15" s="18" t="b">
        <f t="shared" si="2"/>
        <v>1</v>
      </c>
      <c r="K15" s="18" t="b">
        <f t="shared" si="3"/>
        <v>1</v>
      </c>
    </row>
    <row r="16" spans="1:14" x14ac:dyDescent="0.35">
      <c r="A16" s="25" t="s">
        <v>22</v>
      </c>
      <c r="B16" s="12" t="str">
        <f>VLOOKUP(A16, 'Lookup Table'!$A$1:$E$33, 2, FALSE)</f>
        <v>J. K. Rowling</v>
      </c>
      <c r="C16" s="21">
        <f>VLOOKUP(A16, 'Lookup Table'!$A$1:$E$33, 5, FALSE)</f>
        <v>6</v>
      </c>
      <c r="D16" s="21">
        <v>2</v>
      </c>
      <c r="E16" s="21">
        <f t="shared" si="0"/>
        <v>4</v>
      </c>
      <c r="F16" s="22">
        <f>VLOOKUP(A16, 'Lookup Table'!$A$1:$E$33, 3, FALSE)</f>
        <v>0</v>
      </c>
      <c r="G16" s="13" t="str">
        <f t="shared" si="1"/>
        <v>REORDER</v>
      </c>
      <c r="H16" s="22">
        <f>VLOOKUP(A16, 'Lookup Table'!$A$1:$E$33, 4, FALSE)</f>
        <v>4</v>
      </c>
      <c r="I16" s="18">
        <v>2</v>
      </c>
      <c r="J16" s="18" t="b">
        <f t="shared" si="2"/>
        <v>0</v>
      </c>
      <c r="K16" s="18" t="b">
        <f t="shared" si="3"/>
        <v>1</v>
      </c>
    </row>
    <row r="17" spans="1:11" x14ac:dyDescent="0.35">
      <c r="A17" s="25" t="s">
        <v>23</v>
      </c>
      <c r="B17" s="12" t="str">
        <f>VLOOKUP(A17, 'Lookup Table'!$A$1:$E$33, 2, FALSE)</f>
        <v>Rick Riordan</v>
      </c>
      <c r="C17" s="21">
        <f>VLOOKUP(A17, 'Lookup Table'!$A$1:$E$33, 5, FALSE)</f>
        <v>4</v>
      </c>
      <c r="D17" s="21">
        <v>1</v>
      </c>
      <c r="E17" s="21">
        <f t="shared" si="0"/>
        <v>3</v>
      </c>
      <c r="F17" s="22">
        <f>VLOOKUP(A17, 'Lookup Table'!$A$1:$E$33, 3, FALSE)</f>
        <v>4</v>
      </c>
      <c r="G17" s="13" t="str">
        <f t="shared" si="1"/>
        <v>REORDER</v>
      </c>
      <c r="H17" s="22">
        <f>VLOOKUP(A17, 'Lookup Table'!$A$1:$E$33, 4, FALSE)</f>
        <v>5</v>
      </c>
      <c r="I17" s="18">
        <v>5</v>
      </c>
      <c r="J17" s="18" t="b">
        <f t="shared" si="2"/>
        <v>1</v>
      </c>
      <c r="K17" s="18" t="b">
        <f t="shared" si="3"/>
        <v>1</v>
      </c>
    </row>
    <row r="18" spans="1:11" x14ac:dyDescent="0.35">
      <c r="A18" s="25" t="s">
        <v>24</v>
      </c>
      <c r="B18" s="12" t="str">
        <f>VLOOKUP(A18, 'Lookup Table'!$A$1:$E$33, 2, FALSE)</f>
        <v>J. K. Rowling</v>
      </c>
      <c r="C18" s="21">
        <f>VLOOKUP(A18, 'Lookup Table'!$A$1:$E$33, 5, FALSE)</f>
        <v>4</v>
      </c>
      <c r="D18" s="21">
        <v>1</v>
      </c>
      <c r="E18" s="21">
        <f t="shared" si="0"/>
        <v>3</v>
      </c>
      <c r="F18" s="22">
        <f>VLOOKUP(A18, 'Lookup Table'!$A$1:$E$33, 3, FALSE)</f>
        <v>0</v>
      </c>
      <c r="G18" s="13" t="str">
        <f t="shared" si="1"/>
        <v>REORDER</v>
      </c>
      <c r="H18" s="22">
        <f>VLOOKUP(A18, 'Lookup Table'!$A$1:$E$33, 4, FALSE)</f>
        <v>4</v>
      </c>
      <c r="I18" s="18">
        <v>4</v>
      </c>
      <c r="J18" s="18" t="b">
        <f t="shared" si="2"/>
        <v>1</v>
      </c>
      <c r="K18" s="18" t="b">
        <f t="shared" si="3"/>
        <v>1</v>
      </c>
    </row>
    <row r="19" spans="1:11" x14ac:dyDescent="0.35">
      <c r="A19" s="25" t="s">
        <v>25</v>
      </c>
      <c r="B19" s="12" t="str">
        <f>VLOOKUP(A19, 'Lookup Table'!$A$1:$E$33, 2, FALSE)</f>
        <v>Rick Riordan</v>
      </c>
      <c r="C19" s="21">
        <f>VLOOKUP(A19, 'Lookup Table'!$A$1:$E$33, 5, FALSE)</f>
        <v>4</v>
      </c>
      <c r="D19" s="21">
        <v>1</v>
      </c>
      <c r="E19" s="21">
        <f t="shared" si="0"/>
        <v>3</v>
      </c>
      <c r="F19" s="22">
        <f>VLOOKUP(A19, 'Lookup Table'!$A$1:$E$33, 3, FALSE)</f>
        <v>3</v>
      </c>
      <c r="G19" s="13" t="str">
        <f t="shared" si="1"/>
        <v>REORDER</v>
      </c>
      <c r="H19" s="22">
        <f>VLOOKUP(A19, 'Lookup Table'!$A$1:$E$33, 4, FALSE)</f>
        <v>5</v>
      </c>
      <c r="I19" s="18">
        <v>1</v>
      </c>
      <c r="J19" s="18" t="b">
        <f t="shared" si="2"/>
        <v>0</v>
      </c>
      <c r="K19" s="18" t="b">
        <f t="shared" si="3"/>
        <v>1</v>
      </c>
    </row>
    <row r="20" spans="1:11" x14ac:dyDescent="0.35">
      <c r="A20" s="27" t="s">
        <v>26</v>
      </c>
      <c r="B20" s="12" t="str">
        <f>VLOOKUP(A20, 'Lookup Table'!$A$1:$E$33, 2, FALSE)</f>
        <v>Rick Riordan</v>
      </c>
      <c r="C20" s="21">
        <f>VLOOKUP(A20, 'Lookup Table'!$A$1:$E$33, 5, FALSE)</f>
        <v>4</v>
      </c>
      <c r="D20" s="21">
        <v>2</v>
      </c>
      <c r="E20" s="21">
        <f t="shared" si="0"/>
        <v>2</v>
      </c>
      <c r="F20" s="22">
        <f>VLOOKUP(A20, 'Lookup Table'!$A$1:$E$33, 3, FALSE)</f>
        <v>12</v>
      </c>
      <c r="G20" s="13" t="str">
        <f t="shared" si="1"/>
        <v>OK</v>
      </c>
      <c r="H20" s="22">
        <f>VLOOKUP(A20, 'Lookup Table'!$A$1:$E$33, 4, FALSE)</f>
        <v>5</v>
      </c>
      <c r="I20" s="18">
        <v>1</v>
      </c>
      <c r="J20" s="18" t="b">
        <f t="shared" si="2"/>
        <v>0</v>
      </c>
      <c r="K20" s="18" t="b">
        <f t="shared" si="3"/>
        <v>1</v>
      </c>
    </row>
    <row r="21" spans="1:11" x14ac:dyDescent="0.35">
      <c r="A21" s="25" t="s">
        <v>27</v>
      </c>
      <c r="B21" s="12" t="str">
        <f>VLOOKUP(A21, 'Lookup Table'!$A$1:$E$33, 2, FALSE)</f>
        <v>James Dashner</v>
      </c>
      <c r="C21" s="21">
        <f>VLOOKUP(A21, 'Lookup Table'!$A$1:$E$33, 5, FALSE)</f>
        <v>6</v>
      </c>
      <c r="D21" s="21">
        <v>1</v>
      </c>
      <c r="E21" s="21">
        <f t="shared" si="0"/>
        <v>5</v>
      </c>
      <c r="F21" s="22">
        <f>VLOOKUP(A21, 'Lookup Table'!$A$1:$E$33, 3, FALSE)</f>
        <v>0</v>
      </c>
      <c r="G21" s="13" t="str">
        <f t="shared" si="1"/>
        <v>REORDER</v>
      </c>
      <c r="H21" s="22">
        <f>VLOOKUP(A21, 'Lookup Table'!$A$1:$E$33, 4, FALSE)</f>
        <v>5</v>
      </c>
      <c r="I21" s="18">
        <v>2</v>
      </c>
      <c r="J21" s="18" t="b">
        <f t="shared" si="2"/>
        <v>0</v>
      </c>
      <c r="K21" s="18" t="b">
        <f t="shared" si="3"/>
        <v>1</v>
      </c>
    </row>
    <row r="22" spans="1:11" x14ac:dyDescent="0.35">
      <c r="A22" s="25" t="s">
        <v>28</v>
      </c>
      <c r="B22" s="12" t="str">
        <f>VLOOKUP(A22, 'Lookup Table'!$A$1:$E$33, 2, FALSE)</f>
        <v>Suzanne Collins </v>
      </c>
      <c r="C22" s="21">
        <f>VLOOKUP(A22, 'Lookup Table'!$A$1:$E$33, 5, FALSE)</f>
        <v>6</v>
      </c>
      <c r="D22" s="21">
        <v>2</v>
      </c>
      <c r="E22" s="21">
        <f t="shared" si="0"/>
        <v>4</v>
      </c>
      <c r="F22" s="22">
        <f>VLOOKUP(A22, 'Lookup Table'!$A$1:$E$33, 3, FALSE)</f>
        <v>3</v>
      </c>
      <c r="G22" s="13" t="str">
        <f t="shared" si="1"/>
        <v>REORDER</v>
      </c>
      <c r="H22" s="22">
        <f>VLOOKUP(A22, 'Lookup Table'!$A$1:$E$33, 4, FALSE)</f>
        <v>5</v>
      </c>
      <c r="I22" s="18">
        <v>2</v>
      </c>
      <c r="J22" s="18" t="b">
        <f t="shared" si="2"/>
        <v>0</v>
      </c>
      <c r="K22" s="18" t="b">
        <f t="shared" si="3"/>
        <v>1</v>
      </c>
    </row>
    <row r="23" spans="1:11" x14ac:dyDescent="0.35">
      <c r="A23" s="25" t="s">
        <v>29</v>
      </c>
      <c r="B23" s="12" t="str">
        <f>VLOOKUP(A23, 'Lookup Table'!$A$1:$E$33, 2, FALSE)</f>
        <v>J. K. Rowling</v>
      </c>
      <c r="C23" s="21">
        <f>VLOOKUP(A23, 'Lookup Table'!$A$1:$E$33, 5, FALSE)</f>
        <v>4</v>
      </c>
      <c r="D23" s="21">
        <v>2</v>
      </c>
      <c r="E23" s="21">
        <f t="shared" si="0"/>
        <v>2</v>
      </c>
      <c r="F23" s="22">
        <f>VLOOKUP(A23, 'Lookup Table'!$A$1:$E$33, 3, FALSE)</f>
        <v>6</v>
      </c>
      <c r="G23" s="13" t="str">
        <f t="shared" si="1"/>
        <v>OK</v>
      </c>
      <c r="H23" s="22">
        <f>VLOOKUP(A23, 'Lookup Table'!$A$1:$E$33, 4, FALSE)</f>
        <v>5</v>
      </c>
      <c r="I23" s="18">
        <v>2</v>
      </c>
      <c r="J23" s="18" t="b">
        <f t="shared" si="2"/>
        <v>0</v>
      </c>
      <c r="K23" s="18" t="b">
        <f t="shared" si="3"/>
        <v>1</v>
      </c>
    </row>
    <row r="24" spans="1:11" x14ac:dyDescent="0.35">
      <c r="A24" s="25" t="s">
        <v>30</v>
      </c>
      <c r="B24" s="12" t="str">
        <f>VLOOKUP(A24, 'Lookup Table'!$A$1:$E$33, 2, FALSE)</f>
        <v>Rick Riordan</v>
      </c>
      <c r="C24" s="21">
        <f>VLOOKUP(A24, 'Lookup Table'!$A$1:$E$33, 5, FALSE)</f>
        <v>4</v>
      </c>
      <c r="D24" s="21">
        <v>3</v>
      </c>
      <c r="E24" s="21">
        <f t="shared" si="0"/>
        <v>1</v>
      </c>
      <c r="F24" s="22">
        <f>VLOOKUP(A24, 'Lookup Table'!$A$1:$E$33, 3, FALSE)</f>
        <v>16</v>
      </c>
      <c r="G24" s="13" t="str">
        <f t="shared" si="1"/>
        <v>OK</v>
      </c>
      <c r="H24" s="22">
        <f>VLOOKUP(A24, 'Lookup Table'!$A$1:$E$33, 4, FALSE)</f>
        <v>3</v>
      </c>
      <c r="I24" s="18">
        <v>1</v>
      </c>
      <c r="J24" s="18" t="b">
        <f t="shared" si="2"/>
        <v>0</v>
      </c>
      <c r="K24" s="18" t="b">
        <f t="shared" si="3"/>
        <v>0</v>
      </c>
    </row>
    <row r="25" spans="1:11" x14ac:dyDescent="0.35">
      <c r="A25" s="27" t="s">
        <v>31</v>
      </c>
      <c r="B25" s="12" t="str">
        <f>VLOOKUP(A25, 'Lookup Table'!$A$1:$E$33, 2, FALSE)</f>
        <v>John Green</v>
      </c>
      <c r="C25" s="21">
        <f>VLOOKUP(A25, 'Lookup Table'!$A$1:$E$33, 5, FALSE)</f>
        <v>4</v>
      </c>
      <c r="D25" s="21">
        <v>3</v>
      </c>
      <c r="E25" s="21">
        <f t="shared" si="0"/>
        <v>1</v>
      </c>
      <c r="F25" s="22">
        <f>VLOOKUP(A25, 'Lookup Table'!$A$1:$E$33, 3, FALSE)</f>
        <v>0</v>
      </c>
      <c r="G25" s="13" t="str">
        <f t="shared" si="1"/>
        <v>REORDER</v>
      </c>
      <c r="H25" s="22">
        <f>VLOOKUP(A25, 'Lookup Table'!$A$1:$E$33, 4, FALSE)</f>
        <v>3</v>
      </c>
      <c r="I25" s="18">
        <v>2</v>
      </c>
      <c r="J25" s="18" t="b">
        <f t="shared" si="2"/>
        <v>0</v>
      </c>
      <c r="K25" s="18" t="b">
        <f t="shared" si="3"/>
        <v>0</v>
      </c>
    </row>
    <row r="26" spans="1:11" x14ac:dyDescent="0.35">
      <c r="A26" s="25" t="s">
        <v>32</v>
      </c>
      <c r="B26" s="12" t="str">
        <f>VLOOKUP(A26, 'Lookup Table'!$A$1:$E$33, 2, FALSE)</f>
        <v>Rick Riordan</v>
      </c>
      <c r="C26" s="21">
        <f>VLOOKUP(A26, 'Lookup Table'!$A$1:$E$33, 5, FALSE)</f>
        <v>5</v>
      </c>
      <c r="D26" s="21">
        <v>2</v>
      </c>
      <c r="E26" s="21">
        <f t="shared" si="0"/>
        <v>3</v>
      </c>
      <c r="F26" s="22">
        <f>VLOOKUP(A26, 'Lookup Table'!$A$1:$E$33, 3, FALSE)</f>
        <v>0</v>
      </c>
      <c r="G26" s="13" t="str">
        <f t="shared" si="1"/>
        <v>REORDER</v>
      </c>
      <c r="H26" s="22">
        <f>VLOOKUP(A26, 'Lookup Table'!$A$1:$E$33, 4, FALSE)</f>
        <v>5</v>
      </c>
      <c r="I26" s="18">
        <v>1</v>
      </c>
      <c r="J26" s="18" t="b">
        <f t="shared" si="2"/>
        <v>0</v>
      </c>
      <c r="K26" s="18" t="b">
        <f t="shared" si="3"/>
        <v>1</v>
      </c>
    </row>
    <row r="27" spans="1:11" x14ac:dyDescent="0.35">
      <c r="A27" s="25" t="s">
        <v>33</v>
      </c>
      <c r="B27" s="12" t="str">
        <f>VLOOKUP(A27, 'Lookup Table'!$A$1:$E$33, 2, FALSE)</f>
        <v>J. K. Rowling</v>
      </c>
      <c r="C27" s="21">
        <f>VLOOKUP(A27, 'Lookup Table'!$A$1:$E$33, 5, FALSE)</f>
        <v>4</v>
      </c>
      <c r="D27" s="21">
        <v>1</v>
      </c>
      <c r="E27" s="21">
        <f t="shared" si="0"/>
        <v>3</v>
      </c>
      <c r="F27" s="22">
        <f>VLOOKUP(A27, 'Lookup Table'!$A$1:$E$33, 3, FALSE)</f>
        <v>12</v>
      </c>
      <c r="G27" s="13" t="str">
        <f t="shared" si="1"/>
        <v>OK</v>
      </c>
      <c r="H27" s="22">
        <f>VLOOKUP(A27, 'Lookup Table'!$A$1:$E$33, 4, FALSE)</f>
        <v>5</v>
      </c>
      <c r="I27" s="18">
        <v>2</v>
      </c>
      <c r="J27" s="18" t="b">
        <f t="shared" si="2"/>
        <v>0</v>
      </c>
      <c r="K27" s="18" t="b">
        <f t="shared" si="3"/>
        <v>1</v>
      </c>
    </row>
    <row r="28" spans="1:11" x14ac:dyDescent="0.35">
      <c r="A28" s="25" t="s">
        <v>34</v>
      </c>
      <c r="B28" s="12" t="str">
        <f>VLOOKUP(A28, 'Lookup Table'!$A$1:$E$33, 2, FALSE)</f>
        <v>James Dashner</v>
      </c>
      <c r="C28" s="21">
        <f>VLOOKUP(A28, 'Lookup Table'!$A$1:$E$33, 5, FALSE)</f>
        <v>6</v>
      </c>
      <c r="D28" s="21">
        <v>3</v>
      </c>
      <c r="E28" s="21">
        <f t="shared" si="0"/>
        <v>3</v>
      </c>
      <c r="F28" s="22">
        <f>VLOOKUP(A28, 'Lookup Table'!$A$1:$E$33, 3, FALSE)</f>
        <v>2</v>
      </c>
      <c r="G28" s="13" t="str">
        <f t="shared" si="1"/>
        <v>REORDER</v>
      </c>
      <c r="H28" s="22">
        <f>VLOOKUP(A28, 'Lookup Table'!$A$1:$E$33, 4, FALSE)</f>
        <v>5</v>
      </c>
      <c r="I28" s="18">
        <v>3</v>
      </c>
      <c r="J28" s="18" t="b">
        <f t="shared" si="2"/>
        <v>0</v>
      </c>
      <c r="K28" s="18" t="b">
        <f t="shared" si="3"/>
        <v>1</v>
      </c>
    </row>
    <row r="30" spans="1:11" x14ac:dyDescent="0.35">
      <c r="B30" s="19" t="s">
        <v>48</v>
      </c>
      <c r="C30" s="20" t="s">
        <v>49</v>
      </c>
      <c r="D30" s="20"/>
      <c r="E30" s="20"/>
    </row>
    <row r="31" spans="1:11" x14ac:dyDescent="0.35">
      <c r="A31" s="36" t="s">
        <v>1</v>
      </c>
      <c r="B31" s="36" t="s">
        <v>0</v>
      </c>
      <c r="C31" s="36" t="s">
        <v>6</v>
      </c>
      <c r="D31" s="46"/>
      <c r="E31" s="46"/>
      <c r="G31" s="1" t="s">
        <v>50</v>
      </c>
      <c r="H31" s="37">
        <f>MAX(C4:C28)</f>
        <v>6</v>
      </c>
    </row>
    <row r="32" spans="1:11" x14ac:dyDescent="0.35">
      <c r="A32" s="1" t="s">
        <v>8</v>
      </c>
      <c r="B32" s="2">
        <f>COUNTIF($B$4:$B$28,A32)</f>
        <v>4</v>
      </c>
      <c r="C32" s="2">
        <f>SUMIF($B$4:$B$28,A32,$C$4:$C$28)</f>
        <v>18</v>
      </c>
      <c r="D32" s="47"/>
      <c r="E32" s="47"/>
      <c r="G32" s="1" t="s">
        <v>51</v>
      </c>
      <c r="H32" s="37">
        <f>MIN(C4:C28)</f>
        <v>4</v>
      </c>
    </row>
    <row r="33" spans="1:5" x14ac:dyDescent="0.35">
      <c r="A33" s="1" t="s">
        <v>10</v>
      </c>
      <c r="B33" s="2">
        <f t="shared" ref="B33:B35" si="4">COUNTIF($B$4:$B$28,A33)</f>
        <v>5</v>
      </c>
      <c r="C33" s="2">
        <f t="shared" ref="C33:C35" si="5">SUMIF($B$4:$B$28,A33,$C$4:$C$28)</f>
        <v>22</v>
      </c>
      <c r="D33" s="47"/>
      <c r="E33" s="47"/>
    </row>
    <row r="34" spans="1:5" x14ac:dyDescent="0.35">
      <c r="A34" s="1" t="s">
        <v>12</v>
      </c>
      <c r="B34" s="2">
        <f t="shared" si="4"/>
        <v>7</v>
      </c>
      <c r="C34" s="2">
        <f t="shared" si="5"/>
        <v>29</v>
      </c>
      <c r="D34" s="47"/>
      <c r="E34" s="47"/>
    </row>
    <row r="35" spans="1:5" x14ac:dyDescent="0.35">
      <c r="A35" s="1" t="s">
        <v>14</v>
      </c>
      <c r="B35" s="2">
        <f t="shared" si="4"/>
        <v>2</v>
      </c>
      <c r="C35" s="2">
        <f t="shared" si="5"/>
        <v>11</v>
      </c>
      <c r="D35" s="47"/>
      <c r="E35" s="47"/>
    </row>
    <row r="36" spans="1:5" x14ac:dyDescent="0.35">
      <c r="C36"/>
      <c r="D36"/>
      <c r="E36"/>
    </row>
    <row r="37" spans="1:5" x14ac:dyDescent="0.35">
      <c r="C37"/>
      <c r="D37"/>
      <c r="E37"/>
    </row>
    <row r="38" spans="1:5" x14ac:dyDescent="0.35">
      <c r="C38"/>
      <c r="D38"/>
      <c r="E38"/>
    </row>
    <row r="39" spans="1:5" x14ac:dyDescent="0.35">
      <c r="C39"/>
      <c r="D39"/>
      <c r="E39"/>
    </row>
    <row r="40" spans="1:5" x14ac:dyDescent="0.35">
      <c r="C40"/>
      <c r="D40"/>
      <c r="E40"/>
    </row>
    <row r="41" spans="1:5" x14ac:dyDescent="0.35">
      <c r="C41"/>
      <c r="D41"/>
      <c r="E41"/>
    </row>
    <row r="42" spans="1:5" x14ac:dyDescent="0.35">
      <c r="C42"/>
      <c r="D42"/>
      <c r="E42"/>
    </row>
    <row r="43" spans="1:5" x14ac:dyDescent="0.35">
      <c r="C43"/>
      <c r="D43"/>
      <c r="E43"/>
    </row>
    <row r="44" spans="1:5" x14ac:dyDescent="0.35">
      <c r="C44"/>
      <c r="D44"/>
      <c r="E44"/>
    </row>
  </sheetData>
  <mergeCells count="2">
    <mergeCell ref="M2:N4"/>
    <mergeCell ref="B1:C1"/>
  </mergeCells>
  <conditionalFormatting sqref="H4:H28">
    <cfRule type="colorScale" priority="2">
      <colorScale>
        <cfvo type="min"/>
        <cfvo type="max"/>
        <color rgb="FFFFFF00"/>
        <color rgb="FFFFC000"/>
      </colorScale>
    </cfRule>
    <cfRule type="colorScale" priority="1">
      <colorScale>
        <cfvo type="min"/>
        <cfvo type="max"/>
        <color rgb="FFFFFF00"/>
        <color rgb="FFFFC0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BED6-6EEF-4675-B55A-1775179B7D87}">
  <dimension ref="A1:E33"/>
  <sheetViews>
    <sheetView workbookViewId="0">
      <selection activeCell="E3" sqref="E3"/>
    </sheetView>
  </sheetViews>
  <sheetFormatPr defaultRowHeight="14.5" x14ac:dyDescent="0.35"/>
  <cols>
    <col min="1" max="1" width="40" bestFit="1" customWidth="1"/>
    <col min="2" max="2" width="15.453125" bestFit="1" customWidth="1"/>
  </cols>
  <sheetData>
    <row r="1" spans="1:5" ht="26" x14ac:dyDescent="0.35">
      <c r="A1" s="11" t="s">
        <v>46</v>
      </c>
      <c r="B1" s="6" t="s">
        <v>1</v>
      </c>
      <c r="C1" s="7" t="s">
        <v>2</v>
      </c>
      <c r="D1" s="8" t="s">
        <v>3</v>
      </c>
      <c r="E1" s="9" t="s">
        <v>4</v>
      </c>
    </row>
    <row r="2" spans="1:5" ht="17.25" customHeight="1" x14ac:dyDescent="0.35">
      <c r="A2" s="3" t="s">
        <v>11</v>
      </c>
      <c r="B2" s="1" t="s">
        <v>8</v>
      </c>
      <c r="C2" s="2">
        <v>5</v>
      </c>
      <c r="D2" s="2">
        <v>5</v>
      </c>
      <c r="E2" s="14">
        <v>4</v>
      </c>
    </row>
    <row r="3" spans="1:5" ht="17.25" customHeight="1" x14ac:dyDescent="0.35">
      <c r="A3" s="3" t="s">
        <v>7</v>
      </c>
      <c r="B3" s="1" t="s">
        <v>35</v>
      </c>
      <c r="C3" s="2">
        <v>4</v>
      </c>
      <c r="D3" s="2">
        <v>5</v>
      </c>
      <c r="E3" s="14">
        <v>6</v>
      </c>
    </row>
    <row r="4" spans="1:5" ht="17.25" customHeight="1" x14ac:dyDescent="0.35">
      <c r="A4" s="1" t="s">
        <v>36</v>
      </c>
      <c r="B4" s="1" t="s">
        <v>10</v>
      </c>
      <c r="C4" s="2">
        <v>0</v>
      </c>
      <c r="D4" s="2">
        <v>4</v>
      </c>
      <c r="E4" s="14">
        <v>4</v>
      </c>
    </row>
    <row r="5" spans="1:5" ht="17.25" customHeight="1" x14ac:dyDescent="0.35">
      <c r="A5" s="4" t="s">
        <v>13</v>
      </c>
      <c r="B5" s="1" t="s">
        <v>14</v>
      </c>
      <c r="C5" s="2">
        <v>15</v>
      </c>
      <c r="D5" s="2">
        <v>3</v>
      </c>
      <c r="E5" s="14">
        <v>5</v>
      </c>
    </row>
    <row r="6" spans="1:5" x14ac:dyDescent="0.35">
      <c r="A6" s="5" t="s">
        <v>15</v>
      </c>
      <c r="B6" s="1" t="s">
        <v>8</v>
      </c>
      <c r="C6" s="2">
        <v>0</v>
      </c>
      <c r="D6" s="2">
        <v>5</v>
      </c>
      <c r="E6" s="14">
        <v>4</v>
      </c>
    </row>
    <row r="7" spans="1:5" x14ac:dyDescent="0.35">
      <c r="A7" s="5" t="s">
        <v>26</v>
      </c>
      <c r="B7" s="1" t="s">
        <v>12</v>
      </c>
      <c r="C7" s="2">
        <v>12</v>
      </c>
      <c r="D7" s="2">
        <v>5</v>
      </c>
      <c r="E7" s="14">
        <v>4</v>
      </c>
    </row>
    <row r="8" spans="1:5" x14ac:dyDescent="0.35">
      <c r="A8" s="5" t="s">
        <v>17</v>
      </c>
      <c r="B8" s="1" t="s">
        <v>10</v>
      </c>
      <c r="C8" s="2">
        <v>0</v>
      </c>
      <c r="D8" s="2">
        <v>4</v>
      </c>
      <c r="E8" s="14">
        <v>4</v>
      </c>
    </row>
    <row r="9" spans="1:5" ht="17.25" customHeight="1" x14ac:dyDescent="0.35">
      <c r="A9" s="1" t="s">
        <v>37</v>
      </c>
      <c r="B9" s="1" t="s">
        <v>14</v>
      </c>
      <c r="C9" s="2">
        <v>4</v>
      </c>
      <c r="D9" s="2">
        <v>5</v>
      </c>
      <c r="E9" s="14">
        <v>6</v>
      </c>
    </row>
    <row r="10" spans="1:5" x14ac:dyDescent="0.35">
      <c r="A10" s="5" t="s">
        <v>31</v>
      </c>
      <c r="B10" s="1" t="s">
        <v>38</v>
      </c>
      <c r="C10" s="2">
        <v>0</v>
      </c>
      <c r="D10" s="2">
        <v>3</v>
      </c>
      <c r="E10" s="14">
        <v>4</v>
      </c>
    </row>
    <row r="11" spans="1:5" x14ac:dyDescent="0.35">
      <c r="A11" s="5" t="s">
        <v>20</v>
      </c>
      <c r="B11" s="1" t="s">
        <v>8</v>
      </c>
      <c r="C11" s="2">
        <v>3</v>
      </c>
      <c r="D11" s="2">
        <v>5</v>
      </c>
      <c r="E11" s="14">
        <v>4</v>
      </c>
    </row>
    <row r="12" spans="1:5" ht="17.25" customHeight="1" x14ac:dyDescent="0.35">
      <c r="A12" s="1" t="s">
        <v>18</v>
      </c>
      <c r="B12" s="1" t="s">
        <v>39</v>
      </c>
      <c r="C12" s="2">
        <v>0</v>
      </c>
      <c r="D12" s="2">
        <v>5</v>
      </c>
      <c r="E12" s="14">
        <v>4</v>
      </c>
    </row>
    <row r="13" spans="1:5" ht="17.25" customHeight="1" x14ac:dyDescent="0.35">
      <c r="A13" s="1" t="s">
        <v>22</v>
      </c>
      <c r="B13" s="1" t="s">
        <v>10</v>
      </c>
      <c r="C13" s="2">
        <v>0</v>
      </c>
      <c r="D13" s="2">
        <v>4</v>
      </c>
      <c r="E13" s="14">
        <v>6</v>
      </c>
    </row>
    <row r="14" spans="1:5" ht="17.25" customHeight="1" x14ac:dyDescent="0.35">
      <c r="A14" s="1" t="s">
        <v>23</v>
      </c>
      <c r="B14" s="1" t="s">
        <v>12</v>
      </c>
      <c r="C14" s="2">
        <v>4</v>
      </c>
      <c r="D14" s="2">
        <v>5</v>
      </c>
      <c r="E14" s="14">
        <v>4</v>
      </c>
    </row>
    <row r="15" spans="1:5" x14ac:dyDescent="0.35">
      <c r="A15" s="5" t="s">
        <v>21</v>
      </c>
      <c r="B15" s="1" t="s">
        <v>40</v>
      </c>
      <c r="C15" s="2">
        <v>11</v>
      </c>
      <c r="D15" s="2">
        <v>4</v>
      </c>
      <c r="E15" s="14">
        <v>4</v>
      </c>
    </row>
    <row r="16" spans="1:5" ht="17.25" customHeight="1" x14ac:dyDescent="0.35">
      <c r="A16" s="4" t="s">
        <v>41</v>
      </c>
      <c r="B16" s="1" t="s">
        <v>38</v>
      </c>
      <c r="C16" s="2">
        <v>0</v>
      </c>
      <c r="D16" s="2">
        <v>3</v>
      </c>
      <c r="E16" s="14">
        <v>6</v>
      </c>
    </row>
    <row r="17" spans="1:5" ht="17.25" customHeight="1" x14ac:dyDescent="0.35">
      <c r="A17" s="4" t="s">
        <v>42</v>
      </c>
      <c r="B17" s="1" t="s">
        <v>12</v>
      </c>
      <c r="C17" s="2">
        <v>8</v>
      </c>
      <c r="D17" s="2">
        <v>5</v>
      </c>
      <c r="E17" s="14">
        <v>5</v>
      </c>
    </row>
    <row r="18" spans="1:5" ht="17.25" customHeight="1" x14ac:dyDescent="0.35">
      <c r="A18" s="1" t="s">
        <v>27</v>
      </c>
      <c r="B18" s="1" t="s">
        <v>39</v>
      </c>
      <c r="C18" s="2">
        <v>0</v>
      </c>
      <c r="D18" s="2">
        <v>5</v>
      </c>
      <c r="E18" s="14">
        <v>6</v>
      </c>
    </row>
    <row r="19" spans="1:5" ht="17.25" customHeight="1" x14ac:dyDescent="0.35">
      <c r="A19" s="1" t="s">
        <v>25</v>
      </c>
      <c r="B19" s="1" t="s">
        <v>12</v>
      </c>
      <c r="C19" s="2">
        <v>3</v>
      </c>
      <c r="D19" s="2">
        <v>5</v>
      </c>
      <c r="E19" s="14">
        <v>4</v>
      </c>
    </row>
    <row r="20" spans="1:5" ht="17.25" customHeight="1" x14ac:dyDescent="0.35">
      <c r="A20" s="1" t="s">
        <v>29</v>
      </c>
      <c r="B20" s="1" t="s">
        <v>10</v>
      </c>
      <c r="C20" s="2">
        <v>6</v>
      </c>
      <c r="D20" s="2">
        <v>5</v>
      </c>
      <c r="E20" s="14">
        <v>4</v>
      </c>
    </row>
    <row r="21" spans="1:5" ht="17.25" customHeight="1" x14ac:dyDescent="0.35">
      <c r="A21" s="10" t="s">
        <v>43</v>
      </c>
      <c r="B21" s="1" t="s">
        <v>8</v>
      </c>
      <c r="C21" s="2">
        <v>5</v>
      </c>
      <c r="D21" s="2">
        <v>5</v>
      </c>
      <c r="E21" s="14">
        <v>4</v>
      </c>
    </row>
    <row r="22" spans="1:5" ht="17.25" customHeight="1" x14ac:dyDescent="0.35">
      <c r="A22" s="3" t="s">
        <v>5</v>
      </c>
      <c r="B22" s="1" t="s">
        <v>14</v>
      </c>
      <c r="C22" s="2">
        <v>15</v>
      </c>
      <c r="D22" s="2">
        <v>5</v>
      </c>
      <c r="E22" s="14">
        <v>6</v>
      </c>
    </row>
    <row r="23" spans="1:5" ht="17.25" customHeight="1" x14ac:dyDescent="0.35">
      <c r="A23" s="3" t="s">
        <v>16</v>
      </c>
      <c r="B23" s="1" t="s">
        <v>12</v>
      </c>
      <c r="C23" s="2">
        <v>0</v>
      </c>
      <c r="D23" s="2">
        <v>4</v>
      </c>
      <c r="E23" s="14">
        <v>4</v>
      </c>
    </row>
    <row r="24" spans="1:5" ht="17.25" customHeight="1" x14ac:dyDescent="0.35">
      <c r="A24" s="1" t="s">
        <v>44</v>
      </c>
      <c r="B24" s="1" t="s">
        <v>39</v>
      </c>
      <c r="C24" s="2">
        <v>4</v>
      </c>
      <c r="D24" s="2">
        <v>5</v>
      </c>
      <c r="E24" s="14">
        <v>6</v>
      </c>
    </row>
    <row r="25" spans="1:5" ht="17.25" customHeight="1" x14ac:dyDescent="0.35">
      <c r="A25" s="1" t="s">
        <v>24</v>
      </c>
      <c r="B25" s="1" t="s">
        <v>10</v>
      </c>
      <c r="C25" s="2">
        <v>0</v>
      </c>
      <c r="D25" s="2">
        <v>4</v>
      </c>
      <c r="E25" s="14">
        <v>4</v>
      </c>
    </row>
    <row r="26" spans="1:5" ht="17.25" customHeight="1" x14ac:dyDescent="0.35">
      <c r="A26" s="1" t="s">
        <v>28</v>
      </c>
      <c r="B26" s="1" t="s">
        <v>8</v>
      </c>
      <c r="C26" s="2">
        <v>3</v>
      </c>
      <c r="D26" s="2">
        <v>5</v>
      </c>
      <c r="E26" s="14">
        <v>6</v>
      </c>
    </row>
    <row r="27" spans="1:5" ht="17.25" customHeight="1" x14ac:dyDescent="0.35">
      <c r="A27" s="1" t="s">
        <v>19</v>
      </c>
      <c r="B27" s="1" t="s">
        <v>35</v>
      </c>
      <c r="C27" s="2">
        <v>14</v>
      </c>
      <c r="D27" s="2">
        <v>3</v>
      </c>
      <c r="E27" s="14">
        <v>4</v>
      </c>
    </row>
    <row r="28" spans="1:5" ht="17.25" customHeight="1" x14ac:dyDescent="0.35">
      <c r="A28" s="1" t="s">
        <v>9</v>
      </c>
      <c r="B28" s="1" t="s">
        <v>12</v>
      </c>
      <c r="C28" s="2">
        <v>2</v>
      </c>
      <c r="D28" s="2">
        <v>5</v>
      </c>
      <c r="E28" s="14">
        <v>4</v>
      </c>
    </row>
    <row r="29" spans="1:5" ht="17.25" customHeight="1" x14ac:dyDescent="0.35">
      <c r="A29" s="1" t="s">
        <v>33</v>
      </c>
      <c r="B29" s="1" t="s">
        <v>10</v>
      </c>
      <c r="C29" s="2">
        <v>12</v>
      </c>
      <c r="D29" s="2">
        <v>5</v>
      </c>
      <c r="E29" s="14">
        <v>4</v>
      </c>
    </row>
    <row r="30" spans="1:5" ht="17.25" customHeight="1" x14ac:dyDescent="0.35">
      <c r="A30" s="1" t="s">
        <v>34</v>
      </c>
      <c r="B30" s="1" t="s">
        <v>39</v>
      </c>
      <c r="C30" s="2">
        <v>2</v>
      </c>
      <c r="D30" s="2">
        <v>5</v>
      </c>
      <c r="E30" s="14">
        <v>6</v>
      </c>
    </row>
    <row r="31" spans="1:5" ht="17.25" customHeight="1" x14ac:dyDescent="0.35">
      <c r="A31" s="1" t="s">
        <v>45</v>
      </c>
      <c r="B31" s="1" t="s">
        <v>10</v>
      </c>
      <c r="C31" s="2">
        <v>0</v>
      </c>
      <c r="D31" s="2">
        <v>4</v>
      </c>
      <c r="E31" s="14">
        <v>4</v>
      </c>
    </row>
    <row r="32" spans="1:5" ht="17.25" customHeight="1" x14ac:dyDescent="0.35">
      <c r="A32" s="1" t="s">
        <v>30</v>
      </c>
      <c r="B32" s="1" t="s">
        <v>12</v>
      </c>
      <c r="C32" s="2">
        <v>16</v>
      </c>
      <c r="D32" s="2">
        <v>3</v>
      </c>
      <c r="E32" s="14">
        <v>4</v>
      </c>
    </row>
    <row r="33" spans="1:5" ht="17.25" customHeight="1" x14ac:dyDescent="0.35">
      <c r="A33" s="1" t="s">
        <v>32</v>
      </c>
      <c r="B33" s="1" t="s">
        <v>12</v>
      </c>
      <c r="C33" s="2">
        <v>0</v>
      </c>
      <c r="D33" s="2">
        <v>5</v>
      </c>
      <c r="E33" s="14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7C33DDE971642A3AD62E1BE8FB4A8" ma:contentTypeVersion="18" ma:contentTypeDescription="Create a new document." ma:contentTypeScope="" ma:versionID="e27b6b193086ccf2492fa4a1c3beb17a">
  <xsd:schema xmlns:xsd="http://www.w3.org/2001/XMLSchema" xmlns:xs="http://www.w3.org/2001/XMLSchema" xmlns:p="http://schemas.microsoft.com/office/2006/metadata/properties" xmlns:ns2="eb7c3fc1-ccd5-477b-94a4-7b6dc96a8d59" xmlns:ns3="9e706368-9a73-4dcc-9221-b8fc62424fbc" targetNamespace="http://schemas.microsoft.com/office/2006/metadata/properties" ma:root="true" ma:fieldsID="1cbe3fd12ddf180cd07389aecbb7c154" ns2:_="" ns3:_="">
    <xsd:import namespace="eb7c3fc1-ccd5-477b-94a4-7b6dc96a8d59"/>
    <xsd:import namespace="9e706368-9a73-4dcc-9221-b8fc62424f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7c3fc1-ccd5-477b-94a4-7b6dc96a8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5f1f1f9-0179-4c93-b971-8e9741e045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06368-9a73-4dcc-9221-b8fc62424fb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0d56f4e-fc78-4139-b8cb-10eb5f78ae8a}" ma:internalName="TaxCatchAll" ma:showField="CatchAllData" ma:web="9e706368-9a73-4dcc-9221-b8fc62424f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e706368-9a73-4dcc-9221-b8fc62424fbc" xsi:nil="true"/>
    <lcf76f155ced4ddcb4097134ff3c332f xmlns="eb7c3fc1-ccd5-477b-94a4-7b6dc96a8d5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F1E0EA0-40EA-4898-9C66-20E1F34E8D5B}"/>
</file>

<file path=customXml/itemProps2.xml><?xml version="1.0" encoding="utf-8"?>
<ds:datastoreItem xmlns:ds="http://schemas.openxmlformats.org/officeDocument/2006/customXml" ds:itemID="{9BC4453C-2515-45BB-BE98-DA48913498FC}"/>
</file>

<file path=customXml/itemProps3.xml><?xml version="1.0" encoding="utf-8"?>
<ds:datastoreItem xmlns:ds="http://schemas.openxmlformats.org/officeDocument/2006/customXml" ds:itemID="{D3BFED49-F46A-4A05-BB0B-753DA21B89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 Sales</vt:lpstr>
      <vt:lpstr>Lookup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Noureddine Tadjerout</dc:creator>
  <cp:lastModifiedBy>Khan, Anila</cp:lastModifiedBy>
  <dcterms:created xsi:type="dcterms:W3CDTF">2013-04-24T14:47:28Z</dcterms:created>
  <dcterms:modified xsi:type="dcterms:W3CDTF">2023-12-22T15:01:04Z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0x010100A117C33DDE971642A3AD62E1BE8FB4A8</vt:lpwstr>
  </property>
</Properties>
</file>