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hmetovaa\Documents\_обзоры МФО\2023Q4\направление в Пресс-службу\"/>
    </mc:Choice>
  </mc:AlternateContent>
  <bookViews>
    <workbookView xWindow="0" yWindow="0" windowWidth="28800" windowHeight="11835" tabRatio="301"/>
  </bookViews>
  <sheets>
    <sheet name="Ключевые показатели" sheetId="1" r:id="rId1"/>
    <sheet name="Методология" sheetId="3" r:id="rId2"/>
  </sheets>
  <definedNames>
    <definedName name="_FilterDatabase" localSheetId="0" hidden="1">'Ключевые показатели'!$A$2:$BY$385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03" i="1" l="1"/>
  <c r="Z403" i="1"/>
  <c r="AA402" i="1"/>
  <c r="Z402" i="1"/>
  <c r="AA401" i="1"/>
  <c r="Z401" i="1"/>
  <c r="AA400" i="1"/>
  <c r="AA399" i="1"/>
  <c r="AA398" i="1"/>
  <c r="Z398" i="1"/>
  <c r="AA397" i="1"/>
  <c r="AA396" i="1"/>
  <c r="AA395" i="1"/>
  <c r="AA394" i="1"/>
  <c r="AA393" i="1"/>
  <c r="Z393" i="1"/>
  <c r="AA392" i="1"/>
  <c r="Z392" i="1"/>
  <c r="AA391" i="1"/>
  <c r="AA390" i="1"/>
  <c r="Z390" i="1"/>
  <c r="AA389" i="1"/>
  <c r="AA388" i="1"/>
  <c r="Z388" i="1"/>
  <c r="AA387" i="1"/>
  <c r="Z387" i="1"/>
  <c r="AA3" i="1" l="1"/>
  <c r="AA5" i="1"/>
  <c r="AA7" i="1"/>
  <c r="AA9" i="1"/>
  <c r="AA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5" i="1"/>
  <c r="AA336" i="1"/>
  <c r="AA337" i="1"/>
  <c r="AA338" i="1"/>
  <c r="AA339" i="1"/>
  <c r="AA340" i="1"/>
  <c r="AA348" i="1"/>
  <c r="AA349" i="1"/>
  <c r="AA350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405" i="1"/>
  <c r="AA406" i="1"/>
  <c r="AA407" i="1"/>
  <c r="AA408" i="1"/>
  <c r="AA409" i="1"/>
  <c r="AA411" i="1"/>
  <c r="AA412" i="1"/>
  <c r="AA413" i="1"/>
  <c r="AA414" i="1"/>
  <c r="AA415" i="1"/>
  <c r="Z3" i="1"/>
  <c r="Z5" i="1"/>
  <c r="Z7" i="1"/>
  <c r="Z9" i="1"/>
  <c r="Z1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8" i="1"/>
  <c r="Z159" i="1"/>
  <c r="Z160" i="1"/>
  <c r="Z161" i="1"/>
  <c r="Z162" i="1"/>
  <c r="Z163" i="1"/>
  <c r="Z164" i="1"/>
  <c r="Z166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5" i="1"/>
  <c r="Z266" i="1"/>
  <c r="Z267" i="1"/>
  <c r="Z270" i="1"/>
  <c r="Z271" i="1"/>
  <c r="Z274" i="1"/>
  <c r="Z275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302" i="1"/>
  <c r="Z303" i="1"/>
  <c r="Z304" i="1"/>
  <c r="Z305" i="1"/>
  <c r="Z306" i="1"/>
  <c r="Z307" i="1"/>
  <c r="Z308" i="1"/>
  <c r="Z316" i="1"/>
  <c r="Z317" i="1"/>
  <c r="Z318" i="1"/>
  <c r="Z326" i="1"/>
  <c r="Z327" i="1"/>
  <c r="Z328" i="1"/>
  <c r="Z329" i="1"/>
  <c r="Z330" i="1"/>
  <c r="Z331" i="1"/>
  <c r="Z332" i="1"/>
  <c r="Z333" i="1"/>
  <c r="Z335" i="1"/>
  <c r="Z336" i="1"/>
  <c r="Z337" i="1"/>
  <c r="Z338" i="1"/>
  <c r="Z339" i="1"/>
  <c r="Z340" i="1"/>
  <c r="Z354" i="1"/>
  <c r="Z355" i="1"/>
  <c r="Z356" i="1"/>
  <c r="Z357" i="1"/>
  <c r="Z360" i="1"/>
  <c r="Z361" i="1"/>
  <c r="Z362" i="1"/>
  <c r="Z363" i="1"/>
  <c r="Z364" i="1"/>
  <c r="Z367" i="1"/>
  <c r="Z368" i="1"/>
  <c r="Z372" i="1"/>
  <c r="Z373" i="1"/>
  <c r="Z374" i="1"/>
  <c r="Z377" i="1"/>
  <c r="Z378" i="1"/>
  <c r="Z379" i="1"/>
  <c r="Z381" i="1"/>
  <c r="Z382" i="1"/>
  <c r="Z383" i="1"/>
  <c r="Z384" i="1"/>
  <c r="Z385" i="1"/>
  <c r="Z405" i="1"/>
  <c r="Z406" i="1"/>
  <c r="Z408" i="1"/>
  <c r="Z409" i="1"/>
  <c r="Z411" i="1"/>
  <c r="Z412" i="1"/>
  <c r="Z414" i="1"/>
  <c r="Z415" i="1"/>
  <c r="BA3" i="1"/>
  <c r="BA5" i="1"/>
  <c r="BA7" i="1"/>
  <c r="BA9" i="1"/>
  <c r="BA11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5" i="1"/>
  <c r="BA336" i="1"/>
  <c r="BA337" i="1"/>
  <c r="BA338" i="1"/>
  <c r="BA339" i="1"/>
  <c r="BA340" i="1"/>
  <c r="BA348" i="1"/>
  <c r="BA349" i="1"/>
  <c r="BA350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1" i="1"/>
  <c r="BA382" i="1"/>
  <c r="BA383" i="1"/>
  <c r="BA384" i="1"/>
  <c r="BA385" i="1"/>
  <c r="AZ3" i="1"/>
  <c r="AZ5" i="1"/>
  <c r="AZ7" i="1"/>
  <c r="AZ9" i="1"/>
  <c r="AZ1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8" i="1"/>
  <c r="AZ159" i="1"/>
  <c r="AZ160" i="1"/>
  <c r="AZ161" i="1"/>
  <c r="AZ162" i="1"/>
  <c r="AZ163" i="1"/>
  <c r="AZ164" i="1"/>
  <c r="AZ166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5" i="1"/>
  <c r="AZ266" i="1"/>
  <c r="AZ267" i="1"/>
  <c r="AZ270" i="1"/>
  <c r="AZ271" i="1"/>
  <c r="AZ274" i="1"/>
  <c r="AZ275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302" i="1"/>
  <c r="AZ303" i="1"/>
  <c r="AZ304" i="1"/>
  <c r="AZ305" i="1"/>
  <c r="AZ306" i="1"/>
  <c r="AZ307" i="1"/>
  <c r="AZ308" i="1"/>
  <c r="AZ316" i="1"/>
  <c r="AZ317" i="1"/>
  <c r="AZ318" i="1"/>
  <c r="AZ326" i="1"/>
  <c r="AZ327" i="1"/>
  <c r="AZ328" i="1"/>
  <c r="AZ329" i="1"/>
  <c r="AZ330" i="1"/>
  <c r="AZ331" i="1"/>
  <c r="AZ332" i="1"/>
  <c r="AZ333" i="1"/>
  <c r="AZ335" i="1"/>
  <c r="AZ336" i="1"/>
  <c r="AZ337" i="1"/>
  <c r="AZ338" i="1"/>
  <c r="AZ339" i="1"/>
  <c r="AZ340" i="1"/>
  <c r="AZ354" i="1"/>
  <c r="AZ355" i="1"/>
  <c r="AZ356" i="1"/>
  <c r="AZ357" i="1"/>
  <c r="AZ360" i="1"/>
  <c r="AZ361" i="1"/>
  <c r="AZ362" i="1"/>
  <c r="AZ363" i="1"/>
  <c r="AZ364" i="1"/>
  <c r="AZ367" i="1"/>
  <c r="AZ368" i="1"/>
  <c r="AZ372" i="1"/>
  <c r="AZ373" i="1"/>
  <c r="AZ374" i="1"/>
  <c r="AZ377" i="1"/>
  <c r="AZ378" i="1"/>
  <c r="AZ379" i="1"/>
  <c r="AZ381" i="1"/>
  <c r="AZ382" i="1"/>
  <c r="AZ383" i="1"/>
  <c r="AZ384" i="1"/>
  <c r="AZ385" i="1"/>
  <c r="CA3" i="1"/>
  <c r="CA5" i="1"/>
  <c r="CA7" i="1"/>
  <c r="CA9" i="1"/>
  <c r="CA11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5" i="1"/>
  <c r="CA336" i="1"/>
  <c r="CA337" i="1"/>
  <c r="CA338" i="1"/>
  <c r="CA339" i="1"/>
  <c r="CA340" i="1"/>
  <c r="CA348" i="1"/>
  <c r="CA349" i="1"/>
  <c r="CA350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1" i="1"/>
  <c r="CA382" i="1"/>
  <c r="CA383" i="1"/>
  <c r="CA384" i="1"/>
  <c r="CA385" i="1"/>
  <c r="BZ3" i="1"/>
  <c r="BZ5" i="1"/>
  <c r="BZ7" i="1"/>
  <c r="BZ9" i="1"/>
  <c r="BZ1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8" i="1"/>
  <c r="BZ159" i="1"/>
  <c r="BZ160" i="1"/>
  <c r="BZ161" i="1"/>
  <c r="BZ162" i="1"/>
  <c r="BZ163" i="1"/>
  <c r="BZ164" i="1"/>
  <c r="BZ166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5" i="1"/>
  <c r="BZ266" i="1"/>
  <c r="BZ267" i="1"/>
  <c r="BZ270" i="1"/>
  <c r="BZ271" i="1"/>
  <c r="BZ274" i="1"/>
  <c r="BZ275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302" i="1"/>
  <c r="BZ303" i="1"/>
  <c r="BZ304" i="1"/>
  <c r="BZ305" i="1"/>
  <c r="BZ306" i="1"/>
  <c r="BZ307" i="1"/>
  <c r="BZ308" i="1"/>
  <c r="BZ316" i="1"/>
  <c r="BZ317" i="1"/>
  <c r="BZ318" i="1"/>
  <c r="BZ326" i="1"/>
  <c r="BZ327" i="1"/>
  <c r="BZ328" i="1"/>
  <c r="BZ329" i="1"/>
  <c r="BZ330" i="1"/>
  <c r="BZ331" i="1"/>
  <c r="BZ332" i="1"/>
  <c r="BZ333" i="1"/>
  <c r="BZ335" i="1"/>
  <c r="BZ336" i="1"/>
  <c r="BZ337" i="1"/>
  <c r="BZ338" i="1"/>
  <c r="BZ339" i="1"/>
  <c r="BZ340" i="1"/>
  <c r="BZ354" i="1"/>
  <c r="BZ355" i="1"/>
  <c r="BZ356" i="1"/>
  <c r="BZ357" i="1"/>
  <c r="BZ360" i="1"/>
  <c r="BZ361" i="1"/>
  <c r="BZ362" i="1"/>
  <c r="BZ363" i="1"/>
  <c r="BZ364" i="1"/>
  <c r="BZ367" i="1"/>
  <c r="BZ368" i="1"/>
  <c r="BZ372" i="1"/>
  <c r="BZ373" i="1"/>
  <c r="BZ374" i="1"/>
  <c r="BZ377" i="1"/>
  <c r="BZ378" i="1"/>
  <c r="BZ379" i="1"/>
  <c r="BZ381" i="1"/>
  <c r="BZ382" i="1"/>
  <c r="BZ383" i="1"/>
  <c r="BZ384" i="1"/>
  <c r="BZ385" i="1"/>
  <c r="L12" i="1" l="1"/>
  <c r="K379" i="1" l="1"/>
  <c r="K347" i="1"/>
  <c r="K346" i="1"/>
  <c r="K345" i="1"/>
  <c r="K344" i="1"/>
  <c r="K343" i="1"/>
  <c r="K342" i="1"/>
  <c r="K327" i="1"/>
  <c r="K319" i="1"/>
  <c r="K309" i="1"/>
  <c r="K302" i="1"/>
  <c r="K301" i="1"/>
  <c r="K300" i="1"/>
  <c r="K299" i="1"/>
  <c r="K298" i="1"/>
  <c r="K297" i="1"/>
  <c r="K296" i="1"/>
  <c r="K281" i="1"/>
  <c r="K280" i="1"/>
  <c r="K267" i="1"/>
  <c r="K260" i="1"/>
  <c r="K259" i="1"/>
  <c r="K256" i="1"/>
  <c r="K251" i="1"/>
  <c r="K250" i="1"/>
  <c r="K249" i="1"/>
  <c r="K248" i="1"/>
  <c r="K247" i="1"/>
  <c r="K246" i="1"/>
  <c r="K245" i="1"/>
  <c r="K244" i="1"/>
  <c r="K241" i="1"/>
  <c r="K240" i="1"/>
  <c r="K237" i="1"/>
  <c r="K232" i="1"/>
  <c r="K231" i="1"/>
  <c r="K230" i="1"/>
  <c r="K229" i="1"/>
  <c r="K228" i="1"/>
  <c r="K227" i="1"/>
  <c r="K226" i="1"/>
  <c r="K225" i="1"/>
  <c r="K222" i="1"/>
  <c r="K221" i="1"/>
  <c r="K218" i="1"/>
  <c r="K213" i="1"/>
  <c r="K212" i="1"/>
  <c r="K211" i="1"/>
  <c r="K210" i="1"/>
  <c r="K209" i="1"/>
  <c r="K208" i="1"/>
  <c r="K207" i="1"/>
  <c r="K206" i="1"/>
  <c r="K186" i="1"/>
  <c r="K127" i="1"/>
  <c r="K126" i="1"/>
  <c r="K123" i="1"/>
  <c r="K118" i="1"/>
  <c r="K117" i="1"/>
  <c r="K116" i="1"/>
  <c r="K115" i="1"/>
  <c r="K114" i="1"/>
  <c r="K113" i="1"/>
  <c r="K112" i="1"/>
  <c r="K111" i="1"/>
  <c r="K108" i="1"/>
  <c r="K107" i="1"/>
  <c r="K104" i="1"/>
  <c r="K99" i="1"/>
  <c r="K98" i="1"/>
  <c r="K97" i="1"/>
  <c r="K96" i="1"/>
  <c r="K95" i="1"/>
  <c r="K94" i="1"/>
  <c r="K93" i="1"/>
  <c r="K92" i="1"/>
  <c r="K12" i="1"/>
  <c r="K10" i="1"/>
  <c r="K8" i="1"/>
  <c r="K6" i="1"/>
  <c r="K4" i="1"/>
  <c r="K291" i="1" l="1"/>
  <c r="K292" i="1"/>
  <c r="K337" i="1"/>
  <c r="K338" i="1"/>
  <c r="K293" i="1"/>
  <c r="K339" i="1"/>
  <c r="K288" i="1"/>
  <c r="K294" i="1"/>
  <c r="K334" i="1"/>
  <c r="K340" i="1"/>
  <c r="K289" i="1"/>
  <c r="K335" i="1"/>
  <c r="K290" i="1"/>
  <c r="K336" i="1"/>
  <c r="J379" i="1" l="1"/>
  <c r="J347" i="1"/>
  <c r="J346" i="1"/>
  <c r="J345" i="1"/>
  <c r="J344" i="1"/>
  <c r="J343" i="1"/>
  <c r="J342" i="1"/>
  <c r="J327" i="1"/>
  <c r="J319" i="1"/>
  <c r="J309" i="1"/>
  <c r="J302" i="1"/>
  <c r="J301" i="1"/>
  <c r="J300" i="1"/>
  <c r="J299" i="1"/>
  <c r="J298" i="1"/>
  <c r="J297" i="1"/>
  <c r="J296" i="1"/>
  <c r="J281" i="1"/>
  <c r="J280" i="1"/>
  <c r="J267" i="1"/>
  <c r="J260" i="1"/>
  <c r="J259" i="1"/>
  <c r="J256" i="1"/>
  <c r="J251" i="1"/>
  <c r="J250" i="1"/>
  <c r="J249" i="1"/>
  <c r="J248" i="1"/>
  <c r="J247" i="1"/>
  <c r="J246" i="1"/>
  <c r="J245" i="1"/>
  <c r="J244" i="1"/>
  <c r="J241" i="1"/>
  <c r="J240" i="1"/>
  <c r="J237" i="1"/>
  <c r="J232" i="1"/>
  <c r="J231" i="1"/>
  <c r="J230" i="1"/>
  <c r="J229" i="1"/>
  <c r="J228" i="1"/>
  <c r="J227" i="1"/>
  <c r="J226" i="1"/>
  <c r="J225" i="1"/>
  <c r="J222" i="1"/>
  <c r="J221" i="1"/>
  <c r="J218" i="1"/>
  <c r="J213" i="1"/>
  <c r="J212" i="1"/>
  <c r="J211" i="1"/>
  <c r="J210" i="1"/>
  <c r="J209" i="1"/>
  <c r="J208" i="1"/>
  <c r="J207" i="1"/>
  <c r="J206" i="1"/>
  <c r="J186" i="1"/>
  <c r="J127" i="1"/>
  <c r="J126" i="1"/>
  <c r="J123" i="1"/>
  <c r="J118" i="1"/>
  <c r="J117" i="1"/>
  <c r="J116" i="1"/>
  <c r="J115" i="1"/>
  <c r="J114" i="1"/>
  <c r="J113" i="1"/>
  <c r="J112" i="1"/>
  <c r="J111" i="1"/>
  <c r="J108" i="1"/>
  <c r="J107" i="1"/>
  <c r="J104" i="1"/>
  <c r="J99" i="1"/>
  <c r="J98" i="1"/>
  <c r="J97" i="1"/>
  <c r="J96" i="1"/>
  <c r="J95" i="1"/>
  <c r="J94" i="1"/>
  <c r="J93" i="1"/>
  <c r="J92" i="1"/>
  <c r="J12" i="1"/>
  <c r="J10" i="1"/>
  <c r="J8" i="1"/>
  <c r="J6" i="1"/>
  <c r="J4" i="1"/>
  <c r="K341" i="1" l="1"/>
  <c r="K295" i="1"/>
  <c r="J294" i="1"/>
  <c r="J338" i="1"/>
  <c r="J339" i="1"/>
  <c r="J335" i="1"/>
  <c r="J336" i="1"/>
  <c r="J340" i="1"/>
  <c r="J291" i="1"/>
  <c r="J288" i="1"/>
  <c r="J292" i="1"/>
  <c r="J289" i="1"/>
  <c r="J293" i="1"/>
  <c r="J337" i="1"/>
  <c r="J290" i="1"/>
  <c r="J334" i="1"/>
  <c r="I12" i="1" l="1"/>
  <c r="H12" i="1"/>
  <c r="G12" i="1"/>
  <c r="F12" i="1"/>
  <c r="E12" i="1"/>
  <c r="D12" i="1"/>
  <c r="I10" i="1"/>
  <c r="H10" i="1"/>
  <c r="G10" i="1"/>
  <c r="F10" i="1"/>
  <c r="E10" i="1"/>
  <c r="D10" i="1"/>
  <c r="I8" i="1"/>
  <c r="H8" i="1"/>
  <c r="G8" i="1"/>
  <c r="F8" i="1"/>
  <c r="E8" i="1"/>
  <c r="D8" i="1"/>
  <c r="I6" i="1"/>
  <c r="H6" i="1"/>
  <c r="G6" i="1"/>
  <c r="F6" i="1"/>
  <c r="E6" i="1"/>
  <c r="D6" i="1"/>
  <c r="BD186" i="1" l="1"/>
  <c r="BE186" i="1"/>
  <c r="BF186" i="1"/>
  <c r="BG186" i="1"/>
  <c r="BH186" i="1"/>
  <c r="BI186" i="1"/>
  <c r="BC186" i="1"/>
  <c r="AD186" i="1"/>
  <c r="AE186" i="1"/>
  <c r="AF186" i="1"/>
  <c r="AG186" i="1"/>
  <c r="AH186" i="1"/>
  <c r="AI186" i="1"/>
  <c r="AC186" i="1"/>
  <c r="C186" i="1"/>
  <c r="D186" i="1"/>
  <c r="E186" i="1"/>
  <c r="F186" i="1"/>
  <c r="G186" i="1"/>
  <c r="H186" i="1"/>
  <c r="I186" i="1"/>
  <c r="I379" i="1" l="1"/>
  <c r="I347" i="1"/>
  <c r="I346" i="1"/>
  <c r="I345" i="1"/>
  <c r="I344" i="1"/>
  <c r="I343" i="1"/>
  <c r="I342" i="1"/>
  <c r="I327" i="1"/>
  <c r="I319" i="1"/>
  <c r="I309" i="1"/>
  <c r="I302" i="1"/>
  <c r="I301" i="1"/>
  <c r="I300" i="1"/>
  <c r="I299" i="1"/>
  <c r="I298" i="1"/>
  <c r="I297" i="1"/>
  <c r="I296" i="1"/>
  <c r="I281" i="1"/>
  <c r="I280" i="1"/>
  <c r="I267" i="1"/>
  <c r="I260" i="1"/>
  <c r="I259" i="1"/>
  <c r="I256" i="1"/>
  <c r="I251" i="1"/>
  <c r="I250" i="1"/>
  <c r="I249" i="1"/>
  <c r="I248" i="1"/>
  <c r="I247" i="1"/>
  <c r="I246" i="1"/>
  <c r="I245" i="1"/>
  <c r="I244" i="1"/>
  <c r="I241" i="1"/>
  <c r="I240" i="1"/>
  <c r="I237" i="1"/>
  <c r="I232" i="1"/>
  <c r="I231" i="1"/>
  <c r="I230" i="1"/>
  <c r="I229" i="1"/>
  <c r="I228" i="1"/>
  <c r="I227" i="1"/>
  <c r="I226" i="1"/>
  <c r="I225" i="1"/>
  <c r="I222" i="1"/>
  <c r="I221" i="1"/>
  <c r="I218" i="1"/>
  <c r="I213" i="1"/>
  <c r="I212" i="1"/>
  <c r="I211" i="1"/>
  <c r="I210" i="1"/>
  <c r="I209" i="1"/>
  <c r="I208" i="1"/>
  <c r="I207" i="1"/>
  <c r="I206" i="1"/>
  <c r="I127" i="1"/>
  <c r="I126" i="1"/>
  <c r="I123" i="1"/>
  <c r="I118" i="1"/>
  <c r="I117" i="1"/>
  <c r="I116" i="1"/>
  <c r="I115" i="1"/>
  <c r="I114" i="1"/>
  <c r="I113" i="1"/>
  <c r="I112" i="1"/>
  <c r="I111" i="1"/>
  <c r="I108" i="1"/>
  <c r="I107" i="1"/>
  <c r="I104" i="1"/>
  <c r="I99" i="1"/>
  <c r="I98" i="1"/>
  <c r="I97" i="1"/>
  <c r="I96" i="1"/>
  <c r="I95" i="1"/>
  <c r="I94" i="1"/>
  <c r="I93" i="1"/>
  <c r="I92" i="1"/>
  <c r="I4" i="1"/>
  <c r="AI379" i="1"/>
  <c r="AI347" i="1"/>
  <c r="AI346" i="1"/>
  <c r="AI345" i="1"/>
  <c r="AI344" i="1"/>
  <c r="AI343" i="1"/>
  <c r="AI342" i="1"/>
  <c r="AI327" i="1"/>
  <c r="AI319" i="1"/>
  <c r="AI309" i="1"/>
  <c r="AI302" i="1"/>
  <c r="AI301" i="1"/>
  <c r="AI300" i="1"/>
  <c r="AI299" i="1"/>
  <c r="AI298" i="1"/>
  <c r="AI297" i="1"/>
  <c r="AI296" i="1"/>
  <c r="AI281" i="1"/>
  <c r="AI280" i="1"/>
  <c r="AI267" i="1"/>
  <c r="AI260" i="1"/>
  <c r="AI259" i="1"/>
  <c r="AI256" i="1"/>
  <c r="AI251" i="1"/>
  <c r="AI250" i="1"/>
  <c r="AI249" i="1"/>
  <c r="AI248" i="1"/>
  <c r="AI247" i="1"/>
  <c r="AI246" i="1"/>
  <c r="AI245" i="1"/>
  <c r="AI244" i="1"/>
  <c r="AI241" i="1"/>
  <c r="AI240" i="1"/>
  <c r="AI237" i="1"/>
  <c r="AI232" i="1"/>
  <c r="AI231" i="1"/>
  <c r="AI230" i="1"/>
  <c r="AI229" i="1"/>
  <c r="AI228" i="1"/>
  <c r="AI227" i="1"/>
  <c r="AI226" i="1"/>
  <c r="AI225" i="1"/>
  <c r="AI222" i="1"/>
  <c r="AI221" i="1"/>
  <c r="AI218" i="1"/>
  <c r="AI213" i="1"/>
  <c r="AI212" i="1"/>
  <c r="AI211" i="1"/>
  <c r="AI210" i="1"/>
  <c r="AI209" i="1"/>
  <c r="AI208" i="1"/>
  <c r="AI207" i="1"/>
  <c r="AI206" i="1"/>
  <c r="AI127" i="1"/>
  <c r="AI126" i="1"/>
  <c r="AI123" i="1"/>
  <c r="AI118" i="1"/>
  <c r="AI117" i="1"/>
  <c r="AI116" i="1"/>
  <c r="AI115" i="1"/>
  <c r="AI114" i="1"/>
  <c r="AI113" i="1"/>
  <c r="AI112" i="1"/>
  <c r="AI111" i="1"/>
  <c r="AI108" i="1"/>
  <c r="AI107" i="1"/>
  <c r="AI104" i="1"/>
  <c r="AI99" i="1"/>
  <c r="AI98" i="1"/>
  <c r="AI97" i="1"/>
  <c r="AI96" i="1"/>
  <c r="AI95" i="1"/>
  <c r="AI94" i="1"/>
  <c r="AI93" i="1"/>
  <c r="AI92" i="1"/>
  <c r="AI4" i="1"/>
  <c r="BI379" i="1"/>
  <c r="BI347" i="1"/>
  <c r="BI345" i="1"/>
  <c r="BI344" i="1"/>
  <c r="BI343" i="1"/>
  <c r="BI342" i="1"/>
  <c r="BI327" i="1"/>
  <c r="BI319" i="1"/>
  <c r="BI309" i="1"/>
  <c r="BI302" i="1"/>
  <c r="BI301" i="1"/>
  <c r="BI299" i="1"/>
  <c r="BI298" i="1"/>
  <c r="BI297" i="1"/>
  <c r="BI296" i="1"/>
  <c r="BI281" i="1"/>
  <c r="BI280" i="1"/>
  <c r="BI267" i="1"/>
  <c r="BI260" i="1"/>
  <c r="BI259" i="1"/>
  <c r="BI256" i="1"/>
  <c r="BI251" i="1"/>
  <c r="BI250" i="1"/>
  <c r="BI249" i="1"/>
  <c r="BI248" i="1"/>
  <c r="BI247" i="1"/>
  <c r="BI246" i="1"/>
  <c r="BI245" i="1"/>
  <c r="BI244" i="1"/>
  <c r="BI241" i="1"/>
  <c r="BI240" i="1"/>
  <c r="BI237" i="1"/>
  <c r="BI232" i="1"/>
  <c r="BI231" i="1"/>
  <c r="BI230" i="1"/>
  <c r="BI229" i="1"/>
  <c r="BI228" i="1"/>
  <c r="BI227" i="1"/>
  <c r="BI226" i="1"/>
  <c r="BI225" i="1"/>
  <c r="BI222" i="1"/>
  <c r="BI221" i="1"/>
  <c r="BI218" i="1"/>
  <c r="BI213" i="1"/>
  <c r="BI212" i="1"/>
  <c r="BI211" i="1"/>
  <c r="BI210" i="1"/>
  <c r="BI209" i="1"/>
  <c r="BI208" i="1"/>
  <c r="BI207" i="1"/>
  <c r="BI206" i="1"/>
  <c r="BI127" i="1"/>
  <c r="BI126" i="1"/>
  <c r="BI123" i="1"/>
  <c r="BI118" i="1"/>
  <c r="BI117" i="1"/>
  <c r="BI116" i="1"/>
  <c r="BI115" i="1"/>
  <c r="BI114" i="1"/>
  <c r="BI113" i="1"/>
  <c r="BI112" i="1"/>
  <c r="BI111" i="1"/>
  <c r="BI108" i="1"/>
  <c r="BI107" i="1"/>
  <c r="BI104" i="1"/>
  <c r="BI99" i="1"/>
  <c r="BI98" i="1"/>
  <c r="BI97" i="1"/>
  <c r="BI96" i="1"/>
  <c r="BI95" i="1"/>
  <c r="BI94" i="1"/>
  <c r="BI93" i="1"/>
  <c r="BI92" i="1"/>
  <c r="BI4" i="1"/>
  <c r="J295" i="1" l="1"/>
  <c r="J341" i="1"/>
  <c r="BI340" i="1"/>
  <c r="BI291" i="1"/>
  <c r="AI292" i="1"/>
  <c r="AI340" i="1"/>
  <c r="I292" i="1"/>
  <c r="I294" i="1"/>
  <c r="AI338" i="1"/>
  <c r="AI294" i="1"/>
  <c r="AI335" i="1"/>
  <c r="BI336" i="1"/>
  <c r="AI339" i="1"/>
  <c r="AI334" i="1"/>
  <c r="I338" i="1"/>
  <c r="I334" i="1"/>
  <c r="I339" i="1"/>
  <c r="I335" i="1"/>
  <c r="I340" i="1"/>
  <c r="I336" i="1"/>
  <c r="BI290" i="1"/>
  <c r="AI290" i="1"/>
  <c r="I290" i="1"/>
  <c r="I291" i="1"/>
  <c r="I289" i="1"/>
  <c r="I293" i="1"/>
  <c r="I337" i="1"/>
  <c r="I288" i="1"/>
  <c r="AI289" i="1"/>
  <c r="AI293" i="1"/>
  <c r="AI337" i="1"/>
  <c r="AI291" i="1"/>
  <c r="AI288" i="1"/>
  <c r="AI336" i="1"/>
  <c r="BI337" i="1"/>
  <c r="BI288" i="1"/>
  <c r="BI292" i="1"/>
  <c r="BI334" i="1"/>
  <c r="BI338" i="1"/>
  <c r="BI289" i="1"/>
  <c r="BI294" i="1"/>
  <c r="BI335" i="1"/>
  <c r="C327" i="1" l="1"/>
  <c r="D327" i="1"/>
  <c r="E327" i="1"/>
  <c r="F327" i="1"/>
  <c r="G327" i="1"/>
  <c r="H327" i="1"/>
  <c r="BH319" i="1"/>
  <c r="BG319" i="1"/>
  <c r="BF319" i="1"/>
  <c r="BE319" i="1"/>
  <c r="BD319" i="1"/>
  <c r="BC319" i="1"/>
  <c r="AH319" i="1"/>
  <c r="AG319" i="1"/>
  <c r="AF319" i="1"/>
  <c r="AE319" i="1"/>
  <c r="AD319" i="1"/>
  <c r="AC319" i="1"/>
  <c r="BH327" i="1"/>
  <c r="BG327" i="1"/>
  <c r="BF327" i="1"/>
  <c r="BE327" i="1"/>
  <c r="BD327" i="1"/>
  <c r="BC327" i="1"/>
  <c r="AD327" i="1"/>
  <c r="AE327" i="1"/>
  <c r="AF327" i="1"/>
  <c r="AG327" i="1"/>
  <c r="AH327" i="1"/>
  <c r="AC327" i="1"/>
  <c r="AI341" i="1" l="1"/>
  <c r="I341" i="1"/>
  <c r="BI341" i="1"/>
  <c r="H379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19" i="1"/>
  <c r="H309" i="1"/>
  <c r="H302" i="1"/>
  <c r="H301" i="1"/>
  <c r="H300" i="1"/>
  <c r="H299" i="1"/>
  <c r="H298" i="1"/>
  <c r="H297" i="1"/>
  <c r="H296" i="1"/>
  <c r="H281" i="1"/>
  <c r="H280" i="1"/>
  <c r="H267" i="1"/>
  <c r="H260" i="1"/>
  <c r="H259" i="1"/>
  <c r="H256" i="1"/>
  <c r="H251" i="1"/>
  <c r="H250" i="1"/>
  <c r="H249" i="1"/>
  <c r="H248" i="1"/>
  <c r="H247" i="1"/>
  <c r="H246" i="1"/>
  <c r="H245" i="1"/>
  <c r="H244" i="1"/>
  <c r="H241" i="1"/>
  <c r="H240" i="1"/>
  <c r="H237" i="1"/>
  <c r="H232" i="1"/>
  <c r="H231" i="1"/>
  <c r="H230" i="1"/>
  <c r="H229" i="1"/>
  <c r="H228" i="1"/>
  <c r="H227" i="1"/>
  <c r="H226" i="1"/>
  <c r="H225" i="1"/>
  <c r="H222" i="1"/>
  <c r="H221" i="1"/>
  <c r="H218" i="1"/>
  <c r="H213" i="1"/>
  <c r="H212" i="1"/>
  <c r="H211" i="1"/>
  <c r="H210" i="1"/>
  <c r="H209" i="1"/>
  <c r="H208" i="1"/>
  <c r="H207" i="1"/>
  <c r="H206" i="1"/>
  <c r="H127" i="1"/>
  <c r="H126" i="1"/>
  <c r="H123" i="1"/>
  <c r="H118" i="1"/>
  <c r="H117" i="1"/>
  <c r="H116" i="1"/>
  <c r="H115" i="1"/>
  <c r="H114" i="1"/>
  <c r="H113" i="1"/>
  <c r="H112" i="1"/>
  <c r="H111" i="1"/>
  <c r="H108" i="1"/>
  <c r="H107" i="1"/>
  <c r="H104" i="1"/>
  <c r="H99" i="1"/>
  <c r="H98" i="1"/>
  <c r="H97" i="1"/>
  <c r="H96" i="1"/>
  <c r="H95" i="1"/>
  <c r="H94" i="1"/>
  <c r="H93" i="1"/>
  <c r="H92" i="1"/>
  <c r="H4" i="1"/>
  <c r="AH379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09" i="1"/>
  <c r="AH302" i="1"/>
  <c r="AH301" i="1"/>
  <c r="AH300" i="1"/>
  <c r="AH299" i="1"/>
  <c r="AH298" i="1"/>
  <c r="AH297" i="1"/>
  <c r="AH296" i="1"/>
  <c r="AH281" i="1"/>
  <c r="AH280" i="1"/>
  <c r="AH267" i="1"/>
  <c r="AH260" i="1"/>
  <c r="AH259" i="1"/>
  <c r="AH256" i="1"/>
  <c r="AH251" i="1"/>
  <c r="AH250" i="1"/>
  <c r="AH249" i="1"/>
  <c r="AH248" i="1"/>
  <c r="AH247" i="1"/>
  <c r="AH246" i="1"/>
  <c r="AH245" i="1"/>
  <c r="AH244" i="1"/>
  <c r="AH241" i="1"/>
  <c r="AH240" i="1"/>
  <c r="AH237" i="1"/>
  <c r="AH232" i="1"/>
  <c r="AH231" i="1"/>
  <c r="AH230" i="1"/>
  <c r="AH229" i="1"/>
  <c r="AH228" i="1"/>
  <c r="AH227" i="1"/>
  <c r="AH226" i="1"/>
  <c r="AH225" i="1"/>
  <c r="AH222" i="1"/>
  <c r="AH221" i="1"/>
  <c r="AH218" i="1"/>
  <c r="AH213" i="1"/>
  <c r="AH212" i="1"/>
  <c r="AH211" i="1"/>
  <c r="AH210" i="1"/>
  <c r="AH209" i="1"/>
  <c r="AH208" i="1"/>
  <c r="AH207" i="1"/>
  <c r="AH206" i="1"/>
  <c r="AH127" i="1"/>
  <c r="AH126" i="1"/>
  <c r="AH123" i="1"/>
  <c r="AH118" i="1"/>
  <c r="AH117" i="1"/>
  <c r="AH116" i="1"/>
  <c r="AH115" i="1"/>
  <c r="AH114" i="1"/>
  <c r="AH113" i="1"/>
  <c r="AH112" i="1"/>
  <c r="AH111" i="1"/>
  <c r="AH108" i="1"/>
  <c r="AH107" i="1"/>
  <c r="AH104" i="1"/>
  <c r="AH99" i="1"/>
  <c r="AH98" i="1"/>
  <c r="AH97" i="1"/>
  <c r="AH96" i="1"/>
  <c r="AH95" i="1"/>
  <c r="AH94" i="1"/>
  <c r="AH93" i="1"/>
  <c r="AH92" i="1"/>
  <c r="AH4" i="1"/>
  <c r="BH379" i="1"/>
  <c r="BH347" i="1"/>
  <c r="BH345" i="1"/>
  <c r="BH344" i="1"/>
  <c r="BH343" i="1"/>
  <c r="BH342" i="1"/>
  <c r="BH341" i="1"/>
  <c r="BH340" i="1"/>
  <c r="BH338" i="1"/>
  <c r="BH337" i="1"/>
  <c r="BH336" i="1"/>
  <c r="BH335" i="1"/>
  <c r="BH334" i="1"/>
  <c r="BH309" i="1"/>
  <c r="BH302" i="1"/>
  <c r="BH301" i="1"/>
  <c r="BH299" i="1"/>
  <c r="BH298" i="1"/>
  <c r="BH297" i="1"/>
  <c r="BH296" i="1"/>
  <c r="BH281" i="1"/>
  <c r="BH280" i="1"/>
  <c r="BH267" i="1"/>
  <c r="BH260" i="1"/>
  <c r="BH259" i="1"/>
  <c r="BH256" i="1"/>
  <c r="BH251" i="1"/>
  <c r="BH250" i="1"/>
  <c r="BH249" i="1"/>
  <c r="BH248" i="1"/>
  <c r="BH247" i="1"/>
  <c r="BH246" i="1"/>
  <c r="BH245" i="1"/>
  <c r="BH244" i="1"/>
  <c r="BH241" i="1"/>
  <c r="BH240" i="1"/>
  <c r="BH237" i="1"/>
  <c r="BH232" i="1"/>
  <c r="BH231" i="1"/>
  <c r="BH230" i="1"/>
  <c r="BH229" i="1"/>
  <c r="BH228" i="1"/>
  <c r="BH227" i="1"/>
  <c r="BH226" i="1"/>
  <c r="BH225" i="1"/>
  <c r="BH222" i="1"/>
  <c r="BH221" i="1"/>
  <c r="BH218" i="1"/>
  <c r="BH213" i="1"/>
  <c r="BH212" i="1"/>
  <c r="BH211" i="1"/>
  <c r="BH210" i="1"/>
  <c r="BH209" i="1"/>
  <c r="BH208" i="1"/>
  <c r="BH207" i="1"/>
  <c r="BH206" i="1"/>
  <c r="BH127" i="1"/>
  <c r="BH126" i="1"/>
  <c r="BH123" i="1"/>
  <c r="BH118" i="1"/>
  <c r="BH117" i="1"/>
  <c r="BH116" i="1"/>
  <c r="BH115" i="1"/>
  <c r="BH114" i="1"/>
  <c r="BH113" i="1"/>
  <c r="BH112" i="1"/>
  <c r="BH111" i="1"/>
  <c r="BH108" i="1"/>
  <c r="BH107" i="1"/>
  <c r="BH104" i="1"/>
  <c r="BH99" i="1"/>
  <c r="BH98" i="1"/>
  <c r="BH97" i="1"/>
  <c r="BH96" i="1"/>
  <c r="BH95" i="1"/>
  <c r="BH94" i="1"/>
  <c r="BH93" i="1"/>
  <c r="BH92" i="1"/>
  <c r="BH4" i="1"/>
  <c r="BI295" i="1" l="1"/>
  <c r="H294" i="1"/>
  <c r="I295" i="1"/>
  <c r="AH292" i="1"/>
  <c r="AI295" i="1"/>
  <c r="BH294" i="1"/>
  <c r="BH288" i="1"/>
  <c r="BH289" i="1"/>
  <c r="BH292" i="1"/>
  <c r="AH293" i="1"/>
  <c r="AH294" i="1"/>
  <c r="AH289" i="1"/>
  <c r="AH290" i="1"/>
  <c r="H289" i="1"/>
  <c r="H293" i="1"/>
  <c r="H291" i="1"/>
  <c r="H288" i="1"/>
  <c r="H292" i="1"/>
  <c r="H290" i="1"/>
  <c r="AH291" i="1"/>
  <c r="AH288" i="1"/>
  <c r="BH291" i="1"/>
  <c r="BH290" i="1"/>
  <c r="G379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19" i="1"/>
  <c r="G309" i="1"/>
  <c r="G302" i="1"/>
  <c r="G301" i="1"/>
  <c r="G300" i="1"/>
  <c r="G299" i="1"/>
  <c r="G298" i="1"/>
  <c r="G297" i="1"/>
  <c r="G296" i="1"/>
  <c r="G281" i="1"/>
  <c r="G280" i="1"/>
  <c r="G267" i="1"/>
  <c r="G260" i="1"/>
  <c r="G259" i="1"/>
  <c r="G256" i="1"/>
  <c r="G251" i="1"/>
  <c r="G250" i="1"/>
  <c r="G249" i="1"/>
  <c r="G248" i="1"/>
  <c r="G247" i="1"/>
  <c r="G246" i="1"/>
  <c r="G245" i="1"/>
  <c r="G244" i="1"/>
  <c r="G241" i="1"/>
  <c r="G240" i="1"/>
  <c r="G237" i="1"/>
  <c r="G232" i="1"/>
  <c r="G231" i="1"/>
  <c r="G230" i="1"/>
  <c r="G229" i="1"/>
  <c r="G228" i="1"/>
  <c r="G227" i="1"/>
  <c r="G226" i="1"/>
  <c r="G225" i="1"/>
  <c r="G222" i="1"/>
  <c r="G221" i="1"/>
  <c r="G218" i="1"/>
  <c r="G213" i="1"/>
  <c r="G212" i="1"/>
  <c r="G211" i="1"/>
  <c r="G210" i="1"/>
  <c r="G209" i="1"/>
  <c r="G208" i="1"/>
  <c r="G207" i="1"/>
  <c r="G206" i="1"/>
  <c r="G127" i="1"/>
  <c r="G126" i="1"/>
  <c r="G123" i="1"/>
  <c r="G118" i="1"/>
  <c r="G117" i="1"/>
  <c r="G116" i="1"/>
  <c r="G115" i="1"/>
  <c r="G114" i="1"/>
  <c r="G113" i="1"/>
  <c r="G112" i="1"/>
  <c r="G111" i="1"/>
  <c r="G108" i="1"/>
  <c r="G107" i="1"/>
  <c r="G104" i="1"/>
  <c r="G99" i="1"/>
  <c r="G98" i="1"/>
  <c r="G97" i="1"/>
  <c r="G96" i="1"/>
  <c r="G95" i="1"/>
  <c r="G94" i="1"/>
  <c r="G93" i="1"/>
  <c r="G92" i="1"/>
  <c r="G4" i="1"/>
  <c r="AG379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09" i="1"/>
  <c r="AG302" i="1"/>
  <c r="AG301" i="1"/>
  <c r="AG300" i="1"/>
  <c r="AG299" i="1"/>
  <c r="AG298" i="1"/>
  <c r="AG297" i="1"/>
  <c r="AG296" i="1"/>
  <c r="AG281" i="1"/>
  <c r="AG280" i="1"/>
  <c r="AG267" i="1"/>
  <c r="AG260" i="1"/>
  <c r="AG259" i="1"/>
  <c r="AG256" i="1"/>
  <c r="AG251" i="1"/>
  <c r="AG250" i="1"/>
  <c r="AG249" i="1"/>
  <c r="AG248" i="1"/>
  <c r="AG247" i="1"/>
  <c r="AG246" i="1"/>
  <c r="AG245" i="1"/>
  <c r="AG244" i="1"/>
  <c r="AG241" i="1"/>
  <c r="AG240" i="1"/>
  <c r="AG237" i="1"/>
  <c r="AG232" i="1"/>
  <c r="AG231" i="1"/>
  <c r="AG230" i="1"/>
  <c r="AG229" i="1"/>
  <c r="AG228" i="1"/>
  <c r="AG227" i="1"/>
  <c r="AG226" i="1"/>
  <c r="AG225" i="1"/>
  <c r="AG222" i="1"/>
  <c r="AG221" i="1"/>
  <c r="AG218" i="1"/>
  <c r="AG213" i="1"/>
  <c r="AG212" i="1"/>
  <c r="AG211" i="1"/>
  <c r="AG210" i="1"/>
  <c r="AG209" i="1"/>
  <c r="AG208" i="1"/>
  <c r="AG207" i="1"/>
  <c r="AG206" i="1"/>
  <c r="AG127" i="1"/>
  <c r="AG126" i="1"/>
  <c r="AG123" i="1"/>
  <c r="AG118" i="1"/>
  <c r="AG117" i="1"/>
  <c r="AG116" i="1"/>
  <c r="AG115" i="1"/>
  <c r="AG114" i="1"/>
  <c r="AG113" i="1"/>
  <c r="AG112" i="1"/>
  <c r="AG111" i="1"/>
  <c r="AG108" i="1"/>
  <c r="AG107" i="1"/>
  <c r="AG104" i="1"/>
  <c r="AG99" i="1"/>
  <c r="AG98" i="1"/>
  <c r="AG97" i="1"/>
  <c r="AG96" i="1"/>
  <c r="AG95" i="1"/>
  <c r="AG94" i="1"/>
  <c r="AG93" i="1"/>
  <c r="AG92" i="1"/>
  <c r="AG4" i="1"/>
  <c r="BG379" i="1"/>
  <c r="BG347" i="1"/>
  <c r="BG345" i="1"/>
  <c r="BG344" i="1"/>
  <c r="BG343" i="1"/>
  <c r="BG342" i="1"/>
  <c r="BG341" i="1"/>
  <c r="BG340" i="1"/>
  <c r="BG338" i="1"/>
  <c r="BG337" i="1"/>
  <c r="BG336" i="1"/>
  <c r="BG335" i="1"/>
  <c r="BG334" i="1"/>
  <c r="BG309" i="1"/>
  <c r="BG302" i="1"/>
  <c r="BG301" i="1"/>
  <c r="BG299" i="1"/>
  <c r="BG298" i="1"/>
  <c r="BG297" i="1"/>
  <c r="BG296" i="1"/>
  <c r="BG281" i="1"/>
  <c r="BG280" i="1"/>
  <c r="BG267" i="1"/>
  <c r="BG260" i="1"/>
  <c r="BG259" i="1"/>
  <c r="BG256" i="1"/>
  <c r="BG251" i="1"/>
  <c r="BG250" i="1"/>
  <c r="BG249" i="1"/>
  <c r="BG248" i="1"/>
  <c r="BG247" i="1"/>
  <c r="BG246" i="1"/>
  <c r="BG245" i="1"/>
  <c r="BG244" i="1"/>
  <c r="BG241" i="1"/>
  <c r="BG240" i="1"/>
  <c r="BG237" i="1"/>
  <c r="BG232" i="1"/>
  <c r="BG231" i="1"/>
  <c r="BG230" i="1"/>
  <c r="BG229" i="1"/>
  <c r="BG228" i="1"/>
  <c r="BG227" i="1"/>
  <c r="BG226" i="1"/>
  <c r="BG225" i="1"/>
  <c r="BG222" i="1"/>
  <c r="BG221" i="1"/>
  <c r="BG218" i="1"/>
  <c r="BG213" i="1"/>
  <c r="BG212" i="1"/>
  <c r="BG211" i="1"/>
  <c r="BG210" i="1"/>
  <c r="BG209" i="1"/>
  <c r="BG208" i="1"/>
  <c r="BG207" i="1"/>
  <c r="BG206" i="1"/>
  <c r="BG127" i="1"/>
  <c r="BG126" i="1"/>
  <c r="BG123" i="1"/>
  <c r="BG118" i="1"/>
  <c r="BG117" i="1"/>
  <c r="BG116" i="1"/>
  <c r="BG115" i="1"/>
  <c r="BG114" i="1"/>
  <c r="BG113" i="1"/>
  <c r="BG112" i="1"/>
  <c r="BG111" i="1"/>
  <c r="BG108" i="1"/>
  <c r="BG107" i="1"/>
  <c r="BG104" i="1"/>
  <c r="BG99" i="1"/>
  <c r="BG98" i="1"/>
  <c r="BG97" i="1"/>
  <c r="BG96" i="1"/>
  <c r="BG95" i="1"/>
  <c r="BG94" i="1"/>
  <c r="BG93" i="1"/>
  <c r="BG92" i="1"/>
  <c r="BG4" i="1"/>
  <c r="BG294" i="1" l="1"/>
  <c r="AG293" i="1"/>
  <c r="G293" i="1"/>
  <c r="AG294" i="1"/>
  <c r="BH295" i="1"/>
  <c r="H295" i="1"/>
  <c r="AH295" i="1"/>
  <c r="BG290" i="1"/>
  <c r="BG288" i="1"/>
  <c r="BG292" i="1"/>
  <c r="AG290" i="1"/>
  <c r="G290" i="1"/>
  <c r="G294" i="1"/>
  <c r="G288" i="1"/>
  <c r="G292" i="1"/>
  <c r="G291" i="1"/>
  <c r="G289" i="1"/>
  <c r="AG291" i="1"/>
  <c r="AG288" i="1"/>
  <c r="AG292" i="1"/>
  <c r="AG289" i="1"/>
  <c r="BG291" i="1"/>
  <c r="BG289" i="1"/>
  <c r="D4" i="1"/>
  <c r="E4" i="1"/>
  <c r="F4" i="1"/>
  <c r="F379" i="1" l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19" i="1"/>
  <c r="F309" i="1"/>
  <c r="F302" i="1"/>
  <c r="F301" i="1"/>
  <c r="F300" i="1"/>
  <c r="F299" i="1"/>
  <c r="F298" i="1"/>
  <c r="F297" i="1"/>
  <c r="F296" i="1"/>
  <c r="F281" i="1"/>
  <c r="F280" i="1"/>
  <c r="F267" i="1"/>
  <c r="F260" i="1"/>
  <c r="F259" i="1"/>
  <c r="F256" i="1"/>
  <c r="F251" i="1"/>
  <c r="F250" i="1"/>
  <c r="F249" i="1"/>
  <c r="F248" i="1"/>
  <c r="F247" i="1"/>
  <c r="F246" i="1"/>
  <c r="F245" i="1"/>
  <c r="F244" i="1"/>
  <c r="F241" i="1"/>
  <c r="F240" i="1"/>
  <c r="F237" i="1"/>
  <c r="F232" i="1"/>
  <c r="F231" i="1"/>
  <c r="F230" i="1"/>
  <c r="F229" i="1"/>
  <c r="F228" i="1"/>
  <c r="F227" i="1"/>
  <c r="F226" i="1"/>
  <c r="F225" i="1"/>
  <c r="F222" i="1"/>
  <c r="F221" i="1"/>
  <c r="F218" i="1"/>
  <c r="F213" i="1"/>
  <c r="F212" i="1"/>
  <c r="F211" i="1"/>
  <c r="F210" i="1"/>
  <c r="F209" i="1"/>
  <c r="F208" i="1"/>
  <c r="F207" i="1"/>
  <c r="F206" i="1"/>
  <c r="F127" i="1"/>
  <c r="F126" i="1"/>
  <c r="F123" i="1"/>
  <c r="F118" i="1"/>
  <c r="F117" i="1"/>
  <c r="F116" i="1"/>
  <c r="F115" i="1"/>
  <c r="F114" i="1"/>
  <c r="F113" i="1"/>
  <c r="F112" i="1"/>
  <c r="F111" i="1"/>
  <c r="F108" i="1"/>
  <c r="F107" i="1"/>
  <c r="F104" i="1"/>
  <c r="F99" i="1"/>
  <c r="F98" i="1"/>
  <c r="F97" i="1"/>
  <c r="F96" i="1"/>
  <c r="F95" i="1"/>
  <c r="F94" i="1"/>
  <c r="F93" i="1"/>
  <c r="F92" i="1"/>
  <c r="AF379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09" i="1"/>
  <c r="AF302" i="1"/>
  <c r="AF301" i="1"/>
  <c r="AF300" i="1"/>
  <c r="AF299" i="1"/>
  <c r="AF298" i="1"/>
  <c r="AF297" i="1"/>
  <c r="AF296" i="1"/>
  <c r="AF281" i="1"/>
  <c r="AF280" i="1"/>
  <c r="AF267" i="1"/>
  <c r="AF260" i="1"/>
  <c r="AF259" i="1"/>
  <c r="AF256" i="1"/>
  <c r="AF251" i="1"/>
  <c r="AF250" i="1"/>
  <c r="AF249" i="1"/>
  <c r="AF248" i="1"/>
  <c r="AF247" i="1"/>
  <c r="AF246" i="1"/>
  <c r="AF245" i="1"/>
  <c r="AF244" i="1"/>
  <c r="AF241" i="1"/>
  <c r="AF240" i="1"/>
  <c r="AF237" i="1"/>
  <c r="AF232" i="1"/>
  <c r="AF231" i="1"/>
  <c r="AF230" i="1"/>
  <c r="AF229" i="1"/>
  <c r="AF228" i="1"/>
  <c r="AF227" i="1"/>
  <c r="AF226" i="1"/>
  <c r="AF225" i="1"/>
  <c r="AF222" i="1"/>
  <c r="AF221" i="1"/>
  <c r="AF218" i="1"/>
  <c r="AF213" i="1"/>
  <c r="AF212" i="1"/>
  <c r="AF211" i="1"/>
  <c r="AF210" i="1"/>
  <c r="AF209" i="1"/>
  <c r="AF208" i="1"/>
  <c r="AF207" i="1"/>
  <c r="AF206" i="1"/>
  <c r="AF127" i="1"/>
  <c r="AF126" i="1"/>
  <c r="AF123" i="1"/>
  <c r="AF118" i="1"/>
  <c r="AF117" i="1"/>
  <c r="AF116" i="1"/>
  <c r="AF115" i="1"/>
  <c r="AF114" i="1"/>
  <c r="AF113" i="1"/>
  <c r="AF112" i="1"/>
  <c r="AF111" i="1"/>
  <c r="AF108" i="1"/>
  <c r="AF107" i="1"/>
  <c r="AF104" i="1"/>
  <c r="AF99" i="1"/>
  <c r="AF98" i="1"/>
  <c r="AF97" i="1"/>
  <c r="AF96" i="1"/>
  <c r="AF95" i="1"/>
  <c r="AF94" i="1"/>
  <c r="AF93" i="1"/>
  <c r="AF92" i="1"/>
  <c r="AF4" i="1"/>
  <c r="BF379" i="1"/>
  <c r="BF347" i="1"/>
  <c r="BF345" i="1"/>
  <c r="BF344" i="1"/>
  <c r="BF343" i="1"/>
  <c r="BF342" i="1"/>
  <c r="BF341" i="1"/>
  <c r="BF340" i="1"/>
  <c r="BF338" i="1"/>
  <c r="BF337" i="1"/>
  <c r="BF336" i="1"/>
  <c r="BF335" i="1"/>
  <c r="BF334" i="1"/>
  <c r="BF309" i="1"/>
  <c r="BF302" i="1"/>
  <c r="BF301" i="1"/>
  <c r="BF299" i="1"/>
  <c r="BF298" i="1"/>
  <c r="BF297" i="1"/>
  <c r="BF296" i="1"/>
  <c r="BF281" i="1"/>
  <c r="BF280" i="1"/>
  <c r="BF267" i="1"/>
  <c r="BF260" i="1"/>
  <c r="BF259" i="1"/>
  <c r="BF256" i="1"/>
  <c r="BF251" i="1"/>
  <c r="BF250" i="1"/>
  <c r="BF249" i="1"/>
  <c r="BF248" i="1"/>
  <c r="BF247" i="1"/>
  <c r="BF246" i="1"/>
  <c r="BF245" i="1"/>
  <c r="BF244" i="1"/>
  <c r="BF241" i="1"/>
  <c r="BF240" i="1"/>
  <c r="BF237" i="1"/>
  <c r="BF232" i="1"/>
  <c r="BF231" i="1"/>
  <c r="BF230" i="1"/>
  <c r="BF229" i="1"/>
  <c r="BF228" i="1"/>
  <c r="BF227" i="1"/>
  <c r="BF226" i="1"/>
  <c r="BF225" i="1"/>
  <c r="BF222" i="1"/>
  <c r="BF221" i="1"/>
  <c r="BF218" i="1"/>
  <c r="BF213" i="1"/>
  <c r="BF212" i="1"/>
  <c r="BF211" i="1"/>
  <c r="BF210" i="1"/>
  <c r="BF209" i="1"/>
  <c r="BF208" i="1"/>
  <c r="BF207" i="1"/>
  <c r="BF206" i="1"/>
  <c r="BF127" i="1"/>
  <c r="BF126" i="1"/>
  <c r="BF123" i="1"/>
  <c r="BF118" i="1"/>
  <c r="BF117" i="1"/>
  <c r="BF116" i="1"/>
  <c r="BF115" i="1"/>
  <c r="BF114" i="1"/>
  <c r="BF113" i="1"/>
  <c r="BF112" i="1"/>
  <c r="BF111" i="1"/>
  <c r="BF108" i="1"/>
  <c r="BF107" i="1"/>
  <c r="BF104" i="1"/>
  <c r="BF99" i="1"/>
  <c r="BF98" i="1"/>
  <c r="BF97" i="1"/>
  <c r="BF96" i="1"/>
  <c r="BF95" i="1"/>
  <c r="BF94" i="1"/>
  <c r="BF93" i="1"/>
  <c r="BF92" i="1"/>
  <c r="BF4" i="1"/>
  <c r="BF291" i="1" l="1"/>
  <c r="BG295" i="1"/>
  <c r="BF289" i="1"/>
  <c r="G295" i="1"/>
  <c r="AF294" i="1"/>
  <c r="AG295" i="1"/>
  <c r="BF288" i="1"/>
  <c r="BF294" i="1"/>
  <c r="BF290" i="1"/>
  <c r="BF292" i="1"/>
  <c r="AF289" i="1"/>
  <c r="AF293" i="1"/>
  <c r="F288" i="1"/>
  <c r="F292" i="1"/>
  <c r="F289" i="1"/>
  <c r="F293" i="1"/>
  <c r="F290" i="1"/>
  <c r="F294" i="1"/>
  <c r="F291" i="1"/>
  <c r="AF291" i="1"/>
  <c r="AF288" i="1"/>
  <c r="AF292" i="1"/>
  <c r="AF290" i="1"/>
  <c r="E379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19" i="1"/>
  <c r="E309" i="1"/>
  <c r="E302" i="1"/>
  <c r="E301" i="1"/>
  <c r="E300" i="1"/>
  <c r="E299" i="1"/>
  <c r="E298" i="1"/>
  <c r="E297" i="1"/>
  <c r="E296" i="1"/>
  <c r="E281" i="1"/>
  <c r="E280" i="1"/>
  <c r="E267" i="1"/>
  <c r="E260" i="1"/>
  <c r="E259" i="1"/>
  <c r="E256" i="1"/>
  <c r="E251" i="1"/>
  <c r="E250" i="1"/>
  <c r="E249" i="1"/>
  <c r="E248" i="1"/>
  <c r="E247" i="1"/>
  <c r="E246" i="1"/>
  <c r="E245" i="1"/>
  <c r="E244" i="1"/>
  <c r="E241" i="1"/>
  <c r="E240" i="1"/>
  <c r="E237" i="1"/>
  <c r="E232" i="1"/>
  <c r="E231" i="1"/>
  <c r="E230" i="1"/>
  <c r="E229" i="1"/>
  <c r="E228" i="1"/>
  <c r="E227" i="1"/>
  <c r="E226" i="1"/>
  <c r="E225" i="1"/>
  <c r="E222" i="1"/>
  <c r="E221" i="1"/>
  <c r="E218" i="1"/>
  <c r="E213" i="1"/>
  <c r="E212" i="1"/>
  <c r="E211" i="1"/>
  <c r="E210" i="1"/>
  <c r="E209" i="1"/>
  <c r="E208" i="1"/>
  <c r="E207" i="1"/>
  <c r="E206" i="1"/>
  <c r="E127" i="1"/>
  <c r="E126" i="1"/>
  <c r="E123" i="1"/>
  <c r="E118" i="1"/>
  <c r="E117" i="1"/>
  <c r="E116" i="1"/>
  <c r="E115" i="1"/>
  <c r="E114" i="1"/>
  <c r="E113" i="1"/>
  <c r="E112" i="1"/>
  <c r="E111" i="1"/>
  <c r="E108" i="1"/>
  <c r="E107" i="1"/>
  <c r="E104" i="1"/>
  <c r="E99" i="1"/>
  <c r="E98" i="1"/>
  <c r="E97" i="1"/>
  <c r="E96" i="1"/>
  <c r="E95" i="1"/>
  <c r="E94" i="1"/>
  <c r="E93" i="1"/>
  <c r="E92" i="1"/>
  <c r="AE379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09" i="1"/>
  <c r="AE302" i="1"/>
  <c r="AE301" i="1"/>
  <c r="AE300" i="1"/>
  <c r="AE299" i="1"/>
  <c r="AE298" i="1"/>
  <c r="AE297" i="1"/>
  <c r="AE296" i="1"/>
  <c r="AE281" i="1"/>
  <c r="AE280" i="1"/>
  <c r="AE267" i="1"/>
  <c r="AE260" i="1"/>
  <c r="AE259" i="1"/>
  <c r="AE256" i="1"/>
  <c r="AE251" i="1"/>
  <c r="AE250" i="1"/>
  <c r="AE249" i="1"/>
  <c r="AE248" i="1"/>
  <c r="AE247" i="1"/>
  <c r="AE246" i="1"/>
  <c r="AE245" i="1"/>
  <c r="AE244" i="1"/>
  <c r="AE241" i="1"/>
  <c r="AE240" i="1"/>
  <c r="AE237" i="1"/>
  <c r="AE232" i="1"/>
  <c r="AE231" i="1"/>
  <c r="AE230" i="1"/>
  <c r="AE229" i="1"/>
  <c r="AE228" i="1"/>
  <c r="AE227" i="1"/>
  <c r="AE226" i="1"/>
  <c r="AE225" i="1"/>
  <c r="AE222" i="1"/>
  <c r="AE221" i="1"/>
  <c r="AE218" i="1"/>
  <c r="AE213" i="1"/>
  <c r="AE212" i="1"/>
  <c r="AE211" i="1"/>
  <c r="AE210" i="1"/>
  <c r="AE209" i="1"/>
  <c r="AE208" i="1"/>
  <c r="AE207" i="1"/>
  <c r="AE206" i="1"/>
  <c r="AE127" i="1"/>
  <c r="AE126" i="1"/>
  <c r="AE123" i="1"/>
  <c r="AE118" i="1"/>
  <c r="AE117" i="1"/>
  <c r="AE116" i="1"/>
  <c r="AE115" i="1"/>
  <c r="AE114" i="1"/>
  <c r="AE113" i="1"/>
  <c r="AE112" i="1"/>
  <c r="AE111" i="1"/>
  <c r="AE108" i="1"/>
  <c r="AE107" i="1"/>
  <c r="AE104" i="1"/>
  <c r="AE99" i="1"/>
  <c r="AE98" i="1"/>
  <c r="AE97" i="1"/>
  <c r="AE96" i="1"/>
  <c r="AE95" i="1"/>
  <c r="AE94" i="1"/>
  <c r="AE93" i="1"/>
  <c r="AE92" i="1"/>
  <c r="AE4" i="1"/>
  <c r="BE379" i="1"/>
  <c r="BE347" i="1"/>
  <c r="BE345" i="1"/>
  <c r="BE344" i="1"/>
  <c r="BE343" i="1"/>
  <c r="BE342" i="1"/>
  <c r="BE341" i="1"/>
  <c r="BE340" i="1"/>
  <c r="BE338" i="1"/>
  <c r="BE337" i="1"/>
  <c r="BE336" i="1"/>
  <c r="BE335" i="1"/>
  <c r="BE334" i="1"/>
  <c r="BE309" i="1"/>
  <c r="BE302" i="1"/>
  <c r="BE301" i="1"/>
  <c r="BE299" i="1"/>
  <c r="BE298" i="1"/>
  <c r="BE297" i="1"/>
  <c r="BE296" i="1"/>
  <c r="BE281" i="1"/>
  <c r="BE280" i="1"/>
  <c r="BE267" i="1"/>
  <c r="BE260" i="1"/>
  <c r="BE259" i="1"/>
  <c r="BE256" i="1"/>
  <c r="BE251" i="1"/>
  <c r="BE250" i="1"/>
  <c r="BE249" i="1"/>
  <c r="BE248" i="1"/>
  <c r="BE247" i="1"/>
  <c r="BE246" i="1"/>
  <c r="BE245" i="1"/>
  <c r="BE244" i="1"/>
  <c r="BE241" i="1"/>
  <c r="BE240" i="1"/>
  <c r="BE237" i="1"/>
  <c r="BE232" i="1"/>
  <c r="BE231" i="1"/>
  <c r="BE230" i="1"/>
  <c r="BE229" i="1"/>
  <c r="BE228" i="1"/>
  <c r="BE227" i="1"/>
  <c r="BE226" i="1"/>
  <c r="BE225" i="1"/>
  <c r="BE222" i="1"/>
  <c r="BE221" i="1"/>
  <c r="BE218" i="1"/>
  <c r="BE213" i="1"/>
  <c r="BE212" i="1"/>
  <c r="BE211" i="1"/>
  <c r="BE210" i="1"/>
  <c r="BE209" i="1"/>
  <c r="BE208" i="1"/>
  <c r="BE207" i="1"/>
  <c r="BE206" i="1"/>
  <c r="BE127" i="1"/>
  <c r="BE126" i="1"/>
  <c r="BE123" i="1"/>
  <c r="BE118" i="1"/>
  <c r="BE117" i="1"/>
  <c r="BE116" i="1"/>
  <c r="BE115" i="1"/>
  <c r="BE114" i="1"/>
  <c r="BE113" i="1"/>
  <c r="BE112" i="1"/>
  <c r="BE111" i="1"/>
  <c r="BE108" i="1"/>
  <c r="BE107" i="1"/>
  <c r="BE104" i="1"/>
  <c r="BE99" i="1"/>
  <c r="BE98" i="1"/>
  <c r="BE97" i="1"/>
  <c r="BE96" i="1"/>
  <c r="BE95" i="1"/>
  <c r="BE94" i="1"/>
  <c r="BE93" i="1"/>
  <c r="BE92" i="1"/>
  <c r="BE4" i="1"/>
  <c r="E292" i="1" l="1"/>
  <c r="AE293" i="1"/>
  <c r="BF295" i="1"/>
  <c r="F295" i="1"/>
  <c r="AF295" i="1"/>
  <c r="BE292" i="1"/>
  <c r="BE294" i="1"/>
  <c r="BE288" i="1"/>
  <c r="BE289" i="1"/>
  <c r="AE290" i="1"/>
  <c r="AE294" i="1"/>
  <c r="E289" i="1"/>
  <c r="E290" i="1"/>
  <c r="E293" i="1"/>
  <c r="E294" i="1"/>
  <c r="E291" i="1"/>
  <c r="E288" i="1"/>
  <c r="AE291" i="1"/>
  <c r="AE288" i="1"/>
  <c r="AE292" i="1"/>
  <c r="AE289" i="1"/>
  <c r="BE291" i="1"/>
  <c r="BE290" i="1"/>
  <c r="D379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19" i="1"/>
  <c r="D309" i="1"/>
  <c r="D302" i="1"/>
  <c r="D301" i="1"/>
  <c r="D300" i="1"/>
  <c r="D299" i="1"/>
  <c r="D298" i="1"/>
  <c r="D297" i="1"/>
  <c r="D296" i="1"/>
  <c r="D281" i="1"/>
  <c r="D280" i="1"/>
  <c r="D267" i="1"/>
  <c r="D260" i="1"/>
  <c r="D259" i="1"/>
  <c r="D256" i="1"/>
  <c r="D251" i="1"/>
  <c r="D250" i="1"/>
  <c r="D249" i="1"/>
  <c r="D248" i="1"/>
  <c r="D247" i="1"/>
  <c r="D246" i="1"/>
  <c r="D245" i="1"/>
  <c r="D244" i="1"/>
  <c r="D241" i="1"/>
  <c r="D240" i="1"/>
  <c r="D237" i="1"/>
  <c r="D232" i="1"/>
  <c r="D231" i="1"/>
  <c r="D230" i="1"/>
  <c r="D229" i="1"/>
  <c r="D228" i="1"/>
  <c r="D227" i="1"/>
  <c r="D226" i="1"/>
  <c r="D225" i="1"/>
  <c r="D222" i="1"/>
  <c r="D221" i="1"/>
  <c r="D218" i="1"/>
  <c r="D213" i="1"/>
  <c r="D212" i="1"/>
  <c r="D211" i="1"/>
  <c r="D210" i="1"/>
  <c r="D209" i="1"/>
  <c r="D208" i="1"/>
  <c r="D207" i="1"/>
  <c r="D206" i="1"/>
  <c r="D127" i="1"/>
  <c r="D126" i="1"/>
  <c r="D123" i="1"/>
  <c r="D118" i="1"/>
  <c r="D117" i="1"/>
  <c r="D116" i="1"/>
  <c r="D115" i="1"/>
  <c r="D114" i="1"/>
  <c r="D113" i="1"/>
  <c r="D112" i="1"/>
  <c r="D111" i="1"/>
  <c r="D108" i="1"/>
  <c r="D107" i="1"/>
  <c r="D104" i="1"/>
  <c r="D99" i="1"/>
  <c r="D98" i="1"/>
  <c r="D97" i="1"/>
  <c r="D96" i="1"/>
  <c r="D95" i="1"/>
  <c r="D94" i="1"/>
  <c r="D93" i="1"/>
  <c r="D92" i="1"/>
  <c r="AD379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09" i="1"/>
  <c r="AD302" i="1"/>
  <c r="AD301" i="1"/>
  <c r="AD300" i="1"/>
  <c r="AD299" i="1"/>
  <c r="AD298" i="1"/>
  <c r="AD297" i="1"/>
  <c r="AD296" i="1"/>
  <c r="AD281" i="1"/>
  <c r="AD280" i="1"/>
  <c r="AD267" i="1"/>
  <c r="AD260" i="1"/>
  <c r="AD259" i="1"/>
  <c r="AD256" i="1"/>
  <c r="AD251" i="1"/>
  <c r="AD250" i="1"/>
  <c r="AD249" i="1"/>
  <c r="AD248" i="1"/>
  <c r="AD247" i="1"/>
  <c r="AD246" i="1"/>
  <c r="AD245" i="1"/>
  <c r="AD244" i="1"/>
  <c r="AD241" i="1"/>
  <c r="AD240" i="1"/>
  <c r="AD237" i="1"/>
  <c r="AD232" i="1"/>
  <c r="AD231" i="1"/>
  <c r="AD230" i="1"/>
  <c r="AD229" i="1"/>
  <c r="AD228" i="1"/>
  <c r="AD227" i="1"/>
  <c r="AD226" i="1"/>
  <c r="AD225" i="1"/>
  <c r="AD222" i="1"/>
  <c r="AD221" i="1"/>
  <c r="AD218" i="1"/>
  <c r="AD213" i="1"/>
  <c r="AD212" i="1"/>
  <c r="AD211" i="1"/>
  <c r="AD210" i="1"/>
  <c r="AD209" i="1"/>
  <c r="AD208" i="1"/>
  <c r="AD207" i="1"/>
  <c r="AD206" i="1"/>
  <c r="AD127" i="1"/>
  <c r="AD126" i="1"/>
  <c r="AD123" i="1"/>
  <c r="AD118" i="1"/>
  <c r="AD117" i="1"/>
  <c r="AD116" i="1"/>
  <c r="AD115" i="1"/>
  <c r="AD114" i="1"/>
  <c r="AD113" i="1"/>
  <c r="AD112" i="1"/>
  <c r="AD111" i="1"/>
  <c r="AD108" i="1"/>
  <c r="AD107" i="1"/>
  <c r="AD104" i="1"/>
  <c r="AD99" i="1"/>
  <c r="AD98" i="1"/>
  <c r="AD97" i="1"/>
  <c r="AD96" i="1"/>
  <c r="AD95" i="1"/>
  <c r="AD94" i="1"/>
  <c r="AD93" i="1"/>
  <c r="AD92" i="1"/>
  <c r="AD4" i="1"/>
  <c r="BD379" i="1"/>
  <c r="BD347" i="1"/>
  <c r="BD345" i="1"/>
  <c r="BD344" i="1"/>
  <c r="BD343" i="1"/>
  <c r="BD342" i="1"/>
  <c r="BD341" i="1"/>
  <c r="BD340" i="1"/>
  <c r="BD338" i="1"/>
  <c r="BD337" i="1"/>
  <c r="BD336" i="1"/>
  <c r="BD335" i="1"/>
  <c r="BD334" i="1"/>
  <c r="BD309" i="1"/>
  <c r="BD302" i="1"/>
  <c r="BD301" i="1"/>
  <c r="BD299" i="1"/>
  <c r="BD298" i="1"/>
  <c r="BD297" i="1"/>
  <c r="BD296" i="1"/>
  <c r="BD281" i="1"/>
  <c r="BD280" i="1"/>
  <c r="BD267" i="1"/>
  <c r="BD260" i="1"/>
  <c r="BD259" i="1"/>
  <c r="BD256" i="1"/>
  <c r="BD251" i="1"/>
  <c r="BD250" i="1"/>
  <c r="BD249" i="1"/>
  <c r="BD248" i="1"/>
  <c r="BD247" i="1"/>
  <c r="BD246" i="1"/>
  <c r="BD245" i="1"/>
  <c r="BD244" i="1"/>
  <c r="BD241" i="1"/>
  <c r="BD240" i="1"/>
  <c r="BD237" i="1"/>
  <c r="BD232" i="1"/>
  <c r="BD231" i="1"/>
  <c r="BD230" i="1"/>
  <c r="BD229" i="1"/>
  <c r="BD228" i="1"/>
  <c r="BD227" i="1"/>
  <c r="BD226" i="1"/>
  <c r="BD225" i="1"/>
  <c r="BD222" i="1"/>
  <c r="BD221" i="1"/>
  <c r="BD218" i="1"/>
  <c r="BD213" i="1"/>
  <c r="BD212" i="1"/>
  <c r="BD211" i="1"/>
  <c r="BD210" i="1"/>
  <c r="BD209" i="1"/>
  <c r="BD208" i="1"/>
  <c r="BD207" i="1"/>
  <c r="BD206" i="1"/>
  <c r="BD127" i="1"/>
  <c r="BD126" i="1"/>
  <c r="BD123" i="1"/>
  <c r="BD118" i="1"/>
  <c r="BD117" i="1"/>
  <c r="BD116" i="1"/>
  <c r="BD115" i="1"/>
  <c r="BD114" i="1"/>
  <c r="BD113" i="1"/>
  <c r="BD112" i="1"/>
  <c r="BD111" i="1"/>
  <c r="BD108" i="1"/>
  <c r="BD107" i="1"/>
  <c r="BD104" i="1"/>
  <c r="BD99" i="1"/>
  <c r="BD98" i="1"/>
  <c r="BD97" i="1"/>
  <c r="BD96" i="1"/>
  <c r="BD95" i="1"/>
  <c r="BD94" i="1"/>
  <c r="BD93" i="1"/>
  <c r="BD92" i="1"/>
  <c r="BD4" i="1"/>
  <c r="D293" i="1" l="1"/>
  <c r="AD293" i="1"/>
  <c r="BD292" i="1"/>
  <c r="BE295" i="1"/>
  <c r="AD294" i="1"/>
  <c r="E295" i="1"/>
  <c r="AE295" i="1"/>
  <c r="BD294" i="1"/>
  <c r="BD289" i="1"/>
  <c r="BD290" i="1"/>
  <c r="AD290" i="1"/>
  <c r="D290" i="1"/>
  <c r="D294" i="1"/>
  <c r="D291" i="1"/>
  <c r="D288" i="1"/>
  <c r="D292" i="1"/>
  <c r="D289" i="1"/>
  <c r="AD291" i="1"/>
  <c r="AD288" i="1"/>
  <c r="AD292" i="1"/>
  <c r="AD289" i="1"/>
  <c r="BD291" i="1"/>
  <c r="BD288" i="1"/>
  <c r="C379" i="1"/>
  <c r="C340" i="1"/>
  <c r="C339" i="1"/>
  <c r="C338" i="1"/>
  <c r="C336" i="1"/>
  <c r="C335" i="1"/>
  <c r="C334" i="1"/>
  <c r="C337" i="1"/>
  <c r="C319" i="1"/>
  <c r="C309" i="1"/>
  <c r="C302" i="1"/>
  <c r="C281" i="1"/>
  <c r="C280" i="1"/>
  <c r="C267" i="1"/>
  <c r="C259" i="1"/>
  <c r="C256" i="1"/>
  <c r="C250" i="1"/>
  <c r="C249" i="1"/>
  <c r="C248" i="1"/>
  <c r="C247" i="1"/>
  <c r="C246" i="1"/>
  <c r="C245" i="1"/>
  <c r="C244" i="1"/>
  <c r="C221" i="1"/>
  <c r="C218" i="1"/>
  <c r="C212" i="1"/>
  <c r="C211" i="1"/>
  <c r="C210" i="1"/>
  <c r="C209" i="1"/>
  <c r="C208" i="1"/>
  <c r="C207" i="1"/>
  <c r="C206" i="1"/>
  <c r="C213" i="1"/>
  <c r="C108" i="1"/>
  <c r="C107" i="1"/>
  <c r="C104" i="1"/>
  <c r="C98" i="1"/>
  <c r="C97" i="1"/>
  <c r="C96" i="1"/>
  <c r="C95" i="1"/>
  <c r="C94" i="1"/>
  <c r="C93" i="1"/>
  <c r="C92" i="1"/>
  <c r="C99" i="1"/>
  <c r="AC379" i="1"/>
  <c r="AC340" i="1"/>
  <c r="AC339" i="1"/>
  <c r="AC338" i="1"/>
  <c r="AC337" i="1"/>
  <c r="AC336" i="1"/>
  <c r="AC335" i="1"/>
  <c r="AC334" i="1"/>
  <c r="AC309" i="1"/>
  <c r="AC302" i="1"/>
  <c r="AC281" i="1"/>
  <c r="AC280" i="1"/>
  <c r="AC267" i="1"/>
  <c r="AC259" i="1"/>
  <c r="AC256" i="1"/>
  <c r="AC250" i="1"/>
  <c r="AC249" i="1"/>
  <c r="AC248" i="1"/>
  <c r="AC247" i="1"/>
  <c r="AC246" i="1"/>
  <c r="AC245" i="1"/>
  <c r="AC244" i="1"/>
  <c r="AC221" i="1"/>
  <c r="AC218" i="1"/>
  <c r="AC212" i="1"/>
  <c r="AC211" i="1"/>
  <c r="AC210" i="1"/>
  <c r="AC209" i="1"/>
  <c r="AC208" i="1"/>
  <c r="AC207" i="1"/>
  <c r="AC206" i="1"/>
  <c r="AC222" i="1"/>
  <c r="AC107" i="1"/>
  <c r="AC104" i="1"/>
  <c r="AC98" i="1"/>
  <c r="AC97" i="1"/>
  <c r="AC96" i="1"/>
  <c r="AC95" i="1"/>
  <c r="AC94" i="1"/>
  <c r="AC93" i="1"/>
  <c r="AC92" i="1"/>
  <c r="AC108" i="1"/>
  <c r="AC260" i="1"/>
  <c r="BC379" i="1"/>
  <c r="BC340" i="1"/>
  <c r="BC338" i="1"/>
  <c r="BC337" i="1"/>
  <c r="BC336" i="1"/>
  <c r="BC335" i="1"/>
  <c r="BC334" i="1"/>
  <c r="BC309" i="1"/>
  <c r="BC302" i="1"/>
  <c r="BC281" i="1"/>
  <c r="BC292" i="1" s="1"/>
  <c r="BC280" i="1"/>
  <c r="BC267" i="1"/>
  <c r="BC259" i="1"/>
  <c r="BC256" i="1"/>
  <c r="BC250" i="1"/>
  <c r="BC249" i="1"/>
  <c r="BC248" i="1"/>
  <c r="BC247" i="1"/>
  <c r="BC246" i="1"/>
  <c r="BC245" i="1"/>
  <c r="BC244" i="1"/>
  <c r="BC221" i="1"/>
  <c r="BC218" i="1"/>
  <c r="BC212" i="1"/>
  <c r="BC211" i="1"/>
  <c r="BC210" i="1"/>
  <c r="BC209" i="1"/>
  <c r="BC208" i="1"/>
  <c r="BC207" i="1"/>
  <c r="BC206" i="1"/>
  <c r="BC107" i="1"/>
  <c r="BC104" i="1"/>
  <c r="BC98" i="1"/>
  <c r="BC97" i="1"/>
  <c r="BC96" i="1"/>
  <c r="BC95" i="1"/>
  <c r="BC94" i="1"/>
  <c r="BC93" i="1"/>
  <c r="BC92" i="1"/>
  <c r="BC251" i="1"/>
  <c r="BC290" i="1" l="1"/>
  <c r="BD295" i="1"/>
  <c r="BC289" i="1"/>
  <c r="AC294" i="1"/>
  <c r="AC289" i="1"/>
  <c r="AD295" i="1"/>
  <c r="D295" i="1"/>
  <c r="BC288" i="1"/>
  <c r="BC294" i="1"/>
  <c r="BC222" i="1"/>
  <c r="BC108" i="1"/>
  <c r="BC260" i="1"/>
  <c r="AC288" i="1"/>
  <c r="AC293" i="1"/>
  <c r="AC292" i="1"/>
  <c r="AC251" i="1"/>
  <c r="AC99" i="1"/>
  <c r="C294" i="1"/>
  <c r="C289" i="1"/>
  <c r="C292" i="1"/>
  <c r="C288" i="1"/>
  <c r="C293" i="1"/>
  <c r="C290" i="1"/>
  <c r="C260" i="1"/>
  <c r="C222" i="1"/>
  <c r="C251" i="1"/>
  <c r="C291" i="1"/>
  <c r="AC213" i="1"/>
  <c r="AC291" i="1"/>
  <c r="AC290" i="1"/>
  <c r="BC99" i="1"/>
  <c r="BC213" i="1"/>
  <c r="BC291" i="1"/>
</calcChain>
</file>

<file path=xl/comments1.xml><?xml version="1.0" encoding="utf-8"?>
<comments xmlns="http://schemas.openxmlformats.org/spreadsheetml/2006/main">
  <authors>
    <author>Ахметов Артур Айратович</author>
  </authors>
  <commentList>
    <comment ref="U131" authorId="0" shapeId="0">
      <text>
        <r>
          <rPr>
            <sz val="9"/>
            <color indexed="81"/>
            <rFont val="Tahoma"/>
            <family val="2"/>
            <charset val="204"/>
          </rPr>
          <t>Резкий рост показателя за I кв. 2023 обусловлен отражением в том числе прогнозных значений, рассчитанных по МФО МСП, которые не обязаны представлять отчетность за I квартал.</t>
        </r>
      </text>
    </comment>
    <comment ref="U133" authorId="0" shapeId="0">
      <text>
        <r>
          <rPr>
            <sz val="9"/>
            <color indexed="81"/>
            <rFont val="Tahoma"/>
            <family val="2"/>
            <charset val="204"/>
          </rPr>
          <t>Резкий рост показателя за I кв. 2023 обусловлен отражением в том числе прогнозных значений, рассчитанных по МФО МСП, которые не обязаны представлять отчетность за I квартал.</t>
        </r>
      </text>
    </comment>
    <comment ref="T195" authorId="0" shapeId="0">
      <text>
        <r>
          <rPr>
            <sz val="9"/>
            <color indexed="81"/>
            <rFont val="Tahoma"/>
            <family val="2"/>
            <charset val="204"/>
          </rPr>
          <t>Отрицательное значение оборотного показателя обусловлено повторной сдачей отчетности поднадзорными организациями с скорректированными в сторону уменьшения данными.</t>
        </r>
      </text>
    </comment>
    <comment ref="V252" authorId="0" shapeId="0">
      <text>
        <r>
          <rPr>
            <sz val="9"/>
            <color indexed="81"/>
            <rFont val="Tahoma"/>
            <family val="2"/>
            <charset val="204"/>
          </rPr>
          <t>Отрицательное значение оборотного показателя обусловлено повторной сдачей отчетности поднадзорными организациями с скорректированными в сторону уменьшения данными.</t>
        </r>
      </text>
    </comment>
    <comment ref="V409" authorId="0" shapeId="0">
      <text>
        <r>
          <rPr>
            <sz val="9"/>
            <color indexed="81"/>
            <rFont val="Tahoma"/>
            <family val="2"/>
            <charset val="204"/>
          </rPr>
          <t>Сокращение размера капитала связано с отражением крупного убытка одни из участников рынка, который признан банкротом.</t>
        </r>
      </text>
    </comment>
  </commentList>
</comments>
</file>

<file path=xl/sharedStrings.xml><?xml version="1.0" encoding="utf-8"?>
<sst xmlns="http://schemas.openxmlformats.org/spreadsheetml/2006/main" count="6901" uniqueCount="247">
  <si>
    <t>Единица измерения</t>
  </si>
  <si>
    <t>X</t>
  </si>
  <si>
    <t>Изменение за год</t>
  </si>
  <si>
    <t xml:space="preserve">ед.  </t>
  </si>
  <si>
    <t>Изменение количества микрофинансовых организаций (за квартал)</t>
  </si>
  <si>
    <t>Количество жилищных накопительных кооперативов</t>
  </si>
  <si>
    <t>Изменение количества жилищных накопительных кооперативов (за квартал)</t>
  </si>
  <si>
    <t>Количество кредитных потребительских кооперативов</t>
  </si>
  <si>
    <t>Изменение количества кредитных потребительских кооперативов (за квартал)</t>
  </si>
  <si>
    <t>Количество сельскохозяйственных кредитных потребительских кооперативов</t>
  </si>
  <si>
    <t>Изменение количества сельскохозяйственных кредитных потребительских кооперативов (за квартал)</t>
  </si>
  <si>
    <t>Количество ломбардов</t>
  </si>
  <si>
    <t>Изменение количества ломбардов (за квартал)</t>
  </si>
  <si>
    <t>Концентрация  по активам (сумма задолженности по основному долгу по выданным микрозаймам на конец отчетного периода)</t>
  </si>
  <si>
    <t xml:space="preserve">     top-20</t>
  </si>
  <si>
    <t>%</t>
  </si>
  <si>
    <t xml:space="preserve">     top-100 </t>
  </si>
  <si>
    <t xml:space="preserve">      юридическим лицам</t>
  </si>
  <si>
    <t xml:space="preserve">      физическим лицам,  в том числе:</t>
  </si>
  <si>
    <t xml:space="preserve">Капитал </t>
  </si>
  <si>
    <t xml:space="preserve">      индивидуальным предпринимателям, в том числе:</t>
  </si>
  <si>
    <t>Доля микрозаймов физическим лицам в общей стоимости выданных за отчетный период микрозаймов</t>
  </si>
  <si>
    <t xml:space="preserve">      индивидуальным предпринимателям</t>
  </si>
  <si>
    <t>тыс.руб</t>
  </si>
  <si>
    <t>тыс.руб.</t>
  </si>
  <si>
    <t>Сумма денежных средств и/или стоимость иного имущества, поступившая в погашение задолженности по основному долгу по договорам микрозаймов за отчетный период, в том числе:</t>
  </si>
  <si>
    <t xml:space="preserve">         сумма денежных средств</t>
  </si>
  <si>
    <t>Соотношение выданных и погашенных микрозаймов за отчетный период</t>
  </si>
  <si>
    <t>Доля списанной задолженности по микрозаймам в общей сумме задолженности по выданным микрозаймам</t>
  </si>
  <si>
    <t xml:space="preserve">      по договорам, заключенным с кредитными организациями</t>
  </si>
  <si>
    <t xml:space="preserve">Количество лиц, предоставивших микрофинансовой организации денежные средства (за отчетный период): </t>
  </si>
  <si>
    <t>Сумма денежных средств, предоставленных микрофинансовой организации (за отчетный период), в том числе структура привлеченных денежных средств МФО:</t>
  </si>
  <si>
    <t xml:space="preserve">юридическими лицами по договорам займа и кредитным договорам, в том числе: </t>
  </si>
  <si>
    <t xml:space="preserve">     не являющимися учредителями (членами, участниками, акционерами)</t>
  </si>
  <si>
    <t>Количество МФО, привлекающих займы от сторонних физических лиц и индивидуальных предпринимателей,  не являющихся учредителями (членами, участниками, акционерами)</t>
  </si>
  <si>
    <t>Сумма денежных средств, предоставленных микрофинансовой организации (за отчетный квартал):</t>
  </si>
  <si>
    <t>Общая сумма займов, не являющихся микрозаймами, выданных микрофинансовой организацией за отчетный период</t>
  </si>
  <si>
    <t>Количество займов, не являющихся микрозаймами, выданных микрофинансовой организацией за отчетный период</t>
  </si>
  <si>
    <t>Сумма задолженности по займам, не являющимся микрозаймами, выданным микрофинансовой организацией, на конец отчетного периода</t>
  </si>
  <si>
    <t>Приобретение и уступка прав требований по договорам микрозайма, займа и кредитным договорам:</t>
  </si>
  <si>
    <t>Количество договоров микрозайма, займа и кредитных договоров, права требования по которым были приобретены микрофинансовой организацией в отчетном периоде, в том числе:</t>
  </si>
  <si>
    <t xml:space="preserve">         количество договоров микрозайма</t>
  </si>
  <si>
    <t>Вложения в приобретенные микрофинансовой организацией права требования по договорам микрозайма, займа и кредитным договорам, на конец отчетного периода, в том числе:</t>
  </si>
  <si>
    <t xml:space="preserve">         по договорам микрозайма</t>
  </si>
  <si>
    <t>Сумма денежных средств, уплаченных микрофинансовой организацией за приобретенные права требования по договорам микрозайма, займа и кредитным договорам, за отчетный период, в том числе:</t>
  </si>
  <si>
    <t xml:space="preserve">         за приобретенные права требования по договорам микрозайма</t>
  </si>
  <si>
    <t>Сумма задолженности по договорам микрозайма, займа и кредитным договорам, права требования по которым были приобретены микрофинансовой организацией, на конец отчетного периода, в том числе:</t>
  </si>
  <si>
    <t xml:space="preserve">         по договорам микрозайма, в том числе:</t>
  </si>
  <si>
    <t xml:space="preserve">                   по основному долгу</t>
  </si>
  <si>
    <t>Сумма задолженности по договорам микрозайма, займа и кредитным договорам, права требования по которым были уступлены микрофинансовой организацией за отчетный период, в том числе:</t>
  </si>
  <si>
    <t xml:space="preserve">       по договорам микрозайма, в том числе:</t>
  </si>
  <si>
    <t xml:space="preserve">                 по основному долгу</t>
  </si>
  <si>
    <t>Сумма денежных средств, полученных микрофинансовой организацией за реализованные права требования по договорам микрозайма, займа и кредитным договорам, за отчетный период, в том числе:</t>
  </si>
  <si>
    <t xml:space="preserve">        за реализованные права требования по договорам микрозайма</t>
  </si>
  <si>
    <t xml:space="preserve">      индивидуальными предпринимателями, в том числе:</t>
  </si>
  <si>
    <t>млн руб.</t>
  </si>
  <si>
    <t>Количество микрофинансовых организаций (далее - МФО), в т.ч.</t>
  </si>
  <si>
    <t>Оборачиваемость портфеля микрозаймов (отношение погашенной за год задолженности по микрозаймам к среднегодовой стоимости портфеля), в том числе:</t>
  </si>
  <si>
    <t>Норматив достаточности капитала, медиана, в том числе:</t>
  </si>
  <si>
    <t xml:space="preserve">      юридическими лицами</t>
  </si>
  <si>
    <t xml:space="preserve">Количество договоров микрозайма, заключенных за отчетный период, в том числе 
структура заключенных договоров микрозайма с: </t>
  </si>
  <si>
    <t xml:space="preserve">Количество договоров микрозайма, заключенных за отчетный квартал, в том числе с: </t>
  </si>
  <si>
    <t xml:space="preserve">      физическими лицами,  в том числе:</t>
  </si>
  <si>
    <t xml:space="preserve">          являющимся субъектами малого и среднего предпринимательства</t>
  </si>
  <si>
    <t>Количество действующих договоров микрозайма на конец отчетного периода, в том числе заключенных со следующими субъектами:</t>
  </si>
  <si>
    <t xml:space="preserve">          являющимися субъектами малого и среднего предпринимательства</t>
  </si>
  <si>
    <t>Сумма задолженности по микрозаймам, списанной за отчетный период, в том числе:</t>
  </si>
  <si>
    <t>являющимся субъектами малого и среднего предпринимательства</t>
  </si>
  <si>
    <t>Сумма задолженности по процентам по выданным микрозаймам на конец отчетного периода, в том числе:</t>
  </si>
  <si>
    <t xml:space="preserve"> физических лиц и индивидуальных предпринимателей, по договорам займа, в том числе:</t>
  </si>
  <si>
    <t xml:space="preserve">     не являющихся учредителями (членами, участниками, акционерами)</t>
  </si>
  <si>
    <t>Количество физических лиц, в том числе индивидуальных предпринимателей, на конец отчетного периода, предоставивших микрофинансовой компании денежные средства по действующим договорам займа, в том числе:</t>
  </si>
  <si>
    <t xml:space="preserve">          PDL</t>
  </si>
  <si>
    <t xml:space="preserve">          IL</t>
  </si>
  <si>
    <t xml:space="preserve">     являющимися учредителями (членами, участниками, акционерами)</t>
  </si>
  <si>
    <t xml:space="preserve">     являющихся учредителями (членами, участниками, акционерами)</t>
  </si>
  <si>
    <t xml:space="preserve">      по договорам, заключенным с юридическими лицами (за исключением кредитных организаций)</t>
  </si>
  <si>
    <t>от займов, не являющихся микрозаймами</t>
  </si>
  <si>
    <t>от микрофинансовой деятельности</t>
  </si>
  <si>
    <t>от уступки прав требования по микрозаймам</t>
  </si>
  <si>
    <t>от прочих направлений деятельности</t>
  </si>
  <si>
    <t>Количество договоров микрозайма, займа и кредитных договоров, права требования по которым были уступлены микрофинансовой организацией в отчетном периоде, в том числе:</t>
  </si>
  <si>
    <t xml:space="preserve">         по основному долгу</t>
  </si>
  <si>
    <t>Активы</t>
  </si>
  <si>
    <t>Весь рынок</t>
  </si>
  <si>
    <t>Микрофинансовые компании (МФК)</t>
  </si>
  <si>
    <t>Микрокредитные компании (МКК)</t>
  </si>
  <si>
    <t>юридических лиц, по договорам займа и кредитным договорам, в том числе:</t>
  </si>
  <si>
    <t>Доходы (не включая сумму налога на добавленную стоимость) от всех видов деятельности за отчетный период, в том числе:</t>
  </si>
  <si>
    <t>Доходы (не включая сумму налога на добавленную стоимость) от всех видов деятельности за отчетный квартал, в том числе:</t>
  </si>
  <si>
    <t>Сумма денежных средств и/или стоимость иного имущества, поступившая в погашение задолженности по основному долгу по договорам микрозаймов за отчетный квартал, в том числе:</t>
  </si>
  <si>
    <t>Сумма денежных средств и/или стоимость иного имущества, поступившая в погашение задолженности по процентам по договорам микрозайма за отчетный период, в том числе:</t>
  </si>
  <si>
    <t>Сумма денежных средств и/или стоимость иного имущества, поступившая в погашение задолженности по процентам по договорам микрозайма за отчетный квартал, в том числе:</t>
  </si>
  <si>
    <t>Сумма денежных средств и/или стоимость иного имущества, поступившая в погашение задолженности по неустойке (штрафы и пени) по договорам микрозайма за отчетный период, в том числе:</t>
  </si>
  <si>
    <t>Сумма денежных средств и/или стоимость иного имущества, поступившая в погашение задолженности по неустойке (штрафы и пени) по договорам микрозайма за отчетный квартал, в том числе:</t>
  </si>
  <si>
    <t>Сумма задолженности по микрозаймам, списанной за отчетный квартал, в том числе:</t>
  </si>
  <si>
    <t>Количество договоров микрозайма, займа и кредитных договоров, права требования по которым были приобретены микрофинансовой организацией в отчетном квартале, в том числе:</t>
  </si>
  <si>
    <t>Сумма денежных средств, уплаченных микрофинансовой организацией за приобретенные права требования по договорам микрозайма, займа и кредитным договорам, за отчетный квартал, в том числе:</t>
  </si>
  <si>
    <t>Количество договоров микрозайма, займа и кредитных договоров, права требования по которым были уступлены микрофинансовой организацией в отчетном квартале, в том числе:</t>
  </si>
  <si>
    <t>Сумма задолженности по договорам микрозайма, займа и кредитным договорам, права требования по которым были уступлены микрофинансовой организацией за отчетный квартал, в том числе:</t>
  </si>
  <si>
    <t>Сумма денежных средств, полученных микрофинансовой организацией за реализованные права требования по договорам микрозайма, займа и кредитным договорам, за отчетный квартал, в том числе:</t>
  </si>
  <si>
    <t>Дисконт при реализации прав требования по договорам микрозайма</t>
  </si>
  <si>
    <t xml:space="preserve">Структура выдачи микрозаймов МФО: </t>
  </si>
  <si>
    <t xml:space="preserve">Сумма микрозаймов, выданных за отчетный квартал, в том числе: </t>
  </si>
  <si>
    <t>Профильные активы (сумма задолженности по основному долгу по выданным микрозаймам на конец отчетного периода), в том числе:</t>
  </si>
  <si>
    <t>Структура портфеля микрозаймов:</t>
  </si>
  <si>
    <t xml:space="preserve">Квартальная динамика выдачи микрозаймов МФО: </t>
  </si>
  <si>
    <t>Квартальная динамика портфеля микрозаймов:</t>
  </si>
  <si>
    <t xml:space="preserve">Сумма микрозаймов, выданных за отчетный период, в том числе: </t>
  </si>
  <si>
    <t>Средства, привлеченные для осуществления микрофинансовой деятельности - задолженность по основному долгу (на конец отчетного периода):</t>
  </si>
  <si>
    <t>по договорам займа и кредитным договорам, заключенным с юридическими лицами, в том числе:</t>
  </si>
  <si>
    <t>по договорам займа, заключенным с физическими лицами и индивидуальными предпринимателями, в том числе:</t>
  </si>
  <si>
    <t>Средства, привлеченные для осуществления микрофинансовой деятельности - задолженность по процентам (на конец отчетного периода):</t>
  </si>
  <si>
    <t>Структура задолженности по основному долгу по средствам, привлеченным для осуществления микрофинансовой деятельности, в том числе:</t>
  </si>
  <si>
    <t>Квартальная динамика задолженности по основному долгу по средствам, привлеченным для осуществления микрофинансовой деятельности, в том числе:</t>
  </si>
  <si>
    <t>Средняя сумма микрозаймов, выданных за отчетный квартал, в том числе:</t>
  </si>
  <si>
    <t>Изменение за квартал</t>
  </si>
  <si>
    <t xml:space="preserve">     кредитных организаций</t>
  </si>
  <si>
    <t xml:space="preserve">     юридических лиц (за исключением кредитных организаций)</t>
  </si>
  <si>
    <t>физическими лицами и индивидуальными предпринимателями по договорам займа, в том числе</t>
  </si>
  <si>
    <t xml:space="preserve">     предоставленных кредитными организациями</t>
  </si>
  <si>
    <t xml:space="preserve">     предоставленных юридическими лицами (за исключением кредитных организаций)</t>
  </si>
  <si>
    <t>Структура денежных средств, предоставленных микрофинансовой организации (за отчетный квартал):</t>
  </si>
  <si>
    <t>Квартальная динамика денежных средств, предоставленных микрофинансовой организации:</t>
  </si>
  <si>
    <t>30.09.2018</t>
  </si>
  <si>
    <t>31.12.2018</t>
  </si>
  <si>
    <t>31.03.2019</t>
  </si>
  <si>
    <t>30.06.2019</t>
  </si>
  <si>
    <t>30.09.2019</t>
  </si>
  <si>
    <t>31.12.2019</t>
  </si>
  <si>
    <t>31.03.2020</t>
  </si>
  <si>
    <t>Число заемщиков ломбардов</t>
  </si>
  <si>
    <t>тыс. чел.</t>
  </si>
  <si>
    <t>Портфель займов  КПК</t>
  </si>
  <si>
    <t>Количество пайщиков КПК</t>
  </si>
  <si>
    <t>Портфель займов  СКПК</t>
  </si>
  <si>
    <t>Количество пайщиков СКПК</t>
  </si>
  <si>
    <t>Активы КПК</t>
  </si>
  <si>
    <t>Капитал КПК</t>
  </si>
  <si>
    <t>Активы СКПК</t>
  </si>
  <si>
    <t>Капитал СКПК</t>
  </si>
  <si>
    <t>Наименование ключевых показателей деятельности микрофинансовых институтов</t>
  </si>
  <si>
    <t>Отдельные показатели деятельности ломбардов</t>
  </si>
  <si>
    <t>Отдельные показатели деятельности МФО</t>
  </si>
  <si>
    <t>Отдельные показатели деятельности КПК</t>
  </si>
  <si>
    <t>Отдельные показатели деятельности СКПК</t>
  </si>
  <si>
    <t>Объем средств, привлеченных СКПК за отчетный период</t>
  </si>
  <si>
    <t>Объем средств, привлеченных КПК за отчетный период</t>
  </si>
  <si>
    <t>Общие положения</t>
  </si>
  <si>
    <t>Характеристика отдельных показателей</t>
  </si>
  <si>
    <t>В разделе «Ключевые показатели деятельности микрофинансовых институтов» представлена таблица, отражающая динамику изменения агрегированных показателей, характеризующих деятельность микрофинансовых организаций в течение отчетного периода (далее – Показатели МФО): сведения о микрозаймах и средствах, привлеченных от юридических и физических лиц.</t>
  </si>
  <si>
    <t>Показатели МФО рассчитываются Банком России ежеквартально на основе отчетности, представляемой МФО в Банк России в соответствии с требованиями Федерального закона от 02.07.2010 № 151-ФЗ «О микрофинансовой деятельности и микрофинансовых организациях».</t>
  </si>
  <si>
    <t>Показатели МФО приводятся как за отчетный период, так и за несколько предыдущих ему периодов.</t>
  </si>
  <si>
    <t>Источником Показателей МФО являются формы отчета о микрофинансовой деятельности микрофинансовой организации, утвержденные Указанием Банка России от 24.05.2017 № 4383-У «О формах, сроках и порядке составления и представления в Банк России отчетности микрофинансовыми компаниями и микрокредитными компаниями, порядке и сроках раскрытия бухгалтерской (финансовой) отчетности и аудиторского заключения микрофинансовой компании» (далее – Отчетность МФО).</t>
  </si>
  <si>
    <t>Количественные показатели</t>
  </si>
  <si>
    <t>Количество организаций в ежеквартальной динамике на указанную отчетную дату показывает общее число действующих субъектов рынка микрофинансирования. Отдельно выделяется количество МФО, жилищных накопительных кооперативов, кредитных потребительских кооперативов, сельскохозяйственных кредитных потребительских кооперативов, ломбардов.</t>
  </si>
  <si>
    <t>Сведения о субъектах рынка микрофинансирования подлежат внесению в государственные реестры субъектов рынка микрофинансирования.</t>
  </si>
  <si>
    <t>Изменения количества организаций показывают, насколько изменилось количество организаций за отчетный квартал.</t>
  </si>
  <si>
    <t>Показатель «Количество договоров микрозайма, заключенных за отчетный период/квартал» отражает данные о количестве договоров микрозайма, заключенных микрофинансовой организацией в течение отчетного периода. В данный показатель включаются сведения как по действующим договорам микрозайма, так и по договорам микрозайма, по которым в течение отчетного периода заемщики полностью погасили свои обязательства. В указанный показатель не включается информация о количестве договоров микрозайма, займа и кредитных договоров, приобретенных микрофинансовой организацией по договорам уступки прав требования.</t>
  </si>
  <si>
    <t xml:space="preserve">Информация об общем количестве договоров микрозайма разделяется на сведения о количестве договоров микрозайма, заключенных с индивидуальными предпринимателями, юридическими лицами и физическими лицами, не являющимися индивидуальными предпринимателями. </t>
  </si>
  <si>
    <t xml:space="preserve">В настоящем показателе и в следующих показателях МФО под онлайн-микрозаймами понимаются микрозаймы, договоры по которым заключены через информационно-телекоммуникационную сеть «Интернет» и денежные средства по которым предоставлены физическому лицу в безналичной форме. </t>
  </si>
  <si>
    <t>Концентрация – относительная величина лидирующих на рынке микрофинансирования МФО по общему объему суммы задолженности по выданным микрозаймам.</t>
  </si>
  <si>
    <t>Финансовые показатели</t>
  </si>
  <si>
    <t>Показатель «Профильные активы (сумма задолженности по основному долгу по выданным микрозаймам на конец отчетного периода)» отражает сумму задолженности по основному долгу по выданным микрофинансовой организацией микрозаймам на конец отчетного периода. В указанную строку не включается сумма задолженности по основному долгу по договорам микрозайма, займа и кредитным договорам, приобретенным микрофинансовой организацией по договорам уступки прав требования.</t>
  </si>
  <si>
    <t>Сумма задолженности по процентам по выданным микрозаймам отражает сумму задолженности по процентам по выданным микрофинансовой организацией микрозаймам на конец отчетного периода. В указанную строку не включается сумма задолженности по процентам по договорам микрозайма, займа и кредитным договорам, приобретенным микрофинансовой организацией по договорам уступки прав требования. В настоящем показателе и в следующих показателях МФО под процентами понимается любой заранее установленный договором микрозайма доход по микрозайму.</t>
  </si>
  <si>
    <t>Капитал – агрегированная величина раздела III «Капитал и резервы» («Целевое финансирование» для некоммерческих организаций) бухгалтерского баланса МФО.</t>
  </si>
  <si>
    <t>Чистая прибыль – агрегированная величина чистой прибыли (убытка) по всем видам деятельности.</t>
  </si>
  <si>
    <t>Сумма микрозаймов, выданных за отчетный период/квартал, отражает общую сумму микрозаймов, выданных микрофинансовой организацией за отчетный период/квартал. Отдельно представлены суммы микрозаймов, выданных микрофинансовой организацией за отчетный период/квартал индивидуальным предпринимателям, юридическим лицам и физическим лицам, не являющимся индивидуальными предпринимателями.</t>
  </si>
  <si>
    <t>Показатель «Доля микрозаймов физическим лицам в общем объеме выданных за отчетный период микрозаймов» рассчитывается как отношение суммы микрозаймов, выданных микрофинансовой организацией за отчетный период физическим лицам, к общей сумме микрозаймов, выданных микрофинансовой организацией за отчетный период.</t>
  </si>
  <si>
    <t>Сумма денежных средств и/или стоимость иного имущества, поступившая в погашение задолженности по основному долгу по договорам микрозаймов за отчетный период, отражает сведения о сумме денежных средств и/или стоимости иного имущества, полученных микрофинансовой организацией в счет погашения задолженности по основному долгу по договорам микрозайма, в том числе не погашенным в установленный срок. В данный показатель включаются сведения как по действующим договорам микрозайма, так и по договорам микрозайма, по которым в течение отчетного периода заемщики полностью погасили свои обязательства. В указанный показатель не включается информация о сумме денежных средств и/или стоимости иного имущества, поступивших в счет погашения задолженности по начисленным процентам и по неустойке (штрафам и пеням), а также информация о сумме денежных средств и/или стоимости иного имущества, поступивших в счет погашения задолженности по договорам микрозайма, займа и кредитным договорам, приобретенным микрофинансовой организацией по договору уступки прав требования.</t>
  </si>
  <si>
    <t>Сумма задолженности по микрозаймам, списанной за отчетный период, отражает сумму списанной за отчетный период задолженности по договорам микрозайма, признанной в соответствии с действующим законодательством Российской Федерации безнадежной (нереальной к взысканию). В указанный показатель не включается информация о сумме, списанной за отчетный период задолженности по договорам микрозайма, займа и кредитным договорам, приобретенным микрофинансовой организацией по договору уступки прав требования.</t>
  </si>
  <si>
    <t>Показатель «Доля списанной задолженности по микрозаймам в общей сумме задолженности по выданным микрозаймам» рассчитывается как отношение суммы списанной за отчетный период задолженности по микрозаймам к общей сумме задолженности по выданным микрозаймам.</t>
  </si>
  <si>
    <t>Средства, привлеченные для осуществления микрофинансовой деятельности, включают в себя следующие показатели:</t>
  </si>
  <si>
    <t>– сумма задолженности по договорам займа и кредита, заключенным с юридическими лицами, на конец отчетного периода отражает задолженность микрофинансовой организации по основному долгу по договорам займа и кредитным договорам, заключенным с юридическими лицами. В указанный показатель не включаются сведения о процентах, начисленных по договорам займа и кредитным договорам, заключенным с юридическими лицами, а также задолженности по неустойке (штрафам и пеням) по договорам займа и кредитным договорам;</t>
  </si>
  <si>
    <t>– сумма задолженности по процентам по договорам займа и кредита, заключенным с юридическими лицами, на конец отчетного периода отражает задолженность микрофинансовой организации по процентам, начисленным в соответствии с договорами займа и кредитными договорами, заключенными с юридическими лицами. В указанный показатель не включаются сведения о задолженности по основному долгу, а также о задолженности по неустойке (штрафам и пеням) по договорам займа и кредитным договорам;</t>
  </si>
  <si>
    <t>– сумма задолженности по основному долгу по договорам займа, заключенным с физическими лицами и индивидуальными предпринимателями, отражает задолженность микрофинансовой организации по основному долгу по договорам займа, заключенным с физическими лицами и индивидуальными предпринимателями. В указанный показатель не включаются сведения о процентах, начисленных по договорам займа, заключенным с физическими лицами и индивидуальными предпринимателями, а также задолженности по неустойке (штрафам и пеням) по договорам займа;</t>
  </si>
  <si>
    <t>– сумма задолженности по процентам по договорам займа, заключенным с физическими лицами и индивидуальными предпринимателями, на конец отчетного периода отражает задолженность микрофинансовой организации по процентам, начисленным в соответствии с договорами займа, заключенными с физическими лицами и индивидуальными предпринимателями. В указанный показатель не включаются сведения о задолженности по основному долгу и неустойке (штрафах, пенях) по договорам займа.</t>
  </si>
  <si>
    <t>Количество лиц, предоставивших микрофинансовой организации денежные средства за отчетный период, отражает количество юридических лиц, физических лиц и индивидуальных предпринимателей, предоставивших микрофинансовой организации денежные средства по договорам займа и кредитным договорам за отчетный период. В указанный показатель включаются сведения как по договорам займа (и кредитным договорам), не погашенным на конец отчетного периода, так и по договорам займа (и кредитным договорам), обязательства по которым были погашены микрофинансовой организацией в отчетном периоде.</t>
  </si>
  <si>
    <t>Сумма денежных средств, предоставленных микрофинансовой организации (за отчетный период/квартал), отражает сумму денежных средств, предоставленных микрофинансовой организации юридическими лицами по договорам займа и кредитным договорам / физическими лицами и индивидуальными предпринимателями по договорам займа за отчетный период/квартал. В указанную строку включаются сведения как по договорам займа (и кредитным договорам), не погашенным на конец отчетного периода/квартала, так и по договорам займа (и кредитным договорам), обязательства по которым были погашены микрофинансовой организацией в отчетном периоде/квартале.</t>
  </si>
  <si>
    <t xml:space="preserve">Показатель «Количество МФО, привлекающих займы от сторонних физических лиц и индивидуальных предпринимателей, не являющихся учредителями (членами, участниками, акционерами)» отражает количество МФО, имеющих сумму денежных средств, предоставленных микрофинансовой организации физическими лицами и индивидуальными предпринимателями, не являющимися учредителями (членами, участниками, акционерами) по договорам займа за отчетный период больше нуля. </t>
  </si>
  <si>
    <t>Общая сумма займов, не являющихся микрозаймами, выданных микрофинансовой организацией за отчетный период, отражает сумму займов, выданных микрофинансовой организацией по договорам займа, информация о которых указана в следующем показателе.</t>
  </si>
  <si>
    <t xml:space="preserve">Количество займов, не являющихся микрозаймами, выданных микрофинансовой организацией, за отчетный период отражает количество договоров займа, не являющихся микрозаймами, заключенных микрофинансовой организацией за отчетный период. В указанном показателе указывается информация как по договорам займа, не погашенным на конец отчетного периода, так и по договорам займа, обязательства по которым были погашены в отчетном периоде. В данный показатель не включается информация о договорах займа, приобретенных микрофинансовой организацией по договору уступки прав требования. </t>
  </si>
  <si>
    <t>Сумма задолженности по займам, не являющимся микрозаймами, выданным микрофинансовой организацией, на конец отчетного периода отражает сумму задолженности по основному долгу, по начисленным процентам, а также по неустойке (штрафам и пеням), предусмотренным условиями договора займа, информация о которых указана в предыдущем показателе.</t>
  </si>
  <si>
    <t xml:space="preserve">В показателях о сведениях по приобретению и уступке прав требований по договорам микрозайма, займа и кредитным договорам: </t>
  </si>
  <si>
    <t>– под договорами микрозайма, приобретенными микрофинансовой организацией по договору уступки прав требования, понимаются все договоры микрозайма, которые были заключены иными организациями и по которым были приобретены права требования;</t>
  </si>
  <si>
    <t>– под договорами микрозайма, права требования по которым были уступлены микрофинансовой организацией, понимаются все договоры микрозайма, которые были заключены иными организациями и по которым были приобретены права требования, а также договоры микрозайма, заключенные микрофинансовой организацией самостоятельно.</t>
  </si>
  <si>
    <t>В показателях о сведениях по приобретению и уступке прав требований по договорам микрозайма, займа и кредитным договорам:</t>
  </si>
  <si>
    <t xml:space="preserve">Количество договоров микрозайма, займа и кредитных договоров, права требования по которым были приобретены микрофинансовой организацией, в отчетном периоде отражает количество договоров микрозайма, займа и кредитных договоров, права требования по которым приобретены микрофинансовой организацией в отчетном периоде. </t>
  </si>
  <si>
    <t xml:space="preserve">Вложения в приобретенные микрофинансовой организацией права требования по договорам микрозайма, займа и кредитным договорам, на конец отчетного периода отражают остаток по соответствующему субсчету. Вложения в приобретенные микрофинансовой организацией права требования по договорам микрозайма, займа и кредитным договорам на конец отчетного периода отражают остаток по соответствующему субсчету, предназначенному для учета операций по приобретению прав требования и открытому к счету по учету финансовых вложений. </t>
  </si>
  <si>
    <t xml:space="preserve">Сумма денежных средств, уплаченных микрофинансовой организацией за приобретенные права требования по договорам микрозайма, займа и кредитным договорам, за отчетный период отражает сумму денежных средств, уплаченных микрофинансовой организацией за отчетный период за приобретенные права требования по договорам микрозайма, займа и кредитным договорам. </t>
  </si>
  <si>
    <t>Сумма задолженности по договорам микрозайма, займа и кредитным договорам, права требования по которым были приобретены микрофинансовой организацией, на конец отчетного периода отражает сумму задолженности по основному долгу, процентам и неустойке (штрафам, пеням) по договорам микрозайма, займа и кредитным договорам, права требования по которым были приобретены микрофинансовой организацией на конец отчетного периода.</t>
  </si>
  <si>
    <t xml:space="preserve">Количество договоров микрозайма, займа и кредитных договоров, права требования по которым были уступлены микрофинансовой организацией, в отчетном периоде отражает количество договоров микрозайма, займа и кредитных договоров, права требования по которым были уступлены микрофинансовой организацией в отчетном периоде. </t>
  </si>
  <si>
    <t xml:space="preserve">Сумма задолженности по договорам микрозайма, займа и кредитным договорам, права требования по которым были уступлены микрофинансовой организацией, за отчетный период отражает остаток задолженности (основной долг, проценты и неустойка (штрафы, пени) на дату уступки прав требования по договорам микрозайма, займа и кредитным договорам, переданным микрофинансовой организацией другим лицам за отчетный период. </t>
  </si>
  <si>
    <t>Сумма денежных средств, полученных микрофинансовой организацией за реализованные права требования по договорам микрозайма, займа и кредитным договорам, за отчетный период отражает сумму денежных средств, полученных микрофинансовой организацией за отчетный период за реализованные права требования по договорам микрозайма, займа и кредитным договорам.</t>
  </si>
  <si>
    <t>Портфель займов ломбардов (сумма задолженности по основному долгу), в том числе:</t>
  </si>
  <si>
    <t>Сумма задолженности по процентам по предоставленным займам на конец отчетного периода</t>
  </si>
  <si>
    <t>Сумма займов, выданных за отчетный период</t>
  </si>
  <si>
    <t>Сумма займов, выданных за отчетный квартал</t>
  </si>
  <si>
    <t>Количество договоров займа, заключенных за отчетный период</t>
  </si>
  <si>
    <t>Количество договоров займа, заключенных за отчетный квартал</t>
  </si>
  <si>
    <t>Средний размер займа, выданного в отчетном квартале</t>
  </si>
  <si>
    <t>Сумма денежных средств, поступивших за отчетный период в погашение задолженности по основному долгу по предоставленным займам</t>
  </si>
  <si>
    <t>Сумма фактически полученных за отчетный период процентов по предоставленным займам</t>
  </si>
  <si>
    <t>Сумма денежных средств от реализации невостребованных вещей, поступивших за отчетный период в погашение задолженности по основному долгу по предоставленным займам</t>
  </si>
  <si>
    <t>Сумма денежных средств от реализации невостребованных вещей, поступивших за отчетный период в погашение задолженности по процентам по предоставленным займам</t>
  </si>
  <si>
    <t>Сумма списанной в отчетном периоде задолженности по основному долгу по договорам займа</t>
  </si>
  <si>
    <t>Чистая прибыль (убыток) по всем видам деятельности</t>
  </si>
  <si>
    <t>тыс. ед.</t>
  </si>
  <si>
    <t>тыс. руб.</t>
  </si>
  <si>
    <t xml:space="preserve">                    остальные</t>
  </si>
  <si>
    <t xml:space="preserve">                    обеспеченные ипотекой</t>
  </si>
  <si>
    <t>в виде иных платежей, а также неустойки (штрафа, пени) по договорам микрозайма</t>
  </si>
  <si>
    <t>в виде процентов по договорам микрозайма</t>
  </si>
  <si>
    <r>
      <t xml:space="preserve">          POS</t>
    </r>
    <r>
      <rPr>
        <vertAlign val="superscript"/>
        <sz val="8"/>
        <rFont val="Calibri"/>
        <family val="2"/>
        <charset val="204"/>
        <scheme val="minor"/>
      </rPr>
      <t>1</t>
    </r>
  </si>
  <si>
    <r>
      <t xml:space="preserve">          POS</t>
    </r>
    <r>
      <rPr>
        <vertAlign val="superscript"/>
        <sz val="8"/>
        <rFont val="Calibri"/>
        <family val="2"/>
        <charset val="204"/>
        <scheme val="minor"/>
      </rPr>
      <t>2</t>
    </r>
  </si>
  <si>
    <r>
      <rPr>
        <vertAlign val="superscript"/>
        <sz val="8"/>
        <rFont val="Calibri"/>
        <family val="2"/>
        <charset val="204"/>
        <scheme val="minor"/>
      </rPr>
      <t>1</t>
    </r>
    <r>
      <rPr>
        <sz val="8"/>
        <rFont val="Calibri"/>
        <family val="2"/>
        <charset val="204"/>
        <scheme val="minor"/>
      </rPr>
      <t xml:space="preserve"> До 31.03.2021 включительно POS-микрозаймы отражаются преимущественно в составе микрозаймов IL и не выделяются в отдельную категорию.</t>
    </r>
  </si>
  <si>
    <r>
      <rPr>
        <vertAlign val="superscript"/>
        <sz val="8"/>
        <rFont val="Calibri"/>
        <family val="2"/>
        <charset val="204"/>
        <scheme val="minor"/>
      </rPr>
      <t>2</t>
    </r>
    <r>
      <rPr>
        <sz val="8"/>
        <rFont val="Calibri"/>
        <family val="2"/>
        <charset val="204"/>
        <scheme val="minor"/>
      </rPr>
      <t xml:space="preserve"> До 30.06.2021 включительно POS-микрозаймы отражаются преимущественно в составе микрозаймов IL и не выделяются в отдельную категорию.</t>
    </r>
  </si>
  <si>
    <t>30.06.2022</t>
  </si>
  <si>
    <r>
      <t>Чистая прибыль, за отчетный квартал</t>
    </r>
    <r>
      <rPr>
        <b/>
        <vertAlign val="superscript"/>
        <sz val="8"/>
        <rFont val="Calibri"/>
        <family val="2"/>
        <charset val="204"/>
        <scheme val="minor"/>
      </rPr>
      <t>4</t>
    </r>
  </si>
  <si>
    <r>
      <t>Чистая прибыль, за отчетный период</t>
    </r>
    <r>
      <rPr>
        <b/>
        <vertAlign val="superscript"/>
        <sz val="8"/>
        <rFont val="Calibri"/>
        <family val="2"/>
        <charset val="204"/>
        <scheme val="minor"/>
      </rPr>
      <t>4</t>
    </r>
  </si>
  <si>
    <r>
      <t>Рентабельность капитала (ROE), в целом по отрасли</t>
    </r>
    <r>
      <rPr>
        <vertAlign val="superscript"/>
        <sz val="8"/>
        <rFont val="Calibri"/>
        <family val="2"/>
        <charset val="204"/>
        <scheme val="minor"/>
      </rPr>
      <t>4</t>
    </r>
  </si>
  <si>
    <r>
      <t>Рентабельность капитала (ROE), медиана</t>
    </r>
    <r>
      <rPr>
        <vertAlign val="superscript"/>
        <sz val="8"/>
        <rFont val="Calibri"/>
        <family val="2"/>
        <charset val="204"/>
        <scheme val="minor"/>
      </rPr>
      <t>4</t>
    </r>
  </si>
  <si>
    <t>Рентабельность капитала (ROE) ломбардов, в целом по отрасли</t>
  </si>
  <si>
    <r>
      <t xml:space="preserve">          самозанятые</t>
    </r>
    <r>
      <rPr>
        <vertAlign val="superscript"/>
        <sz val="8"/>
        <rFont val="Calibri"/>
        <family val="2"/>
        <charset val="204"/>
        <scheme val="minor"/>
      </rPr>
      <t>4</t>
    </r>
  </si>
  <si>
    <r>
      <t xml:space="preserve">          онлайн - индивидуальные предприниматели</t>
    </r>
    <r>
      <rPr>
        <vertAlign val="superscript"/>
        <sz val="8"/>
        <rFont val="Calibri"/>
        <family val="2"/>
        <charset val="204"/>
        <scheme val="minor"/>
      </rPr>
      <t>4</t>
    </r>
  </si>
  <si>
    <r>
      <t xml:space="preserve">          онлайн - юридические лица</t>
    </r>
    <r>
      <rPr>
        <vertAlign val="superscript"/>
        <sz val="8"/>
        <rFont val="Calibri"/>
        <family val="2"/>
        <charset val="204"/>
        <scheme val="minor"/>
      </rPr>
      <t>4</t>
    </r>
  </si>
  <si>
    <r>
      <t xml:space="preserve">          онлайн - POS</t>
    </r>
    <r>
      <rPr>
        <vertAlign val="superscript"/>
        <sz val="8"/>
        <rFont val="Calibri"/>
        <family val="2"/>
        <charset val="204"/>
        <scheme val="minor"/>
      </rPr>
      <t>4</t>
    </r>
  </si>
  <si>
    <r>
      <t xml:space="preserve">          онлайн - самозанятые</t>
    </r>
    <r>
      <rPr>
        <vertAlign val="superscript"/>
        <sz val="8"/>
        <rFont val="Calibri"/>
        <family val="2"/>
        <charset val="204"/>
        <scheme val="minor"/>
      </rPr>
      <t>4</t>
    </r>
  </si>
  <si>
    <r>
      <t xml:space="preserve">          самозанятые</t>
    </r>
    <r>
      <rPr>
        <vertAlign val="superscript"/>
        <sz val="8"/>
        <rFont val="Calibri"/>
        <family val="2"/>
        <charset val="204"/>
        <scheme val="minor"/>
      </rPr>
      <t>3</t>
    </r>
  </si>
  <si>
    <r>
      <t xml:space="preserve">          онлайн - индивидуальные предприниматели</t>
    </r>
    <r>
      <rPr>
        <vertAlign val="superscript"/>
        <sz val="8"/>
        <rFont val="Calibri"/>
        <family val="2"/>
        <charset val="204"/>
        <scheme val="minor"/>
      </rPr>
      <t>3</t>
    </r>
  </si>
  <si>
    <r>
      <t xml:space="preserve">          онлайн - юридические лица</t>
    </r>
    <r>
      <rPr>
        <vertAlign val="superscript"/>
        <sz val="8"/>
        <rFont val="Calibri"/>
        <family val="2"/>
        <charset val="204"/>
        <scheme val="minor"/>
      </rPr>
      <t>3</t>
    </r>
  </si>
  <si>
    <r>
      <t xml:space="preserve">          онлайн - POS</t>
    </r>
    <r>
      <rPr>
        <vertAlign val="superscript"/>
        <sz val="8"/>
        <rFont val="Calibri"/>
        <family val="2"/>
        <charset val="204"/>
        <scheme val="minor"/>
      </rPr>
      <t>3</t>
    </r>
  </si>
  <si>
    <r>
      <t xml:space="preserve">          онлайн - самозанятые</t>
    </r>
    <r>
      <rPr>
        <vertAlign val="superscript"/>
        <sz val="8"/>
        <rFont val="Calibri"/>
        <family val="2"/>
        <charset val="204"/>
        <scheme val="minor"/>
      </rPr>
      <t>3</t>
    </r>
  </si>
  <si>
    <r>
      <t>30.09.2021</t>
    </r>
    <r>
      <rPr>
        <b/>
        <vertAlign val="superscript"/>
        <sz val="8"/>
        <color rgb="FFFFFFFF"/>
        <rFont val="Calibri"/>
        <family val="2"/>
        <charset val="204"/>
        <scheme val="minor"/>
      </rPr>
      <t>5</t>
    </r>
  </si>
  <si>
    <r>
      <t>31.03.2022</t>
    </r>
    <r>
      <rPr>
        <b/>
        <vertAlign val="superscript"/>
        <sz val="8"/>
        <color rgb="FFFFFFFF"/>
        <rFont val="Calibri"/>
        <family val="2"/>
        <charset val="204"/>
        <scheme val="minor"/>
      </rPr>
      <t>5</t>
    </r>
  </si>
  <si>
    <r>
      <t>30.09.2022</t>
    </r>
    <r>
      <rPr>
        <b/>
        <vertAlign val="superscript"/>
        <sz val="8"/>
        <color rgb="FFFFFFFF"/>
        <rFont val="Calibri"/>
        <family val="2"/>
        <charset val="204"/>
        <scheme val="minor"/>
      </rPr>
      <t>5</t>
    </r>
  </si>
  <si>
    <r>
      <rPr>
        <vertAlign val="superscript"/>
        <sz val="8"/>
        <rFont val="Calibri"/>
        <family val="2"/>
        <charset val="204"/>
        <scheme val="minor"/>
      </rPr>
      <t>5</t>
    </r>
    <r>
      <rPr>
        <sz val="8"/>
        <rFont val="Calibri"/>
        <family val="2"/>
        <charset val="204"/>
        <scheme val="minor"/>
      </rPr>
      <t xml:space="preserve"> В связи с тем, что государственные МФО предпринимательского финансирования перешли с II квартала 2021 на полугодовой формат представления отчетности, по показателям деятельности микрофинансовых организаций на даты, отличные от полугодовых, приведены оценочные данные.</t>
    </r>
  </si>
  <si>
    <r>
      <rPr>
        <vertAlign val="superscript"/>
        <sz val="8"/>
        <rFont val="Calibri"/>
        <family val="2"/>
        <charset val="204"/>
        <scheme val="minor"/>
      </rPr>
      <t>3</t>
    </r>
    <r>
      <rPr>
        <sz val="8"/>
        <rFont val="Calibri"/>
        <family val="2"/>
        <charset val="204"/>
        <scheme val="minor"/>
      </rPr>
      <t xml:space="preserve"> Данные в разрезе категорий самозанятые, онлайн - индивидуальные предприниматели, онлайн - юридические лица, онлайн - POS, онлайн - самозанятые доступны начиная с 31.12.2022.</t>
    </r>
  </si>
  <si>
    <t xml:space="preserve">          онлайн - PDL</t>
  </si>
  <si>
    <t xml:space="preserve">          онлайн - IL</t>
  </si>
  <si>
    <r>
      <rPr>
        <vertAlign val="superscript"/>
        <sz val="8"/>
        <rFont val="Calibri"/>
        <family val="2"/>
        <charset val="204"/>
        <scheme val="minor"/>
      </rPr>
      <t>4</t>
    </r>
    <r>
      <rPr>
        <sz val="8"/>
        <rFont val="Calibri"/>
        <family val="2"/>
        <charset val="204"/>
        <scheme val="minor"/>
      </rPr>
      <t xml:space="preserve"> Данные в разрезе категорий самозанятые (в т.ч. онлайн – самозанятые), онлайн - индивидуальные предприниматели, онлайн - юридические лица, онлайн – POS были выделены в отчетности по состоянию на 31.12.2022 и за 2022 год. Рост показателей по займам индивидуальным предпринимателям, юридическим лицам, POS, рассчитываемым за отчетный период, в IV квартале 2022 г. носит технический характер, поскольку показатели включают в себя онлайн-займы по данным категориям, выданные в целом за 2022 г.</t>
    </r>
  </si>
  <si>
    <r>
      <t>31.03.2023</t>
    </r>
    <r>
      <rPr>
        <b/>
        <vertAlign val="superscript"/>
        <sz val="8"/>
        <color rgb="FFFFFFFF"/>
        <rFont val="Calibri"/>
        <family val="2"/>
        <charset val="204"/>
        <scheme val="minor"/>
      </rPr>
      <t>5</t>
    </r>
  </si>
  <si>
    <t>по договорам онлайн-микрозайма, в том числе:*</t>
  </si>
  <si>
    <t>Доля непогашенной задолженности, по которой выплата основного долга просрочена на 90 дней и более</t>
  </si>
  <si>
    <r>
      <t>30.09.2023</t>
    </r>
    <r>
      <rPr>
        <b/>
        <vertAlign val="superscript"/>
        <sz val="8"/>
        <color rgb="FFFFFFFF"/>
        <rFont val="Calibri"/>
        <family val="2"/>
        <charset val="204"/>
        <scheme val="minor"/>
      </rPr>
      <t>5</t>
    </r>
  </si>
  <si>
    <t>**Отрицательные значения и нетипичная динамика по некоторым показателям за период связаны с технической переклассификацией займов.</t>
  </si>
  <si>
    <t>*Показатели по онлайн-займам входят в состав соответствующих строк по всем типам займов.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</si>
</sst>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.0"/>
    <numFmt numFmtId="166" formatCode="0.0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FFFFFF"/>
      <name val="Calibri"/>
      <family val="2"/>
      <charset val="204"/>
      <scheme val="minor"/>
    </font>
    <font>
      <sz val="8"/>
      <color rgb="FFFFFFFF"/>
      <name val="Calibri"/>
      <family val="2"/>
      <charset val="204"/>
      <scheme val="minor"/>
    </font>
    <font>
      <b/>
      <sz val="8"/>
      <color rgb="FFFFFFFF"/>
      <name val="Calibri"/>
      <family val="2"/>
      <charset val="204"/>
      <scheme val="minor"/>
    </font>
    <font>
      <i/>
      <sz val="1"/>
      <color theme="0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b/>
      <sz val="8"/>
      <color rgb="FF000000"/>
      <name val="Calibri"/>
      <family val="2"/>
      <charset val="204"/>
      <scheme val="minor"/>
    </font>
    <font>
      <b/>
      <i/>
      <sz val="1"/>
      <color theme="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i/>
      <sz val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Tahoma"/>
      <family val="2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vertAlign val="superscript"/>
      <sz val="8"/>
      <color rgb="FFFFFFFF"/>
      <name val="Calibri"/>
      <family val="2"/>
      <charset val="204"/>
      <scheme val="minor"/>
    </font>
    <font>
      <vertAlign val="superscript"/>
      <sz val="8"/>
      <name val="Calibri"/>
      <family val="2"/>
      <charset val="204"/>
      <scheme val="minor"/>
    </font>
    <font>
      <b/>
      <vertAlign val="superscript"/>
      <sz val="8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ACA0A7"/>
        <bgColor indexed="64"/>
      </patternFill>
    </fill>
    <fill>
      <patternFill patternType="solid">
        <fgColor rgb="FFC9C1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6" fillId="0" borderId="0"/>
    <xf numFmtId="0" fontId="1" fillId="0" borderId="0"/>
  </cellStyleXfs>
  <cellXfs count="96">
    <xf numFmtId="0" fontId="0" fillId="0" borderId="0" xfId="0"/>
    <xf numFmtId="2" fontId="6" fillId="0" borderId="0" xfId="0" applyNumberFormat="1" applyFont="1" applyAlignment="1"/>
    <xf numFmtId="0" fontId="0" fillId="0" borderId="0" xfId="0" applyFont="1" applyAlignment="1"/>
    <xf numFmtId="0" fontId="0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165" fontId="7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166" fontId="7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readingOrder="1"/>
    </xf>
    <xf numFmtId="3" fontId="7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3" fontId="7" fillId="4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3" fontId="12" fillId="4" borderId="1" xfId="0" applyNumberFormat="1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wrapText="1" readingOrder="1"/>
    </xf>
    <xf numFmtId="165" fontId="7" fillId="0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vertical="center"/>
    </xf>
    <xf numFmtId="166" fontId="7" fillId="5" borderId="1" xfId="1" applyNumberFormat="1" applyFont="1" applyFill="1" applyBorder="1" applyAlignment="1">
      <alignment horizontal="center" vertical="center"/>
    </xf>
    <xf numFmtId="166" fontId="7" fillId="4" borderId="1" xfId="1" applyNumberFormat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 wrapText="1"/>
    </xf>
    <xf numFmtId="166" fontId="7" fillId="0" borderId="1" xfId="0" applyNumberFormat="1" applyFont="1" applyFill="1" applyBorder="1" applyAlignment="1">
      <alignment horizontal="center" vertical="center" wrapText="1"/>
    </xf>
    <xf numFmtId="166" fontId="11" fillId="0" borderId="1" xfId="1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3" fontId="0" fillId="0" borderId="0" xfId="0" applyNumberFormat="1" applyFont="1" applyAlignment="1">
      <alignment vertical="center"/>
    </xf>
    <xf numFmtId="0" fontId="7" fillId="0" borderId="1" xfId="0" applyFont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0" fontId="8" fillId="4" borderId="1" xfId="0" applyFont="1" applyFill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right" vertical="center" wrapText="1" readingOrder="1"/>
    </xf>
    <xf numFmtId="0" fontId="0" fillId="0" borderId="0" xfId="0" applyFill="1" applyAlignment="1">
      <alignment vertical="center"/>
    </xf>
    <xf numFmtId="165" fontId="12" fillId="4" borderId="1" xfId="0" applyNumberFormat="1" applyFont="1" applyFill="1" applyBorder="1" applyAlignment="1">
      <alignment horizontal="center" vertical="center" wrapText="1"/>
    </xf>
    <xf numFmtId="2" fontId="13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3" fontId="7" fillId="3" borderId="2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2" fontId="6" fillId="0" borderId="0" xfId="0" applyNumberFormat="1" applyFont="1" applyFill="1" applyAlignment="1"/>
    <xf numFmtId="164" fontId="7" fillId="0" borderId="1" xfId="1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 readingOrder="1"/>
    </xf>
    <xf numFmtId="165" fontId="7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 readingOrder="1"/>
    </xf>
    <xf numFmtId="3" fontId="7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8" fillId="4" borderId="2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165" fontId="7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 readingOrder="1"/>
    </xf>
    <xf numFmtId="0" fontId="8" fillId="0" borderId="3" xfId="0" applyFont="1" applyFill="1" applyBorder="1" applyAlignment="1">
      <alignment horizontal="left" vertical="center" wrapText="1" readingOrder="1"/>
    </xf>
    <xf numFmtId="0" fontId="8" fillId="0" borderId="2" xfId="0" applyFont="1" applyFill="1" applyBorder="1" applyAlignment="1">
      <alignment horizontal="left" vertical="center" wrapText="1" readingOrder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8" fillId="0" borderId="0" xfId="0" applyFont="1" applyAlignment="1">
      <alignment horizontal="left" wrapText="1" indent="1"/>
    </xf>
    <xf numFmtId="0" fontId="18" fillId="0" borderId="0" xfId="0" applyFont="1" applyAlignment="1">
      <alignment horizontal="left" wrapText="1"/>
    </xf>
    <xf numFmtId="166" fontId="7" fillId="5" borderId="1" xfId="0" applyNumberFormat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indent="3" readingOrder="1"/>
    </xf>
    <xf numFmtId="3" fontId="0" fillId="0" borderId="0" xfId="0" applyNumberFormat="1"/>
    <xf numFmtId="165" fontId="0" fillId="0" borderId="0" xfId="0" applyNumberFormat="1" applyFont="1" applyAlignment="1"/>
    <xf numFmtId="0" fontId="8" fillId="5" borderId="1" xfId="0" applyFont="1" applyFill="1" applyBorder="1" applyAlignment="1">
      <alignment horizontal="left" vertical="center" wrapText="1" readingOrder="1"/>
    </xf>
    <xf numFmtId="0" fontId="7" fillId="4" borderId="1" xfId="0" applyFont="1" applyFill="1" applyBorder="1" applyAlignment="1">
      <alignment horizontal="left" vertical="center" wrapText="1" readingOrder="1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</cellXfs>
  <cellStyles count="22">
    <cellStyle name="20% - Акцент1" xfId="2"/>
    <cellStyle name="20% - Акцент2" xfId="3"/>
    <cellStyle name="20% - Акцент3" xfId="4"/>
    <cellStyle name="20% - Акцент4" xfId="5"/>
    <cellStyle name="20% - Акцент5" xfId="6"/>
    <cellStyle name="20% - Акцент6" xfId="7"/>
    <cellStyle name="40% - Акцент1" xfId="8"/>
    <cellStyle name="40% - Акцент2" xfId="9"/>
    <cellStyle name="40% - Акцент3" xfId="10"/>
    <cellStyle name="40% - Акцент4" xfId="11"/>
    <cellStyle name="40% - Акцент5" xfId="12"/>
    <cellStyle name="40% - Акцент6" xfId="13"/>
    <cellStyle name="60% - Акцент1" xfId="14"/>
    <cellStyle name="60% - Акцент2" xfId="15"/>
    <cellStyle name="60% - Акцент3" xfId="16"/>
    <cellStyle name="60% - Акцент4" xfId="17"/>
    <cellStyle name="60% - Акцент5" xfId="18"/>
    <cellStyle name="60% - Акцент6" xfId="19"/>
    <cellStyle name="Обычный" xfId="0" builtinId="0"/>
    <cellStyle name="Обычный 2" xfId="20"/>
    <cellStyle name="Обычный 3" xfId="21"/>
    <cellStyle name="Процентный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A424"/>
  <sheetViews>
    <sheetView tabSelected="1" zoomScaleNormal="100" workbookViewId="0">
      <pane xSplit="2" ySplit="2" topLeftCell="N371" activePane="bottomRight" state="frozen"/>
      <selection pane="topRight" activeCell="D1" sqref="D1"/>
      <selection pane="bottomLeft" activeCell="A3" sqref="A3"/>
      <selection pane="bottomRight" activeCell="Q384" sqref="Q384"/>
    </sheetView>
  </sheetViews>
  <sheetFormatPr defaultRowHeight="15" x14ac:dyDescent="0.25"/>
  <cols>
    <col min="1" max="1" width="46.85546875" customWidth="1"/>
    <col min="2" max="2" width="8.7109375" style="3" customWidth="1"/>
    <col min="3" max="14" width="9.42578125" style="5" customWidth="1"/>
    <col min="15" max="15" width="9.28515625" style="5" customWidth="1"/>
    <col min="16" max="24" width="9.85546875" style="5" customWidth="1"/>
    <col min="25" max="25" width="0.7109375" style="1" customWidth="1"/>
    <col min="26" max="26" width="9" style="1" customWidth="1"/>
    <col min="27" max="27" width="9" style="5" customWidth="1"/>
    <col min="28" max="28" width="2.85546875" style="2" customWidth="1"/>
    <col min="29" max="34" width="9.42578125" style="2" customWidth="1"/>
    <col min="35" max="50" width="9.42578125" style="67" customWidth="1"/>
    <col min="51" max="51" width="0.7109375" customWidth="1"/>
    <col min="52" max="52" width="9" style="6" customWidth="1"/>
    <col min="53" max="53" width="9" style="5" customWidth="1"/>
    <col min="54" max="54" width="2.85546875" customWidth="1"/>
    <col min="55" max="76" width="9.42578125" style="6" customWidth="1"/>
    <col min="77" max="77" width="0.85546875" customWidth="1"/>
    <col min="78" max="79" width="9" style="6" customWidth="1"/>
  </cols>
  <sheetData>
    <row r="1" spans="1:79" s="6" customFormat="1" x14ac:dyDescent="0.25">
      <c r="A1" s="11"/>
      <c r="B1" s="7"/>
      <c r="C1" s="92" t="s">
        <v>84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81"/>
      <c r="AA1" s="81"/>
      <c r="AB1" s="7"/>
      <c r="AC1" s="90" t="s">
        <v>85</v>
      </c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82"/>
      <c r="BA1" s="82"/>
      <c r="BB1" s="11"/>
      <c r="BC1" s="94" t="s">
        <v>86</v>
      </c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83"/>
      <c r="CA1" s="83"/>
    </row>
    <row r="2" spans="1:79" ht="25.5" x14ac:dyDescent="0.25">
      <c r="A2" s="14" t="s">
        <v>141</v>
      </c>
      <c r="B2" s="15" t="s">
        <v>0</v>
      </c>
      <c r="C2" s="16" t="s">
        <v>124</v>
      </c>
      <c r="D2" s="16" t="s">
        <v>125</v>
      </c>
      <c r="E2" s="16" t="s">
        <v>126</v>
      </c>
      <c r="F2" s="16" t="s">
        <v>127</v>
      </c>
      <c r="G2" s="16" t="s">
        <v>128</v>
      </c>
      <c r="H2" s="16" t="s">
        <v>129</v>
      </c>
      <c r="I2" s="16" t="s">
        <v>130</v>
      </c>
      <c r="J2" s="16">
        <v>44012</v>
      </c>
      <c r="K2" s="16">
        <v>44104</v>
      </c>
      <c r="L2" s="16">
        <v>44196</v>
      </c>
      <c r="M2" s="16">
        <v>44286</v>
      </c>
      <c r="N2" s="16">
        <v>44377</v>
      </c>
      <c r="O2" s="16" t="s">
        <v>233</v>
      </c>
      <c r="P2" s="16">
        <v>44561</v>
      </c>
      <c r="Q2" s="16" t="s">
        <v>234</v>
      </c>
      <c r="R2" s="16" t="s">
        <v>217</v>
      </c>
      <c r="S2" s="16" t="s">
        <v>235</v>
      </c>
      <c r="T2" s="16">
        <v>44926</v>
      </c>
      <c r="U2" s="16" t="s">
        <v>241</v>
      </c>
      <c r="V2" s="16">
        <v>45107</v>
      </c>
      <c r="W2" s="16" t="s">
        <v>244</v>
      </c>
      <c r="X2" s="16">
        <v>45291</v>
      </c>
      <c r="Y2" s="29"/>
      <c r="Z2" s="16" t="s">
        <v>116</v>
      </c>
      <c r="AA2" s="16" t="s">
        <v>2</v>
      </c>
      <c r="AB2" s="7"/>
      <c r="AC2" s="16" t="s">
        <v>124</v>
      </c>
      <c r="AD2" s="16" t="s">
        <v>125</v>
      </c>
      <c r="AE2" s="16" t="s">
        <v>126</v>
      </c>
      <c r="AF2" s="16" t="s">
        <v>127</v>
      </c>
      <c r="AG2" s="16" t="s">
        <v>128</v>
      </c>
      <c r="AH2" s="16" t="s">
        <v>129</v>
      </c>
      <c r="AI2" s="16" t="s">
        <v>130</v>
      </c>
      <c r="AJ2" s="16">
        <v>44012</v>
      </c>
      <c r="AK2" s="16">
        <v>44104</v>
      </c>
      <c r="AL2" s="16">
        <v>44196</v>
      </c>
      <c r="AM2" s="16">
        <v>44286</v>
      </c>
      <c r="AN2" s="16">
        <v>44377</v>
      </c>
      <c r="AO2" s="16">
        <v>44469</v>
      </c>
      <c r="AP2" s="16">
        <v>44561</v>
      </c>
      <c r="AQ2" s="16">
        <v>44651</v>
      </c>
      <c r="AR2" s="16" t="s">
        <v>217</v>
      </c>
      <c r="AS2" s="16">
        <v>44834</v>
      </c>
      <c r="AT2" s="16">
        <v>44926</v>
      </c>
      <c r="AU2" s="16">
        <v>45016</v>
      </c>
      <c r="AV2" s="16">
        <v>45107</v>
      </c>
      <c r="AW2" s="16">
        <v>45199</v>
      </c>
      <c r="AX2" s="16">
        <v>45291</v>
      </c>
      <c r="AY2" s="29"/>
      <c r="AZ2" s="16" t="s">
        <v>116</v>
      </c>
      <c r="BA2" s="16" t="s">
        <v>2</v>
      </c>
      <c r="BB2" s="11"/>
      <c r="BC2" s="16" t="s">
        <v>124</v>
      </c>
      <c r="BD2" s="16" t="s">
        <v>125</v>
      </c>
      <c r="BE2" s="16" t="s">
        <v>126</v>
      </c>
      <c r="BF2" s="16" t="s">
        <v>127</v>
      </c>
      <c r="BG2" s="16" t="s">
        <v>128</v>
      </c>
      <c r="BH2" s="16" t="s">
        <v>129</v>
      </c>
      <c r="BI2" s="16" t="s">
        <v>130</v>
      </c>
      <c r="BJ2" s="16">
        <v>44012</v>
      </c>
      <c r="BK2" s="16">
        <v>44104</v>
      </c>
      <c r="BL2" s="16">
        <v>44196</v>
      </c>
      <c r="BM2" s="16">
        <v>44286</v>
      </c>
      <c r="BN2" s="16">
        <v>44377</v>
      </c>
      <c r="BO2" s="16" t="s">
        <v>233</v>
      </c>
      <c r="BP2" s="16">
        <v>44561</v>
      </c>
      <c r="BQ2" s="16" t="s">
        <v>234</v>
      </c>
      <c r="BR2" s="16" t="s">
        <v>217</v>
      </c>
      <c r="BS2" s="16" t="s">
        <v>235</v>
      </c>
      <c r="BT2" s="16">
        <v>44926</v>
      </c>
      <c r="BU2" s="16" t="s">
        <v>241</v>
      </c>
      <c r="BV2" s="16">
        <v>45107</v>
      </c>
      <c r="BW2" s="16" t="s">
        <v>244</v>
      </c>
      <c r="BX2" s="16">
        <v>45291</v>
      </c>
      <c r="BY2" s="29"/>
      <c r="BZ2" s="16" t="s">
        <v>116</v>
      </c>
      <c r="CA2" s="16" t="s">
        <v>2</v>
      </c>
    </row>
    <row r="3" spans="1:79" x14ac:dyDescent="0.25">
      <c r="A3" s="47" t="s">
        <v>56</v>
      </c>
      <c r="B3" s="17" t="s">
        <v>3</v>
      </c>
      <c r="C3" s="18">
        <v>2001</v>
      </c>
      <c r="D3" s="18">
        <v>2002</v>
      </c>
      <c r="E3" s="18">
        <v>1999</v>
      </c>
      <c r="F3" s="18">
        <v>1960</v>
      </c>
      <c r="G3" s="18">
        <v>1898</v>
      </c>
      <c r="H3" s="18">
        <v>1774</v>
      </c>
      <c r="I3" s="18">
        <v>1728</v>
      </c>
      <c r="J3" s="18">
        <v>1660</v>
      </c>
      <c r="K3" s="18">
        <v>1548</v>
      </c>
      <c r="L3" s="18">
        <v>1385</v>
      </c>
      <c r="M3" s="18">
        <v>1323</v>
      </c>
      <c r="N3" s="18">
        <v>1301</v>
      </c>
      <c r="O3" s="18">
        <v>1284</v>
      </c>
      <c r="P3" s="18">
        <v>1267</v>
      </c>
      <c r="Q3" s="18">
        <v>1280</v>
      </c>
      <c r="R3" s="18">
        <v>1259</v>
      </c>
      <c r="S3" s="18">
        <v>1220</v>
      </c>
      <c r="T3" s="18">
        <v>1162</v>
      </c>
      <c r="U3" s="18">
        <v>1087</v>
      </c>
      <c r="V3" s="18">
        <v>1070</v>
      </c>
      <c r="W3" s="18">
        <v>1046</v>
      </c>
      <c r="X3" s="18">
        <v>1009</v>
      </c>
      <c r="Y3" s="29"/>
      <c r="Z3" s="19">
        <f>IFERROR(X3/W3-1,"X")</f>
        <v>-3.537284894837478E-2</v>
      </c>
      <c r="AA3" s="19">
        <f>IFERROR(X3/T3-1,"X")</f>
        <v>-0.13166953528399317</v>
      </c>
      <c r="AB3" s="7"/>
      <c r="AC3" s="18">
        <v>54</v>
      </c>
      <c r="AD3" s="18">
        <v>53</v>
      </c>
      <c r="AE3" s="18">
        <v>51</v>
      </c>
      <c r="AF3" s="18">
        <v>48</v>
      </c>
      <c r="AG3" s="18">
        <v>44</v>
      </c>
      <c r="AH3" s="18">
        <v>38</v>
      </c>
      <c r="AI3" s="18">
        <v>35</v>
      </c>
      <c r="AJ3" s="18">
        <v>36</v>
      </c>
      <c r="AK3" s="18">
        <v>36</v>
      </c>
      <c r="AL3" s="18">
        <v>37</v>
      </c>
      <c r="AM3" s="18">
        <v>36</v>
      </c>
      <c r="AN3" s="18">
        <v>35</v>
      </c>
      <c r="AO3" s="18">
        <v>37</v>
      </c>
      <c r="AP3" s="18">
        <v>37</v>
      </c>
      <c r="AQ3" s="18">
        <v>37</v>
      </c>
      <c r="AR3" s="18">
        <v>37</v>
      </c>
      <c r="AS3" s="18">
        <v>36</v>
      </c>
      <c r="AT3" s="18">
        <v>34</v>
      </c>
      <c r="AU3" s="18">
        <v>34</v>
      </c>
      <c r="AV3" s="18">
        <v>34</v>
      </c>
      <c r="AW3" s="18">
        <v>34</v>
      </c>
      <c r="AX3" s="18">
        <v>37</v>
      </c>
      <c r="AY3" s="29"/>
      <c r="AZ3" s="19">
        <f>IFERROR(AX3/AW3-1,"X")</f>
        <v>8.8235294117646967E-2</v>
      </c>
      <c r="BA3" s="19">
        <f>IFERROR(AX3/AT3-1,"X")</f>
        <v>8.8235294117646967E-2</v>
      </c>
      <c r="BB3" s="11"/>
      <c r="BC3" s="18">
        <v>1947</v>
      </c>
      <c r="BD3" s="18">
        <v>1949</v>
      </c>
      <c r="BE3" s="18">
        <v>1948</v>
      </c>
      <c r="BF3" s="18">
        <v>1912</v>
      </c>
      <c r="BG3" s="18">
        <v>1854</v>
      </c>
      <c r="BH3" s="18">
        <v>1736</v>
      </c>
      <c r="BI3" s="18">
        <v>1693</v>
      </c>
      <c r="BJ3" s="18">
        <v>1624</v>
      </c>
      <c r="BK3" s="18">
        <v>1512</v>
      </c>
      <c r="BL3" s="18">
        <v>1348</v>
      </c>
      <c r="BM3" s="18">
        <v>1287</v>
      </c>
      <c r="BN3" s="18">
        <v>1266</v>
      </c>
      <c r="BO3" s="18">
        <v>1247</v>
      </c>
      <c r="BP3" s="18">
        <v>1230</v>
      </c>
      <c r="BQ3" s="18">
        <v>1243</v>
      </c>
      <c r="BR3" s="18">
        <v>1222</v>
      </c>
      <c r="BS3" s="18">
        <v>1184</v>
      </c>
      <c r="BT3" s="18">
        <v>1128</v>
      </c>
      <c r="BU3" s="18">
        <v>1053</v>
      </c>
      <c r="BV3" s="18">
        <v>1036</v>
      </c>
      <c r="BW3" s="18">
        <v>1012</v>
      </c>
      <c r="BX3" s="18">
        <v>972</v>
      </c>
      <c r="BY3" s="29"/>
      <c r="BZ3" s="19">
        <f>IFERROR(BX3/BW3-1,"X")</f>
        <v>-3.9525691699604737E-2</v>
      </c>
      <c r="CA3" s="19">
        <f>IFERROR(BX3/BT3-1,"X")</f>
        <v>-0.13829787234042556</v>
      </c>
    </row>
    <row r="4" spans="1:79" ht="22.5" x14ac:dyDescent="0.25">
      <c r="A4" s="48" t="s">
        <v>4</v>
      </c>
      <c r="B4" s="20" t="s">
        <v>3</v>
      </c>
      <c r="C4" s="22" t="s">
        <v>1</v>
      </c>
      <c r="D4" s="21">
        <f t="shared" ref="D4:K4" si="0">D3-C3</f>
        <v>1</v>
      </c>
      <c r="E4" s="21">
        <f t="shared" si="0"/>
        <v>-3</v>
      </c>
      <c r="F4" s="21">
        <f t="shared" si="0"/>
        <v>-39</v>
      </c>
      <c r="G4" s="21">
        <f t="shared" si="0"/>
        <v>-62</v>
      </c>
      <c r="H4" s="21">
        <f t="shared" si="0"/>
        <v>-124</v>
      </c>
      <c r="I4" s="21">
        <f t="shared" si="0"/>
        <v>-46</v>
      </c>
      <c r="J4" s="21">
        <f t="shared" si="0"/>
        <v>-68</v>
      </c>
      <c r="K4" s="21">
        <f t="shared" si="0"/>
        <v>-112</v>
      </c>
      <c r="L4" s="21">
        <v>-163</v>
      </c>
      <c r="M4" s="21">
        <v>-62</v>
      </c>
      <c r="N4" s="21">
        <v>-22</v>
      </c>
      <c r="O4" s="21">
        <v>-17</v>
      </c>
      <c r="P4" s="21">
        <v>-17</v>
      </c>
      <c r="Q4" s="21">
        <v>13</v>
      </c>
      <c r="R4" s="21">
        <v>-21</v>
      </c>
      <c r="S4" s="21">
        <v>-39</v>
      </c>
      <c r="T4" s="21">
        <v>-58</v>
      </c>
      <c r="U4" s="21">
        <v>-75</v>
      </c>
      <c r="V4" s="21">
        <v>-17</v>
      </c>
      <c r="W4" s="21">
        <v>-24</v>
      </c>
      <c r="X4" s="21">
        <v>-37</v>
      </c>
      <c r="Y4" s="29"/>
      <c r="Z4" s="22" t="s">
        <v>1</v>
      </c>
      <c r="AA4" s="22" t="s">
        <v>1</v>
      </c>
      <c r="AB4" s="7"/>
      <c r="AC4" s="21"/>
      <c r="AD4" s="21">
        <f t="shared" ref="AD4:AI4" si="1">AD3-AC3</f>
        <v>-1</v>
      </c>
      <c r="AE4" s="21">
        <f t="shared" si="1"/>
        <v>-2</v>
      </c>
      <c r="AF4" s="21">
        <f t="shared" si="1"/>
        <v>-3</v>
      </c>
      <c r="AG4" s="21">
        <f t="shared" si="1"/>
        <v>-4</v>
      </c>
      <c r="AH4" s="21">
        <f t="shared" si="1"/>
        <v>-6</v>
      </c>
      <c r="AI4" s="21">
        <f t="shared" si="1"/>
        <v>-3</v>
      </c>
      <c r="AJ4" s="21">
        <v>1</v>
      </c>
      <c r="AK4" s="21">
        <v>0</v>
      </c>
      <c r="AL4" s="21">
        <v>1</v>
      </c>
      <c r="AM4" s="21">
        <v>-1</v>
      </c>
      <c r="AN4" s="21">
        <v>-1</v>
      </c>
      <c r="AO4" s="21">
        <v>2</v>
      </c>
      <c r="AP4" s="21">
        <v>0</v>
      </c>
      <c r="AQ4" s="21">
        <v>0</v>
      </c>
      <c r="AR4" s="21">
        <v>0</v>
      </c>
      <c r="AS4" s="21">
        <v>-1</v>
      </c>
      <c r="AT4" s="21">
        <v>-2</v>
      </c>
      <c r="AU4" s="21">
        <v>0</v>
      </c>
      <c r="AV4" s="21">
        <v>0</v>
      </c>
      <c r="AW4" s="21">
        <v>0</v>
      </c>
      <c r="AX4" s="21">
        <v>3</v>
      </c>
      <c r="AY4" s="29"/>
      <c r="AZ4" s="22" t="s">
        <v>1</v>
      </c>
      <c r="BA4" s="22" t="s">
        <v>1</v>
      </c>
      <c r="BB4" s="11"/>
      <c r="BC4" s="21"/>
      <c r="BD4" s="21">
        <f t="shared" ref="BD4:BI4" si="2">BD3-BC3</f>
        <v>2</v>
      </c>
      <c r="BE4" s="21">
        <f t="shared" si="2"/>
        <v>-1</v>
      </c>
      <c r="BF4" s="21">
        <f t="shared" si="2"/>
        <v>-36</v>
      </c>
      <c r="BG4" s="21">
        <f t="shared" si="2"/>
        <v>-58</v>
      </c>
      <c r="BH4" s="21">
        <f t="shared" si="2"/>
        <v>-118</v>
      </c>
      <c r="BI4" s="21">
        <f t="shared" si="2"/>
        <v>-43</v>
      </c>
      <c r="BJ4" s="21">
        <v>-69</v>
      </c>
      <c r="BK4" s="21">
        <v>-112</v>
      </c>
      <c r="BL4" s="21">
        <v>-164</v>
      </c>
      <c r="BM4" s="21">
        <v>-61</v>
      </c>
      <c r="BN4" s="21">
        <v>-21</v>
      </c>
      <c r="BO4" s="21">
        <v>-19</v>
      </c>
      <c r="BP4" s="21">
        <v>-17</v>
      </c>
      <c r="BQ4" s="21">
        <v>13</v>
      </c>
      <c r="BR4" s="21">
        <v>-21</v>
      </c>
      <c r="BS4" s="21">
        <v>-38</v>
      </c>
      <c r="BT4" s="21">
        <v>-56</v>
      </c>
      <c r="BU4" s="21">
        <v>-75</v>
      </c>
      <c r="BV4" s="21">
        <v>-17</v>
      </c>
      <c r="BW4" s="21">
        <v>-24</v>
      </c>
      <c r="BX4" s="21">
        <v>-40</v>
      </c>
      <c r="BY4" s="29"/>
      <c r="BZ4" s="22" t="s">
        <v>1</v>
      </c>
      <c r="CA4" s="22" t="s">
        <v>1</v>
      </c>
    </row>
    <row r="5" spans="1:79" x14ac:dyDescent="0.25">
      <c r="A5" s="47" t="s">
        <v>5</v>
      </c>
      <c r="B5" s="17" t="s">
        <v>3</v>
      </c>
      <c r="C5" s="59">
        <v>61</v>
      </c>
      <c r="D5" s="59">
        <v>59</v>
      </c>
      <c r="E5" s="59">
        <v>56</v>
      </c>
      <c r="F5" s="59">
        <v>51</v>
      </c>
      <c r="G5" s="59">
        <v>48</v>
      </c>
      <c r="H5" s="18">
        <v>50</v>
      </c>
      <c r="I5" s="18">
        <v>50</v>
      </c>
      <c r="J5" s="18">
        <v>48</v>
      </c>
      <c r="K5" s="18">
        <v>48</v>
      </c>
      <c r="L5" s="18">
        <v>43</v>
      </c>
      <c r="M5" s="18">
        <v>43</v>
      </c>
      <c r="N5" s="18">
        <v>47</v>
      </c>
      <c r="O5" s="18">
        <v>47</v>
      </c>
      <c r="P5" s="18">
        <v>48</v>
      </c>
      <c r="Q5" s="18">
        <v>48</v>
      </c>
      <c r="R5" s="18">
        <v>46</v>
      </c>
      <c r="S5" s="18">
        <v>44</v>
      </c>
      <c r="T5" s="18">
        <v>44</v>
      </c>
      <c r="U5" s="18">
        <v>43</v>
      </c>
      <c r="V5" s="18">
        <v>41</v>
      </c>
      <c r="W5" s="18">
        <v>41</v>
      </c>
      <c r="X5" s="18">
        <v>39</v>
      </c>
      <c r="Y5" s="29"/>
      <c r="Z5" s="19">
        <f>IFERROR(X5/W5-1,"X")</f>
        <v>-4.8780487804878092E-2</v>
      </c>
      <c r="AA5" s="19">
        <f>IFERROR(X5/T5-1,"X")</f>
        <v>-0.11363636363636365</v>
      </c>
      <c r="AB5" s="7"/>
      <c r="AC5" s="18" t="s">
        <v>1</v>
      </c>
      <c r="AD5" s="18" t="s">
        <v>1</v>
      </c>
      <c r="AE5" s="18" t="s">
        <v>1</v>
      </c>
      <c r="AF5" s="18" t="s">
        <v>1</v>
      </c>
      <c r="AG5" s="18" t="s">
        <v>1</v>
      </c>
      <c r="AH5" s="18" t="s">
        <v>1</v>
      </c>
      <c r="AI5" s="18" t="s">
        <v>1</v>
      </c>
      <c r="AJ5" s="18" t="s">
        <v>1</v>
      </c>
      <c r="AK5" s="18" t="s">
        <v>1</v>
      </c>
      <c r="AL5" s="18" t="s">
        <v>1</v>
      </c>
      <c r="AM5" s="18" t="s">
        <v>1</v>
      </c>
      <c r="AN5" s="18" t="s">
        <v>1</v>
      </c>
      <c r="AO5" s="18" t="s">
        <v>1</v>
      </c>
      <c r="AP5" s="18" t="s">
        <v>1</v>
      </c>
      <c r="AQ5" s="18" t="s">
        <v>1</v>
      </c>
      <c r="AR5" s="18" t="s">
        <v>1</v>
      </c>
      <c r="AS5" s="18" t="s">
        <v>1</v>
      </c>
      <c r="AT5" s="18" t="s">
        <v>1</v>
      </c>
      <c r="AU5" s="18" t="s">
        <v>1</v>
      </c>
      <c r="AV5" s="18" t="s">
        <v>1</v>
      </c>
      <c r="AW5" s="18" t="s">
        <v>1</v>
      </c>
      <c r="AX5" s="18" t="s">
        <v>1</v>
      </c>
      <c r="AY5" s="29"/>
      <c r="AZ5" s="19" t="str">
        <f>IFERROR(AX5/AW5-1,"X")</f>
        <v>X</v>
      </c>
      <c r="BA5" s="19" t="str">
        <f>IFERROR(AX5/AT5-1,"X")</f>
        <v>X</v>
      </c>
      <c r="BB5" s="11"/>
      <c r="BC5" s="18" t="s">
        <v>1</v>
      </c>
      <c r="BD5" s="18" t="s">
        <v>1</v>
      </c>
      <c r="BE5" s="18" t="s">
        <v>1</v>
      </c>
      <c r="BF5" s="18" t="s">
        <v>1</v>
      </c>
      <c r="BG5" s="18" t="s">
        <v>1</v>
      </c>
      <c r="BH5" s="18" t="s">
        <v>1</v>
      </c>
      <c r="BI5" s="18" t="s">
        <v>1</v>
      </c>
      <c r="BJ5" s="18" t="s">
        <v>1</v>
      </c>
      <c r="BK5" s="18" t="s">
        <v>1</v>
      </c>
      <c r="BL5" s="18" t="s">
        <v>1</v>
      </c>
      <c r="BM5" s="18" t="s">
        <v>1</v>
      </c>
      <c r="BN5" s="18" t="s">
        <v>1</v>
      </c>
      <c r="BO5" s="18" t="s">
        <v>1</v>
      </c>
      <c r="BP5" s="18" t="s">
        <v>1</v>
      </c>
      <c r="BQ5" s="18" t="s">
        <v>1</v>
      </c>
      <c r="BR5" s="18" t="s">
        <v>1</v>
      </c>
      <c r="BS5" s="18" t="s">
        <v>1</v>
      </c>
      <c r="BT5" s="18" t="s">
        <v>1</v>
      </c>
      <c r="BU5" s="18" t="s">
        <v>1</v>
      </c>
      <c r="BV5" s="18" t="s">
        <v>1</v>
      </c>
      <c r="BW5" s="18" t="s">
        <v>1</v>
      </c>
      <c r="BX5" s="18" t="s">
        <v>1</v>
      </c>
      <c r="BY5" s="29"/>
      <c r="BZ5" s="19" t="str">
        <f>IFERROR(BX5/BW5-1,"X")</f>
        <v>X</v>
      </c>
      <c r="CA5" s="19" t="str">
        <f>IFERROR(BX5/BT5-1,"X")</f>
        <v>X</v>
      </c>
    </row>
    <row r="6" spans="1:79" ht="22.5" x14ac:dyDescent="0.25">
      <c r="A6" s="48" t="s">
        <v>6</v>
      </c>
      <c r="B6" s="20" t="s">
        <v>3</v>
      </c>
      <c r="C6" s="22" t="s">
        <v>1</v>
      </c>
      <c r="D6" s="21">
        <f t="shared" ref="D6:K6" si="3">D5-C5</f>
        <v>-2</v>
      </c>
      <c r="E6" s="21">
        <f t="shared" si="3"/>
        <v>-3</v>
      </c>
      <c r="F6" s="21">
        <f t="shared" si="3"/>
        <v>-5</v>
      </c>
      <c r="G6" s="21">
        <f t="shared" si="3"/>
        <v>-3</v>
      </c>
      <c r="H6" s="21">
        <f t="shared" si="3"/>
        <v>2</v>
      </c>
      <c r="I6" s="21">
        <f t="shared" si="3"/>
        <v>0</v>
      </c>
      <c r="J6" s="21">
        <f t="shared" si="3"/>
        <v>-2</v>
      </c>
      <c r="K6" s="21">
        <f t="shared" si="3"/>
        <v>0</v>
      </c>
      <c r="L6" s="21">
        <v>-5</v>
      </c>
      <c r="M6" s="21">
        <v>0</v>
      </c>
      <c r="N6" s="21">
        <v>4</v>
      </c>
      <c r="O6" s="21">
        <v>0</v>
      </c>
      <c r="P6" s="21">
        <v>1</v>
      </c>
      <c r="Q6" s="21">
        <v>0</v>
      </c>
      <c r="R6" s="21">
        <v>-2</v>
      </c>
      <c r="S6" s="21">
        <v>-2</v>
      </c>
      <c r="T6" s="21">
        <v>0</v>
      </c>
      <c r="U6" s="21">
        <v>-1</v>
      </c>
      <c r="V6" s="21">
        <v>-2</v>
      </c>
      <c r="W6" s="21">
        <v>0</v>
      </c>
      <c r="X6" s="21">
        <v>-2</v>
      </c>
      <c r="Y6" s="29"/>
      <c r="Z6" s="22" t="s">
        <v>1</v>
      </c>
      <c r="AA6" s="22" t="s">
        <v>1</v>
      </c>
      <c r="AB6" s="7"/>
      <c r="AC6" s="23" t="s">
        <v>1</v>
      </c>
      <c r="AD6" s="23" t="s">
        <v>1</v>
      </c>
      <c r="AE6" s="23" t="s">
        <v>1</v>
      </c>
      <c r="AF6" s="23" t="s">
        <v>1</v>
      </c>
      <c r="AG6" s="23" t="s">
        <v>1</v>
      </c>
      <c r="AH6" s="23" t="s">
        <v>1</v>
      </c>
      <c r="AI6" s="23" t="s">
        <v>1</v>
      </c>
      <c r="AJ6" s="23" t="s">
        <v>1</v>
      </c>
      <c r="AK6" s="23" t="s">
        <v>1</v>
      </c>
      <c r="AL6" s="23" t="s">
        <v>1</v>
      </c>
      <c r="AM6" s="23" t="s">
        <v>1</v>
      </c>
      <c r="AN6" s="23" t="s">
        <v>1</v>
      </c>
      <c r="AO6" s="23" t="s">
        <v>1</v>
      </c>
      <c r="AP6" s="23" t="s">
        <v>1</v>
      </c>
      <c r="AQ6" s="23" t="s">
        <v>1</v>
      </c>
      <c r="AR6" s="23" t="s">
        <v>1</v>
      </c>
      <c r="AS6" s="23" t="s">
        <v>1</v>
      </c>
      <c r="AT6" s="23" t="s">
        <v>1</v>
      </c>
      <c r="AU6" s="23" t="s">
        <v>1</v>
      </c>
      <c r="AV6" s="23" t="s">
        <v>1</v>
      </c>
      <c r="AW6" s="23" t="s">
        <v>1</v>
      </c>
      <c r="AX6" s="23" t="s">
        <v>1</v>
      </c>
      <c r="AY6" s="29"/>
      <c r="AZ6" s="22" t="s">
        <v>1</v>
      </c>
      <c r="BA6" s="22" t="s">
        <v>1</v>
      </c>
      <c r="BB6" s="11"/>
      <c r="BC6" s="23" t="s">
        <v>1</v>
      </c>
      <c r="BD6" s="23" t="s">
        <v>1</v>
      </c>
      <c r="BE6" s="23" t="s">
        <v>1</v>
      </c>
      <c r="BF6" s="23" t="s">
        <v>1</v>
      </c>
      <c r="BG6" s="23" t="s">
        <v>1</v>
      </c>
      <c r="BH6" s="23" t="s">
        <v>1</v>
      </c>
      <c r="BI6" s="23" t="s">
        <v>1</v>
      </c>
      <c r="BJ6" s="23" t="s">
        <v>1</v>
      </c>
      <c r="BK6" s="23" t="s">
        <v>1</v>
      </c>
      <c r="BL6" s="23" t="s">
        <v>1</v>
      </c>
      <c r="BM6" s="23" t="s">
        <v>1</v>
      </c>
      <c r="BN6" s="23" t="s">
        <v>1</v>
      </c>
      <c r="BO6" s="23" t="s">
        <v>1</v>
      </c>
      <c r="BP6" s="23" t="s">
        <v>1</v>
      </c>
      <c r="BQ6" s="23" t="s">
        <v>1</v>
      </c>
      <c r="BR6" s="23" t="s">
        <v>1</v>
      </c>
      <c r="BS6" s="23" t="s">
        <v>1</v>
      </c>
      <c r="BT6" s="23" t="s">
        <v>1</v>
      </c>
      <c r="BU6" s="23" t="s">
        <v>1</v>
      </c>
      <c r="BV6" s="23" t="s">
        <v>1</v>
      </c>
      <c r="BW6" s="23" t="s">
        <v>1</v>
      </c>
      <c r="BX6" s="23" t="s">
        <v>1</v>
      </c>
      <c r="BY6" s="29"/>
      <c r="BZ6" s="22" t="s">
        <v>1</v>
      </c>
      <c r="CA6" s="22" t="s">
        <v>1</v>
      </c>
    </row>
    <row r="7" spans="1:79" x14ac:dyDescent="0.25">
      <c r="A7" s="47" t="s">
        <v>7</v>
      </c>
      <c r="B7" s="17" t="s">
        <v>3</v>
      </c>
      <c r="C7" s="59">
        <v>2361</v>
      </c>
      <c r="D7" s="59">
        <v>2285</v>
      </c>
      <c r="E7" s="59">
        <v>2175</v>
      </c>
      <c r="F7" s="59">
        <v>2114</v>
      </c>
      <c r="G7" s="59">
        <v>2063</v>
      </c>
      <c r="H7" s="18">
        <v>2058</v>
      </c>
      <c r="I7" s="18">
        <v>2046</v>
      </c>
      <c r="J7" s="18">
        <v>2013</v>
      </c>
      <c r="K7" s="18">
        <v>1995</v>
      </c>
      <c r="L7" s="18">
        <v>1971</v>
      </c>
      <c r="M7" s="18">
        <v>1969</v>
      </c>
      <c r="N7" s="18">
        <v>1937</v>
      </c>
      <c r="O7" s="18">
        <v>1872</v>
      </c>
      <c r="P7" s="18">
        <v>1775</v>
      </c>
      <c r="Q7" s="18">
        <v>1706</v>
      </c>
      <c r="R7" s="18">
        <v>1627</v>
      </c>
      <c r="S7" s="18">
        <v>1557</v>
      </c>
      <c r="T7" s="18">
        <v>1517</v>
      </c>
      <c r="U7" s="18">
        <v>1489</v>
      </c>
      <c r="V7" s="18">
        <v>1462</v>
      </c>
      <c r="W7" s="18">
        <v>1437</v>
      </c>
      <c r="X7" s="18">
        <v>1410</v>
      </c>
      <c r="Y7" s="29"/>
      <c r="Z7" s="19">
        <f>IFERROR(X7/W7-1,"X")</f>
        <v>-1.8789144050104345E-2</v>
      </c>
      <c r="AA7" s="19">
        <f>IFERROR(X7/T7-1,"X")</f>
        <v>-7.05339485827291E-2</v>
      </c>
      <c r="AB7" s="49"/>
      <c r="AC7" s="18" t="s">
        <v>1</v>
      </c>
      <c r="AD7" s="18" t="s">
        <v>1</v>
      </c>
      <c r="AE7" s="18" t="s">
        <v>1</v>
      </c>
      <c r="AF7" s="18" t="s">
        <v>1</v>
      </c>
      <c r="AG7" s="18" t="s">
        <v>1</v>
      </c>
      <c r="AH7" s="18" t="s">
        <v>1</v>
      </c>
      <c r="AI7" s="18" t="s">
        <v>1</v>
      </c>
      <c r="AJ7" s="18" t="s">
        <v>1</v>
      </c>
      <c r="AK7" s="18" t="s">
        <v>1</v>
      </c>
      <c r="AL7" s="18" t="s">
        <v>1</v>
      </c>
      <c r="AM7" s="18" t="s">
        <v>1</v>
      </c>
      <c r="AN7" s="18" t="s">
        <v>1</v>
      </c>
      <c r="AO7" s="18" t="s">
        <v>1</v>
      </c>
      <c r="AP7" s="18" t="s">
        <v>1</v>
      </c>
      <c r="AQ7" s="18" t="s">
        <v>1</v>
      </c>
      <c r="AR7" s="18" t="s">
        <v>1</v>
      </c>
      <c r="AS7" s="18" t="s">
        <v>1</v>
      </c>
      <c r="AT7" s="18" t="s">
        <v>1</v>
      </c>
      <c r="AU7" s="18" t="s">
        <v>1</v>
      </c>
      <c r="AV7" s="18" t="s">
        <v>1</v>
      </c>
      <c r="AW7" s="18" t="s">
        <v>1</v>
      </c>
      <c r="AX7" s="18" t="s">
        <v>1</v>
      </c>
      <c r="AY7" s="29"/>
      <c r="AZ7" s="19" t="str">
        <f>IFERROR(AX7/AW7-1,"X")</f>
        <v>X</v>
      </c>
      <c r="BA7" s="19" t="str">
        <f>IFERROR(AX7/AT7-1,"X")</f>
        <v>X</v>
      </c>
      <c r="BB7" s="11"/>
      <c r="BC7" s="18" t="s">
        <v>1</v>
      </c>
      <c r="BD7" s="18" t="s">
        <v>1</v>
      </c>
      <c r="BE7" s="18" t="s">
        <v>1</v>
      </c>
      <c r="BF7" s="18" t="s">
        <v>1</v>
      </c>
      <c r="BG7" s="18" t="s">
        <v>1</v>
      </c>
      <c r="BH7" s="18" t="s">
        <v>1</v>
      </c>
      <c r="BI7" s="18" t="s">
        <v>1</v>
      </c>
      <c r="BJ7" s="18" t="s">
        <v>1</v>
      </c>
      <c r="BK7" s="18" t="s">
        <v>1</v>
      </c>
      <c r="BL7" s="18" t="s">
        <v>1</v>
      </c>
      <c r="BM7" s="18" t="s">
        <v>1</v>
      </c>
      <c r="BN7" s="18" t="s">
        <v>1</v>
      </c>
      <c r="BO7" s="18" t="s">
        <v>1</v>
      </c>
      <c r="BP7" s="18" t="s">
        <v>1</v>
      </c>
      <c r="BQ7" s="18" t="s">
        <v>1</v>
      </c>
      <c r="BR7" s="18" t="s">
        <v>1</v>
      </c>
      <c r="BS7" s="18" t="s">
        <v>1</v>
      </c>
      <c r="BT7" s="18" t="s">
        <v>1</v>
      </c>
      <c r="BU7" s="18" t="s">
        <v>1</v>
      </c>
      <c r="BV7" s="18" t="s">
        <v>1</v>
      </c>
      <c r="BW7" s="18" t="s">
        <v>1</v>
      </c>
      <c r="BX7" s="18" t="s">
        <v>1</v>
      </c>
      <c r="BY7" s="29"/>
      <c r="BZ7" s="19" t="str">
        <f>IFERROR(BX7/BW7-1,"X")</f>
        <v>X</v>
      </c>
      <c r="CA7" s="19" t="str">
        <f>IFERROR(BX7/BT7-1,"X")</f>
        <v>X</v>
      </c>
    </row>
    <row r="8" spans="1:79" ht="22.5" x14ac:dyDescent="0.25">
      <c r="A8" s="48" t="s">
        <v>8</v>
      </c>
      <c r="B8" s="20" t="s">
        <v>3</v>
      </c>
      <c r="C8" s="22" t="s">
        <v>1</v>
      </c>
      <c r="D8" s="21">
        <f t="shared" ref="D8" si="4">D7-C7</f>
        <v>-76</v>
      </c>
      <c r="E8" s="21">
        <f t="shared" ref="E8" si="5">E7-D7</f>
        <v>-110</v>
      </c>
      <c r="F8" s="21">
        <f t="shared" ref="F8" si="6">F7-E7</f>
        <v>-61</v>
      </c>
      <c r="G8" s="21">
        <f t="shared" ref="G8" si="7">G7-F7</f>
        <v>-51</v>
      </c>
      <c r="H8" s="21">
        <f t="shared" ref="H8" si="8">H7-G7</f>
        <v>-5</v>
      </c>
      <c r="I8" s="21">
        <f t="shared" ref="I8:K8" si="9">I7-H7</f>
        <v>-12</v>
      </c>
      <c r="J8" s="21">
        <f t="shared" si="9"/>
        <v>-33</v>
      </c>
      <c r="K8" s="21">
        <f t="shared" si="9"/>
        <v>-18</v>
      </c>
      <c r="L8" s="21">
        <v>-26</v>
      </c>
      <c r="M8" s="21">
        <v>0</v>
      </c>
      <c r="N8" s="21">
        <v>-32</v>
      </c>
      <c r="O8" s="21">
        <v>-65</v>
      </c>
      <c r="P8" s="21">
        <v>-97</v>
      </c>
      <c r="Q8" s="21">
        <v>-69</v>
      </c>
      <c r="R8" s="21">
        <v>-79</v>
      </c>
      <c r="S8" s="21">
        <v>-70</v>
      </c>
      <c r="T8" s="21">
        <v>-40</v>
      </c>
      <c r="U8" s="21">
        <v>-28</v>
      </c>
      <c r="V8" s="21">
        <v>-27</v>
      </c>
      <c r="W8" s="21">
        <v>-25</v>
      </c>
      <c r="X8" s="21">
        <v>-27</v>
      </c>
      <c r="Y8" s="29"/>
      <c r="Z8" s="22" t="s">
        <v>1</v>
      </c>
      <c r="AA8" s="22" t="s">
        <v>1</v>
      </c>
      <c r="AB8" s="7"/>
      <c r="AC8" s="23" t="s">
        <v>1</v>
      </c>
      <c r="AD8" s="23" t="s">
        <v>1</v>
      </c>
      <c r="AE8" s="23" t="s">
        <v>1</v>
      </c>
      <c r="AF8" s="23" t="s">
        <v>1</v>
      </c>
      <c r="AG8" s="23" t="s">
        <v>1</v>
      </c>
      <c r="AH8" s="23" t="s">
        <v>1</v>
      </c>
      <c r="AI8" s="23" t="s">
        <v>1</v>
      </c>
      <c r="AJ8" s="23" t="s">
        <v>1</v>
      </c>
      <c r="AK8" s="23" t="s">
        <v>1</v>
      </c>
      <c r="AL8" s="23" t="s">
        <v>1</v>
      </c>
      <c r="AM8" s="23" t="s">
        <v>1</v>
      </c>
      <c r="AN8" s="23" t="s">
        <v>1</v>
      </c>
      <c r="AO8" s="23" t="s">
        <v>1</v>
      </c>
      <c r="AP8" s="23" t="s">
        <v>1</v>
      </c>
      <c r="AQ8" s="23" t="s">
        <v>1</v>
      </c>
      <c r="AR8" s="23" t="s">
        <v>1</v>
      </c>
      <c r="AS8" s="23" t="s">
        <v>1</v>
      </c>
      <c r="AT8" s="23" t="s">
        <v>1</v>
      </c>
      <c r="AU8" s="23" t="s">
        <v>1</v>
      </c>
      <c r="AV8" s="23" t="s">
        <v>1</v>
      </c>
      <c r="AW8" s="23" t="s">
        <v>1</v>
      </c>
      <c r="AX8" s="23" t="s">
        <v>1</v>
      </c>
      <c r="AY8" s="29"/>
      <c r="AZ8" s="22" t="s">
        <v>1</v>
      </c>
      <c r="BA8" s="22" t="s">
        <v>1</v>
      </c>
      <c r="BB8" s="11"/>
      <c r="BC8" s="23" t="s">
        <v>1</v>
      </c>
      <c r="BD8" s="23" t="s">
        <v>1</v>
      </c>
      <c r="BE8" s="23" t="s">
        <v>1</v>
      </c>
      <c r="BF8" s="23" t="s">
        <v>1</v>
      </c>
      <c r="BG8" s="23" t="s">
        <v>1</v>
      </c>
      <c r="BH8" s="23" t="s">
        <v>1</v>
      </c>
      <c r="BI8" s="23" t="s">
        <v>1</v>
      </c>
      <c r="BJ8" s="23" t="s">
        <v>1</v>
      </c>
      <c r="BK8" s="23" t="s">
        <v>1</v>
      </c>
      <c r="BL8" s="23" t="s">
        <v>1</v>
      </c>
      <c r="BM8" s="23" t="s">
        <v>1</v>
      </c>
      <c r="BN8" s="23" t="s">
        <v>1</v>
      </c>
      <c r="BO8" s="23" t="s">
        <v>1</v>
      </c>
      <c r="BP8" s="23" t="s">
        <v>1</v>
      </c>
      <c r="BQ8" s="23" t="s">
        <v>1</v>
      </c>
      <c r="BR8" s="23" t="s">
        <v>1</v>
      </c>
      <c r="BS8" s="23" t="s">
        <v>1</v>
      </c>
      <c r="BT8" s="23" t="s">
        <v>1</v>
      </c>
      <c r="BU8" s="23" t="s">
        <v>1</v>
      </c>
      <c r="BV8" s="23" t="s">
        <v>1</v>
      </c>
      <c r="BW8" s="23" t="s">
        <v>1</v>
      </c>
      <c r="BX8" s="23" t="s">
        <v>1</v>
      </c>
      <c r="BY8" s="29"/>
      <c r="BZ8" s="22" t="s">
        <v>1</v>
      </c>
      <c r="CA8" s="22" t="s">
        <v>1</v>
      </c>
    </row>
    <row r="9" spans="1:79" ht="22.5" x14ac:dyDescent="0.25">
      <c r="A9" s="47" t="s">
        <v>9</v>
      </c>
      <c r="B9" s="17" t="s">
        <v>3</v>
      </c>
      <c r="C9" s="59">
        <v>1092</v>
      </c>
      <c r="D9" s="59">
        <v>1042</v>
      </c>
      <c r="E9" s="59">
        <v>999</v>
      </c>
      <c r="F9" s="59">
        <v>941</v>
      </c>
      <c r="G9" s="59">
        <v>897</v>
      </c>
      <c r="H9" s="18">
        <v>863</v>
      </c>
      <c r="I9" s="18">
        <v>832</v>
      </c>
      <c r="J9" s="18">
        <v>804</v>
      </c>
      <c r="K9" s="18">
        <v>782</v>
      </c>
      <c r="L9" s="18">
        <v>748</v>
      </c>
      <c r="M9" s="18">
        <v>728</v>
      </c>
      <c r="N9" s="18">
        <v>718</v>
      </c>
      <c r="O9" s="18">
        <v>706</v>
      </c>
      <c r="P9" s="18">
        <v>694</v>
      </c>
      <c r="Q9" s="18">
        <v>679</v>
      </c>
      <c r="R9" s="18">
        <v>664</v>
      </c>
      <c r="S9" s="18">
        <v>649</v>
      </c>
      <c r="T9" s="18">
        <v>638</v>
      </c>
      <c r="U9" s="18">
        <v>634</v>
      </c>
      <c r="V9" s="18">
        <v>629</v>
      </c>
      <c r="W9" s="18">
        <v>613</v>
      </c>
      <c r="X9" s="18">
        <v>596</v>
      </c>
      <c r="Y9" s="29"/>
      <c r="Z9" s="19">
        <f>IFERROR(X9/W9-1,"X")</f>
        <v>-2.7732463295269127E-2</v>
      </c>
      <c r="AA9" s="19">
        <f>IFERROR(X9/T9-1,"X")</f>
        <v>-6.5830721003134807E-2</v>
      </c>
      <c r="AB9" s="49"/>
      <c r="AC9" s="18" t="s">
        <v>1</v>
      </c>
      <c r="AD9" s="18" t="s">
        <v>1</v>
      </c>
      <c r="AE9" s="18" t="s">
        <v>1</v>
      </c>
      <c r="AF9" s="18" t="s">
        <v>1</v>
      </c>
      <c r="AG9" s="18" t="s">
        <v>1</v>
      </c>
      <c r="AH9" s="18" t="s">
        <v>1</v>
      </c>
      <c r="AI9" s="18" t="s">
        <v>1</v>
      </c>
      <c r="AJ9" s="18" t="s">
        <v>1</v>
      </c>
      <c r="AK9" s="18" t="s">
        <v>1</v>
      </c>
      <c r="AL9" s="18" t="s">
        <v>1</v>
      </c>
      <c r="AM9" s="18" t="s">
        <v>1</v>
      </c>
      <c r="AN9" s="18" t="s">
        <v>1</v>
      </c>
      <c r="AO9" s="18" t="s">
        <v>1</v>
      </c>
      <c r="AP9" s="18" t="s">
        <v>1</v>
      </c>
      <c r="AQ9" s="18" t="s">
        <v>1</v>
      </c>
      <c r="AR9" s="18" t="s">
        <v>1</v>
      </c>
      <c r="AS9" s="18" t="s">
        <v>1</v>
      </c>
      <c r="AT9" s="18" t="s">
        <v>1</v>
      </c>
      <c r="AU9" s="18" t="s">
        <v>1</v>
      </c>
      <c r="AV9" s="18" t="s">
        <v>1</v>
      </c>
      <c r="AW9" s="18" t="s">
        <v>1</v>
      </c>
      <c r="AX9" s="18" t="s">
        <v>1</v>
      </c>
      <c r="AY9" s="29"/>
      <c r="AZ9" s="19" t="str">
        <f>IFERROR(AX9/AW9-1,"X")</f>
        <v>X</v>
      </c>
      <c r="BA9" s="19" t="str">
        <f>IFERROR(AX9/AT9-1,"X")</f>
        <v>X</v>
      </c>
      <c r="BB9" s="11"/>
      <c r="BC9" s="18" t="s">
        <v>1</v>
      </c>
      <c r="BD9" s="18" t="s">
        <v>1</v>
      </c>
      <c r="BE9" s="18" t="s">
        <v>1</v>
      </c>
      <c r="BF9" s="18" t="s">
        <v>1</v>
      </c>
      <c r="BG9" s="18" t="s">
        <v>1</v>
      </c>
      <c r="BH9" s="18" t="s">
        <v>1</v>
      </c>
      <c r="BI9" s="18" t="s">
        <v>1</v>
      </c>
      <c r="BJ9" s="18" t="s">
        <v>1</v>
      </c>
      <c r="BK9" s="18" t="s">
        <v>1</v>
      </c>
      <c r="BL9" s="18" t="s">
        <v>1</v>
      </c>
      <c r="BM9" s="18" t="s">
        <v>1</v>
      </c>
      <c r="BN9" s="18" t="s">
        <v>1</v>
      </c>
      <c r="BO9" s="18" t="s">
        <v>1</v>
      </c>
      <c r="BP9" s="18" t="s">
        <v>1</v>
      </c>
      <c r="BQ9" s="18" t="s">
        <v>1</v>
      </c>
      <c r="BR9" s="18" t="s">
        <v>1</v>
      </c>
      <c r="BS9" s="18" t="s">
        <v>1</v>
      </c>
      <c r="BT9" s="18" t="s">
        <v>1</v>
      </c>
      <c r="BU9" s="18" t="s">
        <v>1</v>
      </c>
      <c r="BV9" s="18" t="s">
        <v>1</v>
      </c>
      <c r="BW9" s="18" t="s">
        <v>1</v>
      </c>
      <c r="BX9" s="18" t="s">
        <v>1</v>
      </c>
      <c r="BY9" s="29"/>
      <c r="BZ9" s="19" t="str">
        <f>IFERROR(BX9/BW9-1,"X")</f>
        <v>X</v>
      </c>
      <c r="CA9" s="19" t="str">
        <f>IFERROR(BX9/BT9-1,"X")</f>
        <v>X</v>
      </c>
    </row>
    <row r="10" spans="1:79" ht="22.5" x14ac:dyDescent="0.25">
      <c r="A10" s="48" t="s">
        <v>10</v>
      </c>
      <c r="B10" s="20" t="s">
        <v>3</v>
      </c>
      <c r="C10" s="22" t="s">
        <v>1</v>
      </c>
      <c r="D10" s="21">
        <f t="shared" ref="D10" si="10">D9-C9</f>
        <v>-50</v>
      </c>
      <c r="E10" s="21">
        <f t="shared" ref="E10" si="11">E9-D9</f>
        <v>-43</v>
      </c>
      <c r="F10" s="21">
        <f t="shared" ref="F10" si="12">F9-E9</f>
        <v>-58</v>
      </c>
      <c r="G10" s="21">
        <f t="shared" ref="G10" si="13">G9-F9</f>
        <v>-44</v>
      </c>
      <c r="H10" s="21">
        <f t="shared" ref="H10" si="14">H9-G9</f>
        <v>-34</v>
      </c>
      <c r="I10" s="21">
        <f t="shared" ref="I10:K10" si="15">I9-H9</f>
        <v>-31</v>
      </c>
      <c r="J10" s="21">
        <f t="shared" si="15"/>
        <v>-28</v>
      </c>
      <c r="K10" s="21">
        <f t="shared" si="15"/>
        <v>-22</v>
      </c>
      <c r="L10" s="21">
        <v>-34</v>
      </c>
      <c r="M10" s="21">
        <v>-20</v>
      </c>
      <c r="N10" s="21">
        <v>-10</v>
      </c>
      <c r="O10" s="21">
        <v>-12</v>
      </c>
      <c r="P10" s="21">
        <v>-12</v>
      </c>
      <c r="Q10" s="21">
        <v>-15</v>
      </c>
      <c r="R10" s="21">
        <v>-15</v>
      </c>
      <c r="S10" s="21">
        <v>-15</v>
      </c>
      <c r="T10" s="21">
        <v>-11</v>
      </c>
      <c r="U10" s="21">
        <v>-4</v>
      </c>
      <c r="V10" s="21">
        <v>-5</v>
      </c>
      <c r="W10" s="21">
        <v>-16</v>
      </c>
      <c r="X10" s="21">
        <v>-17</v>
      </c>
      <c r="Y10" s="29"/>
      <c r="Z10" s="22" t="s">
        <v>1</v>
      </c>
      <c r="AA10" s="22" t="s">
        <v>1</v>
      </c>
      <c r="AB10" s="7"/>
      <c r="AC10" s="23" t="s">
        <v>1</v>
      </c>
      <c r="AD10" s="23" t="s">
        <v>1</v>
      </c>
      <c r="AE10" s="23" t="s">
        <v>1</v>
      </c>
      <c r="AF10" s="23" t="s">
        <v>1</v>
      </c>
      <c r="AG10" s="23" t="s">
        <v>1</v>
      </c>
      <c r="AH10" s="23" t="s">
        <v>1</v>
      </c>
      <c r="AI10" s="23" t="s">
        <v>1</v>
      </c>
      <c r="AJ10" s="23" t="s">
        <v>1</v>
      </c>
      <c r="AK10" s="23" t="s">
        <v>1</v>
      </c>
      <c r="AL10" s="23" t="s">
        <v>1</v>
      </c>
      <c r="AM10" s="23" t="s">
        <v>1</v>
      </c>
      <c r="AN10" s="23" t="s">
        <v>1</v>
      </c>
      <c r="AO10" s="23" t="s">
        <v>1</v>
      </c>
      <c r="AP10" s="23" t="s">
        <v>1</v>
      </c>
      <c r="AQ10" s="23" t="s">
        <v>1</v>
      </c>
      <c r="AR10" s="23" t="s">
        <v>1</v>
      </c>
      <c r="AS10" s="23" t="s">
        <v>1</v>
      </c>
      <c r="AT10" s="23" t="s">
        <v>1</v>
      </c>
      <c r="AU10" s="23" t="s">
        <v>1</v>
      </c>
      <c r="AV10" s="23" t="s">
        <v>1</v>
      </c>
      <c r="AW10" s="23" t="s">
        <v>1</v>
      </c>
      <c r="AX10" s="23" t="s">
        <v>1</v>
      </c>
      <c r="AY10" s="29"/>
      <c r="AZ10" s="22" t="s">
        <v>1</v>
      </c>
      <c r="BA10" s="22" t="s">
        <v>1</v>
      </c>
      <c r="BB10" s="11"/>
      <c r="BC10" s="23" t="s">
        <v>1</v>
      </c>
      <c r="BD10" s="23" t="s">
        <v>1</v>
      </c>
      <c r="BE10" s="23" t="s">
        <v>1</v>
      </c>
      <c r="BF10" s="23" t="s">
        <v>1</v>
      </c>
      <c r="BG10" s="23" t="s">
        <v>1</v>
      </c>
      <c r="BH10" s="23" t="s">
        <v>1</v>
      </c>
      <c r="BI10" s="23" t="s">
        <v>1</v>
      </c>
      <c r="BJ10" s="23" t="s">
        <v>1</v>
      </c>
      <c r="BK10" s="23" t="s">
        <v>1</v>
      </c>
      <c r="BL10" s="23" t="s">
        <v>1</v>
      </c>
      <c r="BM10" s="23" t="s">
        <v>1</v>
      </c>
      <c r="BN10" s="23" t="s">
        <v>1</v>
      </c>
      <c r="BO10" s="23" t="s">
        <v>1</v>
      </c>
      <c r="BP10" s="23" t="s">
        <v>1</v>
      </c>
      <c r="BQ10" s="23" t="s">
        <v>1</v>
      </c>
      <c r="BR10" s="23" t="s">
        <v>1</v>
      </c>
      <c r="BS10" s="23" t="s">
        <v>1</v>
      </c>
      <c r="BT10" s="23" t="s">
        <v>1</v>
      </c>
      <c r="BU10" s="23" t="s">
        <v>1</v>
      </c>
      <c r="BV10" s="23" t="s">
        <v>1</v>
      </c>
      <c r="BW10" s="23" t="s">
        <v>1</v>
      </c>
      <c r="BX10" s="23" t="s">
        <v>1</v>
      </c>
      <c r="BY10" s="29"/>
      <c r="BZ10" s="22" t="s">
        <v>1</v>
      </c>
      <c r="CA10" s="22" t="s">
        <v>1</v>
      </c>
    </row>
    <row r="11" spans="1:79" x14ac:dyDescent="0.25">
      <c r="A11" s="47" t="s">
        <v>11</v>
      </c>
      <c r="B11" s="17" t="s">
        <v>3</v>
      </c>
      <c r="C11" s="59">
        <v>4965</v>
      </c>
      <c r="D11" s="59">
        <v>4617</v>
      </c>
      <c r="E11" s="59">
        <v>4354</v>
      </c>
      <c r="F11" s="59">
        <v>4079</v>
      </c>
      <c r="G11" s="59">
        <v>3826</v>
      </c>
      <c r="H11" s="18">
        <v>3599</v>
      </c>
      <c r="I11" s="18">
        <v>3455</v>
      </c>
      <c r="J11" s="18">
        <v>3372</v>
      </c>
      <c r="K11" s="18">
        <v>3269</v>
      </c>
      <c r="L11" s="18">
        <v>3167</v>
      </c>
      <c r="M11" s="18">
        <v>3073</v>
      </c>
      <c r="N11" s="18">
        <v>2837</v>
      </c>
      <c r="O11" s="18">
        <v>2230</v>
      </c>
      <c r="P11" s="18">
        <v>2231</v>
      </c>
      <c r="Q11" s="18">
        <v>2174</v>
      </c>
      <c r="R11" s="18">
        <v>2093</v>
      </c>
      <c r="S11" s="18">
        <v>2036</v>
      </c>
      <c r="T11" s="18">
        <v>1980</v>
      </c>
      <c r="U11" s="18">
        <v>1937</v>
      </c>
      <c r="V11" s="18">
        <v>1913</v>
      </c>
      <c r="W11" s="18">
        <v>1904</v>
      </c>
      <c r="X11" s="18">
        <v>1888</v>
      </c>
      <c r="Y11" s="29"/>
      <c r="Z11" s="19">
        <f>IFERROR(X11/W11-1,"X")</f>
        <v>-8.4033613445377853E-3</v>
      </c>
      <c r="AA11" s="19">
        <f>IFERROR(X11/T11-1,"X")</f>
        <v>-4.6464646464646431E-2</v>
      </c>
      <c r="AB11" s="49"/>
      <c r="AC11" s="18" t="s">
        <v>1</v>
      </c>
      <c r="AD11" s="18" t="s">
        <v>1</v>
      </c>
      <c r="AE11" s="18" t="s">
        <v>1</v>
      </c>
      <c r="AF11" s="18" t="s">
        <v>1</v>
      </c>
      <c r="AG11" s="18" t="s">
        <v>1</v>
      </c>
      <c r="AH11" s="18" t="s">
        <v>1</v>
      </c>
      <c r="AI11" s="18" t="s">
        <v>1</v>
      </c>
      <c r="AJ11" s="18" t="s">
        <v>1</v>
      </c>
      <c r="AK11" s="18" t="s">
        <v>1</v>
      </c>
      <c r="AL11" s="18" t="s">
        <v>1</v>
      </c>
      <c r="AM11" s="18" t="s">
        <v>1</v>
      </c>
      <c r="AN11" s="18" t="s">
        <v>1</v>
      </c>
      <c r="AO11" s="18" t="s">
        <v>1</v>
      </c>
      <c r="AP11" s="18" t="s">
        <v>1</v>
      </c>
      <c r="AQ11" s="18" t="s">
        <v>1</v>
      </c>
      <c r="AR11" s="18" t="s">
        <v>1</v>
      </c>
      <c r="AS11" s="18" t="s">
        <v>1</v>
      </c>
      <c r="AT11" s="18" t="s">
        <v>1</v>
      </c>
      <c r="AU11" s="18" t="s">
        <v>1</v>
      </c>
      <c r="AV11" s="18" t="s">
        <v>1</v>
      </c>
      <c r="AW11" s="18" t="s">
        <v>1</v>
      </c>
      <c r="AX11" s="18" t="s">
        <v>1</v>
      </c>
      <c r="AY11" s="29"/>
      <c r="AZ11" s="19" t="str">
        <f>IFERROR(AX11/AW11-1,"X")</f>
        <v>X</v>
      </c>
      <c r="BA11" s="19" t="str">
        <f>IFERROR(AX11/AT11-1,"X")</f>
        <v>X</v>
      </c>
      <c r="BB11" s="11"/>
      <c r="BC11" s="18" t="s">
        <v>1</v>
      </c>
      <c r="BD11" s="18" t="s">
        <v>1</v>
      </c>
      <c r="BE11" s="18" t="s">
        <v>1</v>
      </c>
      <c r="BF11" s="18" t="s">
        <v>1</v>
      </c>
      <c r="BG11" s="18" t="s">
        <v>1</v>
      </c>
      <c r="BH11" s="18" t="s">
        <v>1</v>
      </c>
      <c r="BI11" s="18" t="s">
        <v>1</v>
      </c>
      <c r="BJ11" s="18" t="s">
        <v>1</v>
      </c>
      <c r="BK11" s="18" t="s">
        <v>1</v>
      </c>
      <c r="BL11" s="18" t="s">
        <v>1</v>
      </c>
      <c r="BM11" s="18" t="s">
        <v>1</v>
      </c>
      <c r="BN11" s="18" t="s">
        <v>1</v>
      </c>
      <c r="BO11" s="18" t="s">
        <v>1</v>
      </c>
      <c r="BP11" s="18" t="s">
        <v>1</v>
      </c>
      <c r="BQ11" s="18" t="s">
        <v>1</v>
      </c>
      <c r="BR11" s="18" t="s">
        <v>1</v>
      </c>
      <c r="BS11" s="18" t="s">
        <v>1</v>
      </c>
      <c r="BT11" s="18" t="s">
        <v>1</v>
      </c>
      <c r="BU11" s="18" t="s">
        <v>1</v>
      </c>
      <c r="BV11" s="18" t="s">
        <v>1</v>
      </c>
      <c r="BW11" s="18" t="s">
        <v>1</v>
      </c>
      <c r="BX11" s="18" t="s">
        <v>1</v>
      </c>
      <c r="BY11" s="29"/>
      <c r="BZ11" s="19" t="str">
        <f>IFERROR(BX11/BW11-1,"X")</f>
        <v>X</v>
      </c>
      <c r="CA11" s="19" t="str">
        <f>IFERROR(BX11/BT11-1,"X")</f>
        <v>X</v>
      </c>
    </row>
    <row r="12" spans="1:79" x14ac:dyDescent="0.25">
      <c r="A12" s="48" t="s">
        <v>12</v>
      </c>
      <c r="B12" s="20" t="s">
        <v>3</v>
      </c>
      <c r="C12" s="22" t="s">
        <v>1</v>
      </c>
      <c r="D12" s="21">
        <f t="shared" ref="D12" si="16">D11-C11</f>
        <v>-348</v>
      </c>
      <c r="E12" s="21">
        <f t="shared" ref="E12" si="17">E11-D11</f>
        <v>-263</v>
      </c>
      <c r="F12" s="21">
        <f t="shared" ref="F12" si="18">F11-E11</f>
        <v>-275</v>
      </c>
      <c r="G12" s="21">
        <f t="shared" ref="G12" si="19">G11-F11</f>
        <v>-253</v>
      </c>
      <c r="H12" s="21">
        <f t="shared" ref="H12" si="20">H11-G11</f>
        <v>-227</v>
      </c>
      <c r="I12" s="21">
        <f t="shared" ref="I12:L12" si="21">I11-H11</f>
        <v>-144</v>
      </c>
      <c r="J12" s="21">
        <f t="shared" si="21"/>
        <v>-83</v>
      </c>
      <c r="K12" s="21">
        <f t="shared" si="21"/>
        <v>-103</v>
      </c>
      <c r="L12" s="21">
        <f t="shared" si="21"/>
        <v>-102</v>
      </c>
      <c r="M12" s="21">
        <v>-94</v>
      </c>
      <c r="N12" s="21">
        <v>-236</v>
      </c>
      <c r="O12" s="21">
        <v>-607</v>
      </c>
      <c r="P12" s="21">
        <v>1</v>
      </c>
      <c r="Q12" s="21">
        <v>-57</v>
      </c>
      <c r="R12" s="21">
        <v>-81</v>
      </c>
      <c r="S12" s="21">
        <v>-57</v>
      </c>
      <c r="T12" s="21">
        <v>-56</v>
      </c>
      <c r="U12" s="21">
        <v>-43</v>
      </c>
      <c r="V12" s="21">
        <v>-24</v>
      </c>
      <c r="W12" s="21">
        <v>-9</v>
      </c>
      <c r="X12" s="21">
        <v>-16</v>
      </c>
      <c r="Y12" s="29"/>
      <c r="Z12" s="22" t="s">
        <v>1</v>
      </c>
      <c r="AA12" s="22" t="s">
        <v>1</v>
      </c>
      <c r="AB12" s="7"/>
      <c r="AC12" s="23" t="s">
        <v>1</v>
      </c>
      <c r="AD12" s="23" t="s">
        <v>1</v>
      </c>
      <c r="AE12" s="23" t="s">
        <v>1</v>
      </c>
      <c r="AF12" s="23" t="s">
        <v>1</v>
      </c>
      <c r="AG12" s="23" t="s">
        <v>1</v>
      </c>
      <c r="AH12" s="23" t="s">
        <v>1</v>
      </c>
      <c r="AI12" s="23" t="s">
        <v>1</v>
      </c>
      <c r="AJ12" s="23" t="s">
        <v>1</v>
      </c>
      <c r="AK12" s="23" t="s">
        <v>1</v>
      </c>
      <c r="AL12" s="23" t="s">
        <v>1</v>
      </c>
      <c r="AM12" s="23" t="s">
        <v>1</v>
      </c>
      <c r="AN12" s="23" t="s">
        <v>1</v>
      </c>
      <c r="AO12" s="23" t="s">
        <v>1</v>
      </c>
      <c r="AP12" s="23" t="s">
        <v>1</v>
      </c>
      <c r="AQ12" s="23" t="s">
        <v>1</v>
      </c>
      <c r="AR12" s="23" t="s">
        <v>1</v>
      </c>
      <c r="AS12" s="23" t="s">
        <v>1</v>
      </c>
      <c r="AT12" s="23" t="s">
        <v>1</v>
      </c>
      <c r="AU12" s="23" t="s">
        <v>1</v>
      </c>
      <c r="AV12" s="23" t="s">
        <v>1</v>
      </c>
      <c r="AW12" s="23" t="s">
        <v>1</v>
      </c>
      <c r="AX12" s="23" t="s">
        <v>1</v>
      </c>
      <c r="AY12" s="29"/>
      <c r="AZ12" s="22" t="s">
        <v>1</v>
      </c>
      <c r="BA12" s="22" t="s">
        <v>1</v>
      </c>
      <c r="BB12" s="11"/>
      <c r="BC12" s="23" t="s">
        <v>1</v>
      </c>
      <c r="BD12" s="23" t="s">
        <v>1</v>
      </c>
      <c r="BE12" s="23" t="s">
        <v>1</v>
      </c>
      <c r="BF12" s="23" t="s">
        <v>1</v>
      </c>
      <c r="BG12" s="23" t="s">
        <v>1</v>
      </c>
      <c r="BH12" s="23" t="s">
        <v>1</v>
      </c>
      <c r="BI12" s="23" t="s">
        <v>1</v>
      </c>
      <c r="BJ12" s="23" t="s">
        <v>1</v>
      </c>
      <c r="BK12" s="23" t="s">
        <v>1</v>
      </c>
      <c r="BL12" s="23" t="s">
        <v>1</v>
      </c>
      <c r="BM12" s="23" t="s">
        <v>1</v>
      </c>
      <c r="BN12" s="23" t="s">
        <v>1</v>
      </c>
      <c r="BO12" s="23" t="s">
        <v>1</v>
      </c>
      <c r="BP12" s="23" t="s">
        <v>1</v>
      </c>
      <c r="BQ12" s="23" t="s">
        <v>1</v>
      </c>
      <c r="BR12" s="23" t="s">
        <v>1</v>
      </c>
      <c r="BS12" s="23" t="s">
        <v>1</v>
      </c>
      <c r="BT12" s="23" t="s">
        <v>1</v>
      </c>
      <c r="BU12" s="23" t="s">
        <v>1</v>
      </c>
      <c r="BV12" s="23" t="s">
        <v>1</v>
      </c>
      <c r="BW12" s="23" t="s">
        <v>1</v>
      </c>
      <c r="BX12" s="23" t="s">
        <v>1</v>
      </c>
      <c r="BY12" s="29"/>
      <c r="BZ12" s="22" t="s">
        <v>1</v>
      </c>
      <c r="CA12" s="22" t="s">
        <v>1</v>
      </c>
    </row>
    <row r="13" spans="1:79" ht="33.75" x14ac:dyDescent="0.25">
      <c r="A13" s="47" t="s">
        <v>60</v>
      </c>
      <c r="B13" s="17" t="s">
        <v>3</v>
      </c>
      <c r="C13" s="18">
        <v>21245181</v>
      </c>
      <c r="D13" s="18">
        <v>28902466</v>
      </c>
      <c r="E13" s="18">
        <v>8355092</v>
      </c>
      <c r="F13" s="18">
        <v>16878670</v>
      </c>
      <c r="G13" s="18">
        <v>24938852</v>
      </c>
      <c r="H13" s="18">
        <v>33816468</v>
      </c>
      <c r="I13" s="18">
        <v>8232232</v>
      </c>
      <c r="J13" s="18">
        <v>14843499</v>
      </c>
      <c r="K13" s="18">
        <v>22818969</v>
      </c>
      <c r="L13" s="18">
        <v>31600637</v>
      </c>
      <c r="M13" s="18">
        <v>9915339</v>
      </c>
      <c r="N13" s="18">
        <v>21505208</v>
      </c>
      <c r="O13" s="18">
        <v>32554904</v>
      </c>
      <c r="P13" s="18">
        <v>45793987</v>
      </c>
      <c r="Q13" s="18">
        <v>13035097</v>
      </c>
      <c r="R13" s="18">
        <v>26193466</v>
      </c>
      <c r="S13" s="18">
        <v>40837969.030829966</v>
      </c>
      <c r="T13" s="18">
        <v>55330435</v>
      </c>
      <c r="U13" s="18">
        <v>15563368.244120423</v>
      </c>
      <c r="V13" s="18">
        <v>33412387.75</v>
      </c>
      <c r="W13" s="18">
        <v>52504720.597094811</v>
      </c>
      <c r="X13" s="18">
        <v>73999697</v>
      </c>
      <c r="Y13" s="29"/>
      <c r="Z13" s="19" t="s">
        <v>1</v>
      </c>
      <c r="AA13" s="19">
        <f t="shared" ref="AA13:AA44" si="22">IFERROR(X13/T13-1,"X")</f>
        <v>0.33741397478620949</v>
      </c>
      <c r="AB13" s="7"/>
      <c r="AC13" s="18">
        <v>8642999</v>
      </c>
      <c r="AD13" s="18">
        <v>12236800</v>
      </c>
      <c r="AE13" s="18">
        <v>3726543</v>
      </c>
      <c r="AF13" s="18">
        <v>7155978</v>
      </c>
      <c r="AG13" s="18">
        <v>10035783</v>
      </c>
      <c r="AH13" s="18">
        <v>13516524</v>
      </c>
      <c r="AI13" s="18">
        <v>3005069</v>
      </c>
      <c r="AJ13" s="18">
        <v>5340877</v>
      </c>
      <c r="AK13" s="18">
        <v>8364360</v>
      </c>
      <c r="AL13" s="18">
        <v>11608856</v>
      </c>
      <c r="AM13" s="18">
        <v>3807418</v>
      </c>
      <c r="AN13" s="18">
        <v>8715590</v>
      </c>
      <c r="AO13" s="18">
        <v>12985183</v>
      </c>
      <c r="AP13" s="18">
        <v>18377018</v>
      </c>
      <c r="AQ13" s="18">
        <v>4930249</v>
      </c>
      <c r="AR13" s="18">
        <v>9512466</v>
      </c>
      <c r="AS13" s="18">
        <v>14788321</v>
      </c>
      <c r="AT13" s="18">
        <v>19331133</v>
      </c>
      <c r="AU13" s="18">
        <v>5073737</v>
      </c>
      <c r="AV13" s="18">
        <v>10365844</v>
      </c>
      <c r="AW13" s="18">
        <v>15767519</v>
      </c>
      <c r="AX13" s="18">
        <v>21302565</v>
      </c>
      <c r="AY13" s="29"/>
      <c r="AZ13" s="19" t="s">
        <v>1</v>
      </c>
      <c r="BA13" s="19">
        <f t="shared" ref="BA13:BA44" si="23">IFERROR(AX13/AT13-1,"X")</f>
        <v>0.10198222732211293</v>
      </c>
      <c r="BB13" s="11"/>
      <c r="BC13" s="18">
        <v>12602182</v>
      </c>
      <c r="BD13" s="18">
        <v>16665666</v>
      </c>
      <c r="BE13" s="18">
        <v>4628549</v>
      </c>
      <c r="BF13" s="18">
        <v>9722692</v>
      </c>
      <c r="BG13" s="18">
        <v>14903069</v>
      </c>
      <c r="BH13" s="18">
        <v>20299944</v>
      </c>
      <c r="BI13" s="18">
        <v>5227163</v>
      </c>
      <c r="BJ13" s="18">
        <v>9502622</v>
      </c>
      <c r="BK13" s="18">
        <v>14454609</v>
      </c>
      <c r="BL13" s="18">
        <v>19991781</v>
      </c>
      <c r="BM13" s="18">
        <v>6107921</v>
      </c>
      <c r="BN13" s="18">
        <v>12789618</v>
      </c>
      <c r="BO13" s="18">
        <v>19569721</v>
      </c>
      <c r="BP13" s="18">
        <v>27416969</v>
      </c>
      <c r="BQ13" s="18">
        <v>8104848</v>
      </c>
      <c r="BR13" s="18">
        <v>16681000</v>
      </c>
      <c r="BS13" s="18">
        <v>26049648.030829966</v>
      </c>
      <c r="BT13" s="18">
        <v>35999302</v>
      </c>
      <c r="BU13" s="18">
        <v>10489631.244120423</v>
      </c>
      <c r="BV13" s="18">
        <v>23046543.75</v>
      </c>
      <c r="BW13" s="18">
        <v>36737201.597094811</v>
      </c>
      <c r="BX13" s="18">
        <v>52697132</v>
      </c>
      <c r="BY13" s="29"/>
      <c r="BZ13" s="19" t="s">
        <v>1</v>
      </c>
      <c r="CA13" s="19">
        <f t="shared" ref="CA13:CA44" si="24">IFERROR(BX13/BT13-1,"X")</f>
        <v>0.46383760440688548</v>
      </c>
    </row>
    <row r="14" spans="1:79" x14ac:dyDescent="0.25">
      <c r="A14" s="50" t="s">
        <v>54</v>
      </c>
      <c r="B14" s="20" t="s">
        <v>3</v>
      </c>
      <c r="C14" s="21">
        <v>9832</v>
      </c>
      <c r="D14" s="21">
        <v>15019</v>
      </c>
      <c r="E14" s="21">
        <v>3989</v>
      </c>
      <c r="F14" s="21">
        <v>8944</v>
      </c>
      <c r="G14" s="21">
        <v>13066</v>
      </c>
      <c r="H14" s="21">
        <v>19332</v>
      </c>
      <c r="I14" s="21">
        <v>3422</v>
      </c>
      <c r="J14" s="21">
        <v>7505</v>
      </c>
      <c r="K14" s="21">
        <v>12514</v>
      </c>
      <c r="L14" s="21">
        <v>18437</v>
      </c>
      <c r="M14" s="21">
        <v>3453</v>
      </c>
      <c r="N14" s="21">
        <v>7609</v>
      </c>
      <c r="O14" s="21">
        <v>12045.027059256616</v>
      </c>
      <c r="P14" s="21">
        <v>16841</v>
      </c>
      <c r="Q14" s="21">
        <v>3320.5420895301804</v>
      </c>
      <c r="R14" s="21">
        <v>8860</v>
      </c>
      <c r="S14" s="21">
        <v>12091.999310124671</v>
      </c>
      <c r="T14" s="21">
        <v>28983.761194029852</v>
      </c>
      <c r="U14" s="21">
        <v>12827.531765278194</v>
      </c>
      <c r="V14" s="21">
        <v>32911.75</v>
      </c>
      <c r="W14" s="21">
        <v>58833.565742397142</v>
      </c>
      <c r="X14" s="21">
        <v>90917</v>
      </c>
      <c r="Y14" s="29"/>
      <c r="Z14" s="24" t="s">
        <v>1</v>
      </c>
      <c r="AA14" s="24">
        <f t="shared" si="22"/>
        <v>2.136825458620164</v>
      </c>
      <c r="AB14" s="7"/>
      <c r="AC14" s="21">
        <v>1075</v>
      </c>
      <c r="AD14" s="21">
        <v>1568</v>
      </c>
      <c r="AE14" s="21">
        <v>272</v>
      </c>
      <c r="AF14" s="21">
        <v>565</v>
      </c>
      <c r="AG14" s="21">
        <v>837</v>
      </c>
      <c r="AH14" s="21">
        <v>1233</v>
      </c>
      <c r="AI14" s="21">
        <v>213</v>
      </c>
      <c r="AJ14" s="21">
        <v>443</v>
      </c>
      <c r="AK14" s="21">
        <v>847</v>
      </c>
      <c r="AL14" s="21">
        <v>1305</v>
      </c>
      <c r="AM14" s="21">
        <v>261</v>
      </c>
      <c r="AN14" s="21">
        <v>575</v>
      </c>
      <c r="AO14" s="21">
        <v>869</v>
      </c>
      <c r="AP14" s="21">
        <v>1339</v>
      </c>
      <c r="AQ14" s="21">
        <v>288</v>
      </c>
      <c r="AR14" s="21">
        <v>591</v>
      </c>
      <c r="AS14" s="21">
        <v>943</v>
      </c>
      <c r="AT14" s="21">
        <v>1358</v>
      </c>
      <c r="AU14" s="21">
        <v>326</v>
      </c>
      <c r="AV14" s="21">
        <v>755</v>
      </c>
      <c r="AW14" s="21">
        <v>1163</v>
      </c>
      <c r="AX14" s="21">
        <v>1684</v>
      </c>
      <c r="AY14" s="29"/>
      <c r="AZ14" s="24" t="s">
        <v>1</v>
      </c>
      <c r="BA14" s="24">
        <f t="shared" si="23"/>
        <v>0.24005891016200298</v>
      </c>
      <c r="BB14" s="11"/>
      <c r="BC14" s="21">
        <v>8757</v>
      </c>
      <c r="BD14" s="21">
        <v>13451</v>
      </c>
      <c r="BE14" s="21">
        <v>3717</v>
      </c>
      <c r="BF14" s="21">
        <v>8379</v>
      </c>
      <c r="BG14" s="21">
        <v>12229</v>
      </c>
      <c r="BH14" s="21">
        <v>18099</v>
      </c>
      <c r="BI14" s="21">
        <v>3209</v>
      </c>
      <c r="BJ14" s="21">
        <v>7062</v>
      </c>
      <c r="BK14" s="21">
        <v>11667</v>
      </c>
      <c r="BL14" s="21">
        <v>17132</v>
      </c>
      <c r="BM14" s="21">
        <v>3192</v>
      </c>
      <c r="BN14" s="21">
        <v>7034</v>
      </c>
      <c r="BO14" s="21">
        <v>11176.027059256616</v>
      </c>
      <c r="BP14" s="21">
        <v>15502</v>
      </c>
      <c r="BQ14" s="21">
        <v>3032.5420895301804</v>
      </c>
      <c r="BR14" s="21">
        <v>8269</v>
      </c>
      <c r="BS14" s="21">
        <v>11148.999310124671</v>
      </c>
      <c r="BT14" s="21">
        <v>27625.761194029852</v>
      </c>
      <c r="BU14" s="21">
        <v>12501.531765278194</v>
      </c>
      <c r="BV14" s="21">
        <v>32156.75</v>
      </c>
      <c r="BW14" s="21">
        <v>57670.565742397142</v>
      </c>
      <c r="BX14" s="21">
        <v>89233</v>
      </c>
      <c r="BY14" s="29"/>
      <c r="BZ14" s="24" t="s">
        <v>1</v>
      </c>
      <c r="CA14" s="24">
        <f t="shared" si="24"/>
        <v>2.2300648432190155</v>
      </c>
    </row>
    <row r="15" spans="1:79" ht="22.5" x14ac:dyDescent="0.25">
      <c r="A15" s="48" t="s">
        <v>63</v>
      </c>
      <c r="B15" s="20" t="s">
        <v>3</v>
      </c>
      <c r="C15" s="21">
        <v>9520</v>
      </c>
      <c r="D15" s="21">
        <v>14650</v>
      </c>
      <c r="E15" s="21">
        <v>3817</v>
      </c>
      <c r="F15" s="21">
        <v>8392</v>
      </c>
      <c r="G15" s="21">
        <v>12001</v>
      </c>
      <c r="H15" s="21">
        <v>18236</v>
      </c>
      <c r="I15" s="21">
        <v>3241</v>
      </c>
      <c r="J15" s="21">
        <v>7052</v>
      </c>
      <c r="K15" s="21">
        <v>11899</v>
      </c>
      <c r="L15" s="21">
        <v>17491</v>
      </c>
      <c r="M15" s="21">
        <v>3239</v>
      </c>
      <c r="N15" s="21">
        <v>7401</v>
      </c>
      <c r="O15" s="21">
        <v>11761.027059256616</v>
      </c>
      <c r="P15" s="21">
        <v>16707</v>
      </c>
      <c r="Q15" s="21">
        <v>3255.4577979048522</v>
      </c>
      <c r="R15" s="21">
        <v>8788</v>
      </c>
      <c r="S15" s="21">
        <v>11998.410782176179</v>
      </c>
      <c r="T15" s="21">
        <v>28258.074626865673</v>
      </c>
      <c r="U15" s="21">
        <v>11849.5</v>
      </c>
      <c r="V15" s="21">
        <v>32650.75</v>
      </c>
      <c r="W15" s="21">
        <v>58200.255813953489</v>
      </c>
      <c r="X15" s="21">
        <v>89973</v>
      </c>
      <c r="Y15" s="29"/>
      <c r="Z15" s="24" t="s">
        <v>1</v>
      </c>
      <c r="AA15" s="24">
        <f t="shared" si="22"/>
        <v>2.1839748881709151</v>
      </c>
      <c r="AB15" s="7"/>
      <c r="AC15" s="21">
        <v>1030</v>
      </c>
      <c r="AD15" s="21">
        <v>1496</v>
      </c>
      <c r="AE15" s="21">
        <v>210</v>
      </c>
      <c r="AF15" s="21">
        <v>418</v>
      </c>
      <c r="AG15" s="21">
        <v>612</v>
      </c>
      <c r="AH15" s="21">
        <v>870</v>
      </c>
      <c r="AI15" s="21">
        <v>159</v>
      </c>
      <c r="AJ15" s="21">
        <v>345</v>
      </c>
      <c r="AK15" s="21">
        <v>682</v>
      </c>
      <c r="AL15" s="21">
        <v>1033</v>
      </c>
      <c r="AM15" s="21">
        <v>181</v>
      </c>
      <c r="AN15" s="21">
        <v>390</v>
      </c>
      <c r="AO15" s="21">
        <v>619</v>
      </c>
      <c r="AP15" s="21">
        <v>1257</v>
      </c>
      <c r="AQ15" s="21">
        <v>239</v>
      </c>
      <c r="AR15" s="21">
        <v>540</v>
      </c>
      <c r="AS15" s="21">
        <v>884</v>
      </c>
      <c r="AT15" s="21">
        <v>1285</v>
      </c>
      <c r="AU15" s="21">
        <v>313</v>
      </c>
      <c r="AV15" s="21">
        <v>733</v>
      </c>
      <c r="AW15" s="21">
        <v>1128</v>
      </c>
      <c r="AX15" s="21">
        <v>1623</v>
      </c>
      <c r="AY15" s="29"/>
      <c r="AZ15" s="24" t="s">
        <v>1</v>
      </c>
      <c r="BA15" s="24">
        <f t="shared" si="23"/>
        <v>0.26303501945525287</v>
      </c>
      <c r="BB15" s="11"/>
      <c r="BC15" s="21">
        <v>8490</v>
      </c>
      <c r="BD15" s="21">
        <v>13154</v>
      </c>
      <c r="BE15" s="21">
        <v>3607</v>
      </c>
      <c r="BF15" s="21">
        <v>7974</v>
      </c>
      <c r="BG15" s="21">
        <v>11389</v>
      </c>
      <c r="BH15" s="21">
        <v>17366</v>
      </c>
      <c r="BI15" s="21">
        <v>3082</v>
      </c>
      <c r="BJ15" s="21">
        <v>6707</v>
      </c>
      <c r="BK15" s="21">
        <v>11217</v>
      </c>
      <c r="BL15" s="21">
        <v>16458</v>
      </c>
      <c r="BM15" s="21">
        <v>3058</v>
      </c>
      <c r="BN15" s="21">
        <v>7011</v>
      </c>
      <c r="BO15" s="21">
        <v>11142.027059256616</v>
      </c>
      <c r="BP15" s="21">
        <v>15450</v>
      </c>
      <c r="BQ15" s="21">
        <v>3016.4577979048522</v>
      </c>
      <c r="BR15" s="21">
        <v>8248</v>
      </c>
      <c r="BS15" s="21">
        <v>11114.410782176179</v>
      </c>
      <c r="BT15" s="21">
        <v>26973.074626865673</v>
      </c>
      <c r="BU15" s="21">
        <v>11536.5</v>
      </c>
      <c r="BV15" s="21">
        <v>31917.75</v>
      </c>
      <c r="BW15" s="21">
        <v>57072.255813953489</v>
      </c>
      <c r="BX15" s="21">
        <v>88350</v>
      </c>
      <c r="BY15" s="29"/>
      <c r="BZ15" s="24" t="s">
        <v>1</v>
      </c>
      <c r="CA15" s="24">
        <f t="shared" si="24"/>
        <v>2.2754886575667497</v>
      </c>
    </row>
    <row r="16" spans="1:79" x14ac:dyDescent="0.25">
      <c r="A16" s="50" t="s">
        <v>59</v>
      </c>
      <c r="B16" s="20" t="s">
        <v>3</v>
      </c>
      <c r="C16" s="21">
        <v>12486</v>
      </c>
      <c r="D16" s="21">
        <v>16964</v>
      </c>
      <c r="E16" s="21">
        <v>3293</v>
      </c>
      <c r="F16" s="21">
        <v>8160</v>
      </c>
      <c r="G16" s="21">
        <v>11846</v>
      </c>
      <c r="H16" s="21">
        <v>16359</v>
      </c>
      <c r="I16" s="21">
        <v>2484</v>
      </c>
      <c r="J16" s="21">
        <v>6161</v>
      </c>
      <c r="K16" s="21">
        <v>10643</v>
      </c>
      <c r="L16" s="21">
        <v>15533</v>
      </c>
      <c r="M16" s="21">
        <v>2702</v>
      </c>
      <c r="N16" s="21">
        <v>6474</v>
      </c>
      <c r="O16" s="21">
        <v>9862.0728546844712</v>
      </c>
      <c r="P16" s="21">
        <v>13351</v>
      </c>
      <c r="Q16" s="21">
        <v>2629.5696009303065</v>
      </c>
      <c r="R16" s="21">
        <v>6816</v>
      </c>
      <c r="S16" s="21">
        <v>9944.9164066030753</v>
      </c>
      <c r="T16" s="21">
        <v>21394.447761194031</v>
      </c>
      <c r="U16" s="21">
        <v>5431.9373551401986</v>
      </c>
      <c r="V16" s="21">
        <v>13642.25</v>
      </c>
      <c r="W16" s="21">
        <v>24440.888495276653</v>
      </c>
      <c r="X16" s="21">
        <v>34202</v>
      </c>
      <c r="Y16" s="29"/>
      <c r="Z16" s="24" t="s">
        <v>1</v>
      </c>
      <c r="AA16" s="24">
        <f t="shared" si="22"/>
        <v>0.59863906662908772</v>
      </c>
      <c r="AB16" s="7"/>
      <c r="AC16" s="21">
        <v>889</v>
      </c>
      <c r="AD16" s="21">
        <v>1152</v>
      </c>
      <c r="AE16" s="21">
        <v>158</v>
      </c>
      <c r="AF16" s="21">
        <v>367</v>
      </c>
      <c r="AG16" s="21">
        <v>571</v>
      </c>
      <c r="AH16" s="21">
        <v>812</v>
      </c>
      <c r="AI16" s="21">
        <v>186</v>
      </c>
      <c r="AJ16" s="21">
        <v>345</v>
      </c>
      <c r="AK16" s="21">
        <v>641</v>
      </c>
      <c r="AL16" s="21">
        <v>954</v>
      </c>
      <c r="AM16" s="21">
        <v>184</v>
      </c>
      <c r="AN16" s="21">
        <v>459</v>
      </c>
      <c r="AO16" s="21">
        <v>755</v>
      </c>
      <c r="AP16" s="21">
        <v>1117</v>
      </c>
      <c r="AQ16" s="21">
        <v>262</v>
      </c>
      <c r="AR16" s="21">
        <v>590</v>
      </c>
      <c r="AS16" s="21">
        <v>844</v>
      </c>
      <c r="AT16" s="21">
        <v>1137</v>
      </c>
      <c r="AU16" s="21">
        <v>221</v>
      </c>
      <c r="AV16" s="21">
        <v>554</v>
      </c>
      <c r="AW16" s="21">
        <v>860</v>
      </c>
      <c r="AX16" s="21">
        <v>1279</v>
      </c>
      <c r="AY16" s="29"/>
      <c r="AZ16" s="24" t="s">
        <v>1</v>
      </c>
      <c r="BA16" s="24">
        <f t="shared" si="23"/>
        <v>0.12489006156552329</v>
      </c>
      <c r="BB16" s="11"/>
      <c r="BC16" s="21">
        <v>11597</v>
      </c>
      <c r="BD16" s="21">
        <v>15812</v>
      </c>
      <c r="BE16" s="21">
        <v>3135</v>
      </c>
      <c r="BF16" s="21">
        <v>7793</v>
      </c>
      <c r="BG16" s="21">
        <v>11275</v>
      </c>
      <c r="BH16" s="21">
        <v>15547</v>
      </c>
      <c r="BI16" s="21">
        <v>2298</v>
      </c>
      <c r="BJ16" s="21">
        <v>5816</v>
      </c>
      <c r="BK16" s="21">
        <v>10002</v>
      </c>
      <c r="BL16" s="21">
        <v>14579</v>
      </c>
      <c r="BM16" s="21">
        <v>2518</v>
      </c>
      <c r="BN16" s="21">
        <v>6015</v>
      </c>
      <c r="BO16" s="21">
        <v>9107.0728546844712</v>
      </c>
      <c r="BP16" s="21">
        <v>12234</v>
      </c>
      <c r="BQ16" s="21">
        <v>2367.5696009303065</v>
      </c>
      <c r="BR16" s="21">
        <v>6226</v>
      </c>
      <c r="BS16" s="21">
        <v>9100.9164066030753</v>
      </c>
      <c r="BT16" s="21">
        <v>20257.447761194031</v>
      </c>
      <c r="BU16" s="21">
        <v>5210.9373551401986</v>
      </c>
      <c r="BV16" s="21">
        <v>13088.25</v>
      </c>
      <c r="BW16" s="21">
        <v>23580.888495276653</v>
      </c>
      <c r="BX16" s="21">
        <v>32923</v>
      </c>
      <c r="BY16" s="29"/>
      <c r="BZ16" s="24" t="s">
        <v>1</v>
      </c>
      <c r="CA16" s="24">
        <f t="shared" si="24"/>
        <v>0.62522941626775919</v>
      </c>
    </row>
    <row r="17" spans="1:79" ht="22.5" x14ac:dyDescent="0.25">
      <c r="A17" s="48" t="s">
        <v>63</v>
      </c>
      <c r="B17" s="20" t="s">
        <v>3</v>
      </c>
      <c r="C17" s="21">
        <v>12239</v>
      </c>
      <c r="D17" s="21">
        <v>16618</v>
      </c>
      <c r="E17" s="21">
        <v>2871</v>
      </c>
      <c r="F17" s="21">
        <v>7071</v>
      </c>
      <c r="G17" s="21">
        <v>11320</v>
      </c>
      <c r="H17" s="21">
        <v>15823</v>
      </c>
      <c r="I17" s="21">
        <v>2364</v>
      </c>
      <c r="J17" s="21">
        <v>5986</v>
      </c>
      <c r="K17" s="21">
        <v>10358</v>
      </c>
      <c r="L17" s="21">
        <v>15119</v>
      </c>
      <c r="M17" s="21">
        <v>2579</v>
      </c>
      <c r="N17" s="21">
        <v>6112</v>
      </c>
      <c r="O17" s="21">
        <v>9492.3112174453054</v>
      </c>
      <c r="P17" s="21">
        <v>13122</v>
      </c>
      <c r="Q17" s="21">
        <v>2583.0453216777541</v>
      </c>
      <c r="R17" s="21">
        <v>6723</v>
      </c>
      <c r="S17" s="21">
        <v>9819.4641801249691</v>
      </c>
      <c r="T17" s="21">
        <v>18141.761194029852</v>
      </c>
      <c r="U17" s="21">
        <v>5390.5</v>
      </c>
      <c r="V17" s="21">
        <v>13533.25</v>
      </c>
      <c r="W17" s="21">
        <v>24169.859649122805</v>
      </c>
      <c r="X17" s="21">
        <v>33804</v>
      </c>
      <c r="Y17" s="29"/>
      <c r="Z17" s="24" t="s">
        <v>1</v>
      </c>
      <c r="AA17" s="24">
        <f t="shared" si="22"/>
        <v>0.86332515561522927</v>
      </c>
      <c r="AB17" s="7"/>
      <c r="AC17" s="21">
        <v>876</v>
      </c>
      <c r="AD17" s="21">
        <v>1138</v>
      </c>
      <c r="AE17" s="21">
        <v>136</v>
      </c>
      <c r="AF17" s="21">
        <v>327</v>
      </c>
      <c r="AG17" s="21">
        <v>519</v>
      </c>
      <c r="AH17" s="21">
        <v>734</v>
      </c>
      <c r="AI17" s="21">
        <v>165</v>
      </c>
      <c r="AJ17" s="21">
        <v>291</v>
      </c>
      <c r="AK17" s="21">
        <v>540</v>
      </c>
      <c r="AL17" s="21">
        <v>813</v>
      </c>
      <c r="AM17" s="21">
        <v>146</v>
      </c>
      <c r="AN17" s="21">
        <v>338</v>
      </c>
      <c r="AO17" s="21">
        <v>564</v>
      </c>
      <c r="AP17" s="21">
        <v>1076</v>
      </c>
      <c r="AQ17" s="21">
        <v>245</v>
      </c>
      <c r="AR17" s="21">
        <v>553</v>
      </c>
      <c r="AS17" s="21">
        <v>803</v>
      </c>
      <c r="AT17" s="21">
        <v>1086</v>
      </c>
      <c r="AU17" s="21">
        <v>216</v>
      </c>
      <c r="AV17" s="21">
        <v>538</v>
      </c>
      <c r="AW17" s="21">
        <v>834</v>
      </c>
      <c r="AX17" s="21">
        <v>1231</v>
      </c>
      <c r="AY17" s="29"/>
      <c r="AZ17" s="24" t="s">
        <v>1</v>
      </c>
      <c r="BA17" s="24">
        <f t="shared" si="23"/>
        <v>0.13351749539594837</v>
      </c>
      <c r="BB17" s="11"/>
      <c r="BC17" s="21">
        <v>11363</v>
      </c>
      <c r="BD17" s="21">
        <v>15480</v>
      </c>
      <c r="BE17" s="21">
        <v>2735</v>
      </c>
      <c r="BF17" s="21">
        <v>6744</v>
      </c>
      <c r="BG17" s="21">
        <v>10801</v>
      </c>
      <c r="BH17" s="21">
        <v>15089</v>
      </c>
      <c r="BI17" s="21">
        <v>2199</v>
      </c>
      <c r="BJ17" s="21">
        <v>5695</v>
      </c>
      <c r="BK17" s="21">
        <v>9818</v>
      </c>
      <c r="BL17" s="21">
        <v>14306</v>
      </c>
      <c r="BM17" s="21">
        <v>2433</v>
      </c>
      <c r="BN17" s="21">
        <v>5774</v>
      </c>
      <c r="BO17" s="21">
        <v>8928.3112174453054</v>
      </c>
      <c r="BP17" s="21">
        <v>12046</v>
      </c>
      <c r="BQ17" s="21">
        <v>2338.0453216777541</v>
      </c>
      <c r="BR17" s="21">
        <v>6170</v>
      </c>
      <c r="BS17" s="21">
        <v>9016.4641801249691</v>
      </c>
      <c r="BT17" s="21">
        <v>17055.761194029852</v>
      </c>
      <c r="BU17" s="21">
        <v>5174.5</v>
      </c>
      <c r="BV17" s="21">
        <v>12995.25</v>
      </c>
      <c r="BW17" s="21">
        <v>23335.859649122805</v>
      </c>
      <c r="BX17" s="21">
        <v>32573</v>
      </c>
      <c r="BY17" s="29"/>
      <c r="BZ17" s="24" t="s">
        <v>1</v>
      </c>
      <c r="CA17" s="24">
        <f t="shared" si="24"/>
        <v>0.90979456322370167</v>
      </c>
    </row>
    <row r="18" spans="1:79" x14ac:dyDescent="0.25">
      <c r="A18" s="53" t="s">
        <v>62</v>
      </c>
      <c r="B18" s="20" t="s">
        <v>3</v>
      </c>
      <c r="C18" s="21">
        <v>21222863</v>
      </c>
      <c r="D18" s="21">
        <v>28870483</v>
      </c>
      <c r="E18" s="21">
        <v>8347810</v>
      </c>
      <c r="F18" s="21">
        <v>16861566</v>
      </c>
      <c r="G18" s="21">
        <v>24913940</v>
      </c>
      <c r="H18" s="21">
        <v>33780777</v>
      </c>
      <c r="I18" s="21">
        <v>8226326</v>
      </c>
      <c r="J18" s="21">
        <v>14829833</v>
      </c>
      <c r="K18" s="21">
        <v>22795812</v>
      </c>
      <c r="L18" s="21">
        <v>31566667</v>
      </c>
      <c r="M18" s="21">
        <v>9909184</v>
      </c>
      <c r="N18" s="21">
        <v>21491125</v>
      </c>
      <c r="O18" s="21">
        <v>32532996.900086049</v>
      </c>
      <c r="P18" s="21">
        <v>45763795</v>
      </c>
      <c r="Q18" s="21">
        <v>13029146.888309538</v>
      </c>
      <c r="R18" s="21">
        <v>26177790</v>
      </c>
      <c r="S18" s="21">
        <v>40815932.115113236</v>
      </c>
      <c r="T18" s="21">
        <v>55280056.791044779</v>
      </c>
      <c r="U18" s="21">
        <v>15545108.775</v>
      </c>
      <c r="V18" s="21">
        <v>33365833.75</v>
      </c>
      <c r="W18" s="21">
        <v>52421446.142857142</v>
      </c>
      <c r="X18" s="21">
        <v>73874578</v>
      </c>
      <c r="Y18" s="29"/>
      <c r="Z18" s="24" t="s">
        <v>1</v>
      </c>
      <c r="AA18" s="24">
        <f t="shared" si="22"/>
        <v>0.33636943028552535</v>
      </c>
      <c r="AB18" s="7"/>
      <c r="AC18" s="21">
        <v>8641035</v>
      </c>
      <c r="AD18" s="21">
        <v>12234080</v>
      </c>
      <c r="AE18" s="21">
        <v>3726113</v>
      </c>
      <c r="AF18" s="21">
        <v>7155046</v>
      </c>
      <c r="AG18" s="21">
        <v>10034375</v>
      </c>
      <c r="AH18" s="21">
        <v>13514479</v>
      </c>
      <c r="AI18" s="21">
        <v>3004670</v>
      </c>
      <c r="AJ18" s="21">
        <v>5340089</v>
      </c>
      <c r="AK18" s="21">
        <v>8362872</v>
      </c>
      <c r="AL18" s="21">
        <v>11606597</v>
      </c>
      <c r="AM18" s="21">
        <v>3806973</v>
      </c>
      <c r="AN18" s="21">
        <v>8714556</v>
      </c>
      <c r="AO18" s="21">
        <v>12983559</v>
      </c>
      <c r="AP18" s="21">
        <v>18374562</v>
      </c>
      <c r="AQ18" s="21">
        <v>4929699</v>
      </c>
      <c r="AR18" s="21">
        <v>9511285</v>
      </c>
      <c r="AS18" s="21">
        <v>14786534</v>
      </c>
      <c r="AT18" s="21">
        <v>19328638</v>
      </c>
      <c r="AU18" s="21">
        <v>5073190</v>
      </c>
      <c r="AV18" s="21">
        <v>10364535</v>
      </c>
      <c r="AW18" s="21">
        <v>15765496</v>
      </c>
      <c r="AX18" s="21">
        <v>21299602</v>
      </c>
      <c r="AY18" s="29"/>
      <c r="AZ18" s="24" t="s">
        <v>1</v>
      </c>
      <c r="BA18" s="24">
        <f t="shared" si="23"/>
        <v>0.10197117872454342</v>
      </c>
      <c r="BB18" s="11"/>
      <c r="BC18" s="21">
        <v>12581828</v>
      </c>
      <c r="BD18" s="21">
        <v>16636403</v>
      </c>
      <c r="BE18" s="21">
        <v>4621697</v>
      </c>
      <c r="BF18" s="21">
        <v>9706520</v>
      </c>
      <c r="BG18" s="21">
        <v>14879565</v>
      </c>
      <c r="BH18" s="21">
        <v>20266298</v>
      </c>
      <c r="BI18" s="21">
        <v>5221656</v>
      </c>
      <c r="BJ18" s="21">
        <v>9489744</v>
      </c>
      <c r="BK18" s="21">
        <v>14432940</v>
      </c>
      <c r="BL18" s="21">
        <v>19960070</v>
      </c>
      <c r="BM18" s="21">
        <v>6102211</v>
      </c>
      <c r="BN18" s="21">
        <v>12776569</v>
      </c>
      <c r="BO18" s="21">
        <v>19549437.900086049</v>
      </c>
      <c r="BP18" s="21">
        <v>27389233</v>
      </c>
      <c r="BQ18" s="21">
        <v>8099447.8883095384</v>
      </c>
      <c r="BR18" s="21">
        <v>16666505</v>
      </c>
      <c r="BS18" s="21">
        <v>26029398.115113236</v>
      </c>
      <c r="BT18" s="21">
        <v>35951418.791044779</v>
      </c>
      <c r="BU18" s="21">
        <v>10471918.775</v>
      </c>
      <c r="BV18" s="21">
        <v>23001298.75</v>
      </c>
      <c r="BW18" s="21">
        <v>36655950.142857142</v>
      </c>
      <c r="BX18" s="21">
        <v>52574976</v>
      </c>
      <c r="BY18" s="29"/>
      <c r="BZ18" s="24" t="s">
        <v>1</v>
      </c>
      <c r="CA18" s="24">
        <f t="shared" si="24"/>
        <v>0.46238946244580537</v>
      </c>
    </row>
    <row r="19" spans="1:79" x14ac:dyDescent="0.25">
      <c r="A19" s="51" t="s">
        <v>72</v>
      </c>
      <c r="B19" s="20" t="s">
        <v>3</v>
      </c>
      <c r="C19" s="25">
        <v>15192648</v>
      </c>
      <c r="D19" s="25">
        <v>20372329</v>
      </c>
      <c r="E19" s="25">
        <v>6034102</v>
      </c>
      <c r="F19" s="25">
        <v>11948740</v>
      </c>
      <c r="G19" s="25">
        <v>17046822</v>
      </c>
      <c r="H19" s="25">
        <v>22741969</v>
      </c>
      <c r="I19" s="25">
        <v>5102704</v>
      </c>
      <c r="J19" s="25">
        <v>9504847</v>
      </c>
      <c r="K19" s="25">
        <v>14488517</v>
      </c>
      <c r="L19" s="25">
        <v>20306369</v>
      </c>
      <c r="M19" s="25">
        <v>6515371</v>
      </c>
      <c r="N19" s="25">
        <v>14613698</v>
      </c>
      <c r="O19" s="25">
        <v>21368772</v>
      </c>
      <c r="P19" s="25">
        <v>29107714</v>
      </c>
      <c r="Q19" s="25">
        <v>7991761</v>
      </c>
      <c r="R19" s="25">
        <v>16156775</v>
      </c>
      <c r="S19" s="25">
        <v>24692553</v>
      </c>
      <c r="T19" s="25">
        <v>33102512</v>
      </c>
      <c r="U19" s="25">
        <v>8683311.5</v>
      </c>
      <c r="V19" s="25">
        <v>18354502.5</v>
      </c>
      <c r="W19" s="25">
        <v>27875144</v>
      </c>
      <c r="X19" s="25">
        <v>37833997</v>
      </c>
      <c r="Y19" s="29"/>
      <c r="Z19" s="24" t="s">
        <v>1</v>
      </c>
      <c r="AA19" s="24">
        <f t="shared" si="22"/>
        <v>0.14293431870064732</v>
      </c>
      <c r="AB19" s="7"/>
      <c r="AC19" s="25">
        <v>6198135</v>
      </c>
      <c r="AD19" s="25">
        <v>8735403</v>
      </c>
      <c r="AE19" s="25">
        <v>2649626</v>
      </c>
      <c r="AF19" s="25">
        <v>4987191</v>
      </c>
      <c r="AG19" s="25">
        <v>6532448</v>
      </c>
      <c r="AH19" s="25">
        <v>8502628</v>
      </c>
      <c r="AI19" s="25">
        <v>1489047</v>
      </c>
      <c r="AJ19" s="25">
        <v>2736274</v>
      </c>
      <c r="AK19" s="25">
        <v>4221561</v>
      </c>
      <c r="AL19" s="25">
        <v>6194687</v>
      </c>
      <c r="AM19" s="25">
        <v>2298508</v>
      </c>
      <c r="AN19" s="25">
        <v>5846334</v>
      </c>
      <c r="AO19" s="25">
        <v>8218592</v>
      </c>
      <c r="AP19" s="25">
        <v>11151825</v>
      </c>
      <c r="AQ19" s="25">
        <v>2950459</v>
      </c>
      <c r="AR19" s="25">
        <v>6051554</v>
      </c>
      <c r="AS19" s="25">
        <v>9190530</v>
      </c>
      <c r="AT19" s="25">
        <v>11886980</v>
      </c>
      <c r="AU19" s="25">
        <v>3037306</v>
      </c>
      <c r="AV19" s="25">
        <v>6378792</v>
      </c>
      <c r="AW19" s="25">
        <v>9526146</v>
      </c>
      <c r="AX19" s="25">
        <v>13004269</v>
      </c>
      <c r="AY19" s="29"/>
      <c r="AZ19" s="24" t="s">
        <v>1</v>
      </c>
      <c r="BA19" s="24">
        <f t="shared" si="23"/>
        <v>9.3992670972778525E-2</v>
      </c>
      <c r="BB19" s="11"/>
      <c r="BC19" s="25">
        <v>8994513</v>
      </c>
      <c r="BD19" s="25">
        <v>11636926</v>
      </c>
      <c r="BE19" s="25">
        <v>3384476</v>
      </c>
      <c r="BF19" s="25">
        <v>6961549</v>
      </c>
      <c r="BG19" s="25">
        <v>10514374</v>
      </c>
      <c r="BH19" s="25">
        <v>14239341</v>
      </c>
      <c r="BI19" s="25">
        <v>3613657</v>
      </c>
      <c r="BJ19" s="25">
        <v>6768573</v>
      </c>
      <c r="BK19" s="25">
        <v>10266956</v>
      </c>
      <c r="BL19" s="25">
        <v>14111682</v>
      </c>
      <c r="BM19" s="25">
        <v>4216863</v>
      </c>
      <c r="BN19" s="25">
        <v>8767364</v>
      </c>
      <c r="BO19" s="25">
        <v>13150180</v>
      </c>
      <c r="BP19" s="25">
        <v>17955889</v>
      </c>
      <c r="BQ19" s="25">
        <v>5041302</v>
      </c>
      <c r="BR19" s="25">
        <v>10105221</v>
      </c>
      <c r="BS19" s="25">
        <v>15502023</v>
      </c>
      <c r="BT19" s="25">
        <v>21215532</v>
      </c>
      <c r="BU19" s="25">
        <v>5646005.5</v>
      </c>
      <c r="BV19" s="25">
        <v>11975710.5</v>
      </c>
      <c r="BW19" s="25">
        <v>18348998</v>
      </c>
      <c r="BX19" s="25">
        <v>24829728</v>
      </c>
      <c r="BY19" s="29"/>
      <c r="BZ19" s="24" t="s">
        <v>1</v>
      </c>
      <c r="CA19" s="24">
        <f t="shared" si="24"/>
        <v>0.17035613342149514</v>
      </c>
    </row>
    <row r="20" spans="1:79" s="6" customFormat="1" x14ac:dyDescent="0.25">
      <c r="A20" s="51" t="s">
        <v>73</v>
      </c>
      <c r="B20" s="20" t="s">
        <v>3</v>
      </c>
      <c r="C20" s="25">
        <v>6030215</v>
      </c>
      <c r="D20" s="25">
        <v>8498154</v>
      </c>
      <c r="E20" s="25">
        <v>2313708</v>
      </c>
      <c r="F20" s="25">
        <v>4912826</v>
      </c>
      <c r="G20" s="25">
        <v>7867118</v>
      </c>
      <c r="H20" s="25">
        <v>11038808</v>
      </c>
      <c r="I20" s="25">
        <v>3123622</v>
      </c>
      <c r="J20" s="25">
        <v>5324986</v>
      </c>
      <c r="K20" s="25">
        <v>8307295</v>
      </c>
      <c r="L20" s="25">
        <v>11260298</v>
      </c>
      <c r="M20" s="25">
        <v>3393813</v>
      </c>
      <c r="N20" s="25">
        <v>5581801</v>
      </c>
      <c r="O20" s="25">
        <v>8753751.900086049</v>
      </c>
      <c r="P20" s="25">
        <v>13203652</v>
      </c>
      <c r="Q20" s="25">
        <v>4397738.8883095384</v>
      </c>
      <c r="R20" s="25">
        <v>8863660</v>
      </c>
      <c r="S20" s="25">
        <v>14148394.115113236</v>
      </c>
      <c r="T20" s="25">
        <v>18579609.791044779</v>
      </c>
      <c r="U20" s="25">
        <v>5481902.0250000004</v>
      </c>
      <c r="V20" s="25">
        <v>11156206.25</v>
      </c>
      <c r="W20" s="25">
        <v>22161328</v>
      </c>
      <c r="X20" s="25">
        <v>32756494</v>
      </c>
      <c r="Y20" s="29"/>
      <c r="Z20" s="24" t="s">
        <v>1</v>
      </c>
      <c r="AA20" s="24">
        <f t="shared" si="22"/>
        <v>0.76303455069268278</v>
      </c>
      <c r="AB20" s="7"/>
      <c r="AC20" s="25">
        <v>2442900</v>
      </c>
      <c r="AD20" s="25">
        <v>3498677</v>
      </c>
      <c r="AE20" s="25">
        <v>1076487</v>
      </c>
      <c r="AF20" s="25">
        <v>2167855</v>
      </c>
      <c r="AG20" s="25">
        <v>3501927</v>
      </c>
      <c r="AH20" s="25">
        <v>5011851</v>
      </c>
      <c r="AI20" s="25">
        <v>1515623</v>
      </c>
      <c r="AJ20" s="25">
        <v>2603815</v>
      </c>
      <c r="AK20" s="25">
        <v>4141311</v>
      </c>
      <c r="AL20" s="25">
        <v>5411910</v>
      </c>
      <c r="AM20" s="25">
        <v>1508465</v>
      </c>
      <c r="AN20" s="25">
        <v>1829861</v>
      </c>
      <c r="AO20" s="25">
        <v>3190262</v>
      </c>
      <c r="AP20" s="25">
        <v>5031607</v>
      </c>
      <c r="AQ20" s="25">
        <v>1572223</v>
      </c>
      <c r="AR20" s="25">
        <v>2787333</v>
      </c>
      <c r="AS20" s="25">
        <v>4336497</v>
      </c>
      <c r="AT20" s="25">
        <v>5415333</v>
      </c>
      <c r="AU20" s="25">
        <v>1579071</v>
      </c>
      <c r="AV20" s="25">
        <v>3131030</v>
      </c>
      <c r="AW20" s="25">
        <v>4898331</v>
      </c>
      <c r="AX20" s="25">
        <v>6500564</v>
      </c>
      <c r="AY20" s="29"/>
      <c r="AZ20" s="24" t="s">
        <v>1</v>
      </c>
      <c r="BA20" s="24">
        <f t="shared" si="23"/>
        <v>0.2003996799458132</v>
      </c>
      <c r="BB20" s="11"/>
      <c r="BC20" s="25">
        <v>3587315</v>
      </c>
      <c r="BD20" s="25">
        <v>4999477</v>
      </c>
      <c r="BE20" s="25">
        <v>1237221</v>
      </c>
      <c r="BF20" s="25">
        <v>2744971</v>
      </c>
      <c r="BG20" s="25">
        <v>4365191</v>
      </c>
      <c r="BH20" s="25">
        <v>6026957</v>
      </c>
      <c r="BI20" s="25">
        <v>1607999</v>
      </c>
      <c r="BJ20" s="25">
        <v>2721171</v>
      </c>
      <c r="BK20" s="25">
        <v>4165984</v>
      </c>
      <c r="BL20" s="25">
        <v>5848388</v>
      </c>
      <c r="BM20" s="25">
        <v>1885348</v>
      </c>
      <c r="BN20" s="25">
        <v>3751940</v>
      </c>
      <c r="BO20" s="25">
        <v>5563489.900086049</v>
      </c>
      <c r="BP20" s="25">
        <v>8172045</v>
      </c>
      <c r="BQ20" s="25">
        <v>2825515.8883095384</v>
      </c>
      <c r="BR20" s="25">
        <v>6076327</v>
      </c>
      <c r="BS20" s="25">
        <v>9811897.115113236</v>
      </c>
      <c r="BT20" s="25">
        <v>13164276.791044779</v>
      </c>
      <c r="BU20" s="25">
        <v>3902831.0250000004</v>
      </c>
      <c r="BV20" s="25">
        <v>8025176.25</v>
      </c>
      <c r="BW20" s="25">
        <v>17262997</v>
      </c>
      <c r="BX20" s="25">
        <v>26255930</v>
      </c>
      <c r="BY20" s="29"/>
      <c r="BZ20" s="24" t="s">
        <v>1</v>
      </c>
      <c r="CA20" s="24">
        <f t="shared" si="24"/>
        <v>0.99448328356792359</v>
      </c>
    </row>
    <row r="21" spans="1:79" s="6" customFormat="1" x14ac:dyDescent="0.25">
      <c r="A21" s="51" t="s">
        <v>210</v>
      </c>
      <c r="B21" s="20" t="s">
        <v>3</v>
      </c>
      <c r="C21" s="25" t="s">
        <v>1</v>
      </c>
      <c r="D21" s="25" t="s">
        <v>1</v>
      </c>
      <c r="E21" s="25" t="s">
        <v>1</v>
      </c>
      <c r="F21" s="25" t="s">
        <v>1</v>
      </c>
      <c r="G21" s="25" t="s">
        <v>1</v>
      </c>
      <c r="H21" s="25" t="s">
        <v>1</v>
      </c>
      <c r="I21" s="25" t="s">
        <v>1</v>
      </c>
      <c r="J21" s="25" t="s">
        <v>1</v>
      </c>
      <c r="K21" s="25" t="s">
        <v>1</v>
      </c>
      <c r="L21" s="25" t="s">
        <v>1</v>
      </c>
      <c r="M21" s="25" t="s">
        <v>1</v>
      </c>
      <c r="N21" s="25">
        <v>39</v>
      </c>
      <c r="O21" s="25">
        <v>51.04609013016406</v>
      </c>
      <c r="P21" s="25">
        <v>89</v>
      </c>
      <c r="Q21" s="25">
        <v>14.540940752738916</v>
      </c>
      <c r="R21" s="25">
        <v>37</v>
      </c>
      <c r="S21" s="25">
        <v>70.145535130536118</v>
      </c>
      <c r="T21" s="25">
        <v>13</v>
      </c>
      <c r="U21" s="25">
        <v>43</v>
      </c>
      <c r="V21" s="25">
        <v>6</v>
      </c>
      <c r="W21" s="25">
        <v>7</v>
      </c>
      <c r="X21" s="25">
        <v>12</v>
      </c>
      <c r="Y21" s="29"/>
      <c r="Z21" s="24" t="s">
        <v>1</v>
      </c>
      <c r="AA21" s="24">
        <f t="shared" si="22"/>
        <v>-7.6923076923076872E-2</v>
      </c>
      <c r="AB21" s="7"/>
      <c r="AC21" s="25" t="s">
        <v>1</v>
      </c>
      <c r="AD21" s="25" t="s">
        <v>1</v>
      </c>
      <c r="AE21" s="25" t="s">
        <v>1</v>
      </c>
      <c r="AF21" s="25" t="s">
        <v>1</v>
      </c>
      <c r="AG21" s="25" t="s">
        <v>1</v>
      </c>
      <c r="AH21" s="25" t="s">
        <v>1</v>
      </c>
      <c r="AI21" s="25" t="s">
        <v>1</v>
      </c>
      <c r="AJ21" s="25" t="s">
        <v>1</v>
      </c>
      <c r="AK21" s="25" t="s">
        <v>1</v>
      </c>
      <c r="AL21" s="25" t="s">
        <v>1</v>
      </c>
      <c r="AM21" s="25" t="s">
        <v>1</v>
      </c>
      <c r="AN21" s="25">
        <v>2</v>
      </c>
      <c r="AO21" s="25">
        <v>3</v>
      </c>
      <c r="AP21" s="25">
        <v>4</v>
      </c>
      <c r="AQ21" s="25">
        <v>3</v>
      </c>
      <c r="AR21" s="25">
        <v>0</v>
      </c>
      <c r="AS21" s="25">
        <v>1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9"/>
      <c r="AZ21" s="24" t="s">
        <v>1</v>
      </c>
      <c r="BA21" s="24" t="str">
        <f t="shared" si="23"/>
        <v>X</v>
      </c>
      <c r="BB21" s="11"/>
      <c r="BC21" s="25" t="s">
        <v>1</v>
      </c>
      <c r="BD21" s="25" t="s">
        <v>1</v>
      </c>
      <c r="BE21" s="25" t="s">
        <v>1</v>
      </c>
      <c r="BF21" s="25" t="s">
        <v>1</v>
      </c>
      <c r="BG21" s="25" t="s">
        <v>1</v>
      </c>
      <c r="BH21" s="25" t="s">
        <v>1</v>
      </c>
      <c r="BI21" s="25" t="s">
        <v>1</v>
      </c>
      <c r="BJ21" s="25" t="s">
        <v>1</v>
      </c>
      <c r="BK21" s="25" t="s">
        <v>1</v>
      </c>
      <c r="BL21" s="25" t="s">
        <v>1</v>
      </c>
      <c r="BM21" s="25" t="s">
        <v>1</v>
      </c>
      <c r="BN21" s="25">
        <v>37</v>
      </c>
      <c r="BO21" s="25">
        <v>48.04609013016406</v>
      </c>
      <c r="BP21" s="25">
        <v>85</v>
      </c>
      <c r="BQ21" s="25">
        <v>11.540940752738916</v>
      </c>
      <c r="BR21" s="25">
        <v>37</v>
      </c>
      <c r="BS21" s="25">
        <v>69.145535130536118</v>
      </c>
      <c r="BT21" s="25">
        <v>13</v>
      </c>
      <c r="BU21" s="25">
        <v>43</v>
      </c>
      <c r="BV21" s="25">
        <v>6</v>
      </c>
      <c r="BW21" s="25">
        <v>7</v>
      </c>
      <c r="BX21" s="25">
        <v>12</v>
      </c>
      <c r="BY21" s="29"/>
      <c r="BZ21" s="24" t="s">
        <v>1</v>
      </c>
      <c r="CA21" s="24">
        <f t="shared" si="24"/>
        <v>-7.6923076923076872E-2</v>
      </c>
    </row>
    <row r="22" spans="1:79" s="6" customFormat="1" x14ac:dyDescent="0.25">
      <c r="A22" s="51" t="s">
        <v>209</v>
      </c>
      <c r="B22" s="20" t="s">
        <v>3</v>
      </c>
      <c r="C22" s="25" t="s">
        <v>1</v>
      </c>
      <c r="D22" s="25" t="s">
        <v>1</v>
      </c>
      <c r="E22" s="25" t="s">
        <v>1</v>
      </c>
      <c r="F22" s="25" t="s">
        <v>1</v>
      </c>
      <c r="G22" s="25" t="s">
        <v>1</v>
      </c>
      <c r="H22" s="25" t="s">
        <v>1</v>
      </c>
      <c r="I22" s="25" t="s">
        <v>1</v>
      </c>
      <c r="J22" s="25" t="s">
        <v>1</v>
      </c>
      <c r="K22" s="25" t="s">
        <v>1</v>
      </c>
      <c r="L22" s="25" t="s">
        <v>1</v>
      </c>
      <c r="M22" s="25" t="s">
        <v>1</v>
      </c>
      <c r="N22" s="25">
        <v>5581762</v>
      </c>
      <c r="O22" s="25">
        <v>8753700.8539959192</v>
      </c>
      <c r="P22" s="25">
        <v>13203563</v>
      </c>
      <c r="Q22" s="25">
        <v>4397724.3473687861</v>
      </c>
      <c r="R22" s="25">
        <v>8863623</v>
      </c>
      <c r="S22" s="25">
        <v>14148323.969578106</v>
      </c>
      <c r="T22" s="25">
        <v>18579596.791044779</v>
      </c>
      <c r="U22" s="25">
        <v>5481859.0250000004</v>
      </c>
      <c r="V22" s="25">
        <v>11156200.25</v>
      </c>
      <c r="W22" s="25">
        <v>22161321</v>
      </c>
      <c r="X22" s="25">
        <v>32756482</v>
      </c>
      <c r="Y22" s="29"/>
      <c r="Z22" s="24" t="s">
        <v>1</v>
      </c>
      <c r="AA22" s="24">
        <f t="shared" si="22"/>
        <v>0.76303513840453041</v>
      </c>
      <c r="AB22" s="7"/>
      <c r="AC22" s="25" t="s">
        <v>1</v>
      </c>
      <c r="AD22" s="25" t="s">
        <v>1</v>
      </c>
      <c r="AE22" s="25" t="s">
        <v>1</v>
      </c>
      <c r="AF22" s="25" t="s">
        <v>1</v>
      </c>
      <c r="AG22" s="25" t="s">
        <v>1</v>
      </c>
      <c r="AH22" s="25" t="s">
        <v>1</v>
      </c>
      <c r="AI22" s="25" t="s">
        <v>1</v>
      </c>
      <c r="AJ22" s="25" t="s">
        <v>1</v>
      </c>
      <c r="AK22" s="25" t="s">
        <v>1</v>
      </c>
      <c r="AL22" s="25" t="s">
        <v>1</v>
      </c>
      <c r="AM22" s="25" t="s">
        <v>1</v>
      </c>
      <c r="AN22" s="25">
        <v>1829859</v>
      </c>
      <c r="AO22" s="25">
        <v>3190259</v>
      </c>
      <c r="AP22" s="25">
        <v>5031603</v>
      </c>
      <c r="AQ22" s="25">
        <v>1572220</v>
      </c>
      <c r="AR22" s="25">
        <v>2787333</v>
      </c>
      <c r="AS22" s="25">
        <v>4336496</v>
      </c>
      <c r="AT22" s="25">
        <v>5415333</v>
      </c>
      <c r="AU22" s="25">
        <v>1579071</v>
      </c>
      <c r="AV22" s="25">
        <v>3131030</v>
      </c>
      <c r="AW22" s="25">
        <v>4898331</v>
      </c>
      <c r="AX22" s="25">
        <v>6500564</v>
      </c>
      <c r="AY22" s="29"/>
      <c r="AZ22" s="24" t="s">
        <v>1</v>
      </c>
      <c r="BA22" s="24">
        <f t="shared" si="23"/>
        <v>0.2003996799458132</v>
      </c>
      <c r="BB22" s="11"/>
      <c r="BC22" s="25" t="s">
        <v>1</v>
      </c>
      <c r="BD22" s="25" t="s">
        <v>1</v>
      </c>
      <c r="BE22" s="25" t="s">
        <v>1</v>
      </c>
      <c r="BF22" s="25" t="s">
        <v>1</v>
      </c>
      <c r="BG22" s="25" t="s">
        <v>1</v>
      </c>
      <c r="BH22" s="25" t="s">
        <v>1</v>
      </c>
      <c r="BI22" s="25" t="s">
        <v>1</v>
      </c>
      <c r="BJ22" s="25" t="s">
        <v>1</v>
      </c>
      <c r="BK22" s="25" t="s">
        <v>1</v>
      </c>
      <c r="BL22" s="25" t="s">
        <v>1</v>
      </c>
      <c r="BM22" s="25" t="s">
        <v>1</v>
      </c>
      <c r="BN22" s="25">
        <v>3751903</v>
      </c>
      <c r="BO22" s="25">
        <v>5563441.8539959192</v>
      </c>
      <c r="BP22" s="25">
        <v>8171960</v>
      </c>
      <c r="BQ22" s="25">
        <v>2825504.3473687856</v>
      </c>
      <c r="BR22" s="25">
        <v>6076290</v>
      </c>
      <c r="BS22" s="25">
        <v>9811827.969578106</v>
      </c>
      <c r="BT22" s="25">
        <v>13164263.791044779</v>
      </c>
      <c r="BU22" s="25">
        <v>3902788.0250000004</v>
      </c>
      <c r="BV22" s="25">
        <v>8025170.25</v>
      </c>
      <c r="BW22" s="25">
        <v>17262990</v>
      </c>
      <c r="BX22" s="25">
        <v>26255918</v>
      </c>
      <c r="BY22" s="29"/>
      <c r="BZ22" s="24" t="s">
        <v>1</v>
      </c>
      <c r="CA22" s="24">
        <f t="shared" si="24"/>
        <v>0.99448434160526689</v>
      </c>
    </row>
    <row r="23" spans="1:79" s="6" customFormat="1" x14ac:dyDescent="0.25">
      <c r="A23" s="51" t="s">
        <v>213</v>
      </c>
      <c r="B23" s="20" t="s">
        <v>3</v>
      </c>
      <c r="C23" s="25" t="s">
        <v>1</v>
      </c>
      <c r="D23" s="25" t="s">
        <v>1</v>
      </c>
      <c r="E23" s="25" t="s">
        <v>1</v>
      </c>
      <c r="F23" s="25" t="s">
        <v>1</v>
      </c>
      <c r="G23" s="25" t="s">
        <v>1</v>
      </c>
      <c r="H23" s="25" t="s">
        <v>1</v>
      </c>
      <c r="I23" s="25" t="s">
        <v>1</v>
      </c>
      <c r="J23" s="25" t="s">
        <v>1</v>
      </c>
      <c r="K23" s="25" t="s">
        <v>1</v>
      </c>
      <c r="L23" s="25" t="s">
        <v>1</v>
      </c>
      <c r="M23" s="25" t="s">
        <v>1</v>
      </c>
      <c r="N23" s="25">
        <v>1295626</v>
      </c>
      <c r="O23" s="25">
        <v>2410473</v>
      </c>
      <c r="P23" s="25">
        <v>3452429</v>
      </c>
      <c r="Q23" s="25">
        <v>639647</v>
      </c>
      <c r="R23" s="25">
        <v>1157355</v>
      </c>
      <c r="S23" s="25">
        <v>1974985</v>
      </c>
      <c r="T23" s="25">
        <v>3594745</v>
      </c>
      <c r="U23" s="25">
        <v>1379305</v>
      </c>
      <c r="V23" s="25">
        <v>3853562</v>
      </c>
      <c r="W23" s="25">
        <v>2383272</v>
      </c>
      <c r="X23" s="25">
        <v>3281764</v>
      </c>
      <c r="Y23" s="29"/>
      <c r="Z23" s="24" t="s">
        <v>1</v>
      </c>
      <c r="AA23" s="24">
        <f t="shared" si="22"/>
        <v>-8.7066259220055953E-2</v>
      </c>
      <c r="AB23" s="7"/>
      <c r="AC23" s="25" t="s">
        <v>1</v>
      </c>
      <c r="AD23" s="25" t="s">
        <v>1</v>
      </c>
      <c r="AE23" s="25" t="s">
        <v>1</v>
      </c>
      <c r="AF23" s="25" t="s">
        <v>1</v>
      </c>
      <c r="AG23" s="25" t="s">
        <v>1</v>
      </c>
      <c r="AH23" s="25" t="s">
        <v>1</v>
      </c>
      <c r="AI23" s="25" t="s">
        <v>1</v>
      </c>
      <c r="AJ23" s="25" t="s">
        <v>1</v>
      </c>
      <c r="AK23" s="25" t="s">
        <v>1</v>
      </c>
      <c r="AL23" s="25" t="s">
        <v>1</v>
      </c>
      <c r="AM23" s="25" t="s">
        <v>1</v>
      </c>
      <c r="AN23" s="25">
        <v>1038361</v>
      </c>
      <c r="AO23" s="25">
        <v>1574705</v>
      </c>
      <c r="AP23" s="25">
        <v>2191130</v>
      </c>
      <c r="AQ23" s="25">
        <v>407017</v>
      </c>
      <c r="AR23" s="25">
        <v>672398</v>
      </c>
      <c r="AS23" s="25">
        <v>1259507</v>
      </c>
      <c r="AT23" s="25">
        <v>2024902</v>
      </c>
      <c r="AU23" s="25">
        <v>456775</v>
      </c>
      <c r="AV23" s="25">
        <v>854628</v>
      </c>
      <c r="AW23" s="25">
        <v>1340889</v>
      </c>
      <c r="AX23" s="25">
        <v>1794551</v>
      </c>
      <c r="AY23" s="29"/>
      <c r="AZ23" s="24" t="s">
        <v>1</v>
      </c>
      <c r="BA23" s="24">
        <f t="shared" si="23"/>
        <v>-0.11375908562488457</v>
      </c>
      <c r="BB23" s="11"/>
      <c r="BC23" s="25" t="s">
        <v>1</v>
      </c>
      <c r="BD23" s="25" t="s">
        <v>1</v>
      </c>
      <c r="BE23" s="25" t="s">
        <v>1</v>
      </c>
      <c r="BF23" s="25" t="s">
        <v>1</v>
      </c>
      <c r="BG23" s="25" t="s">
        <v>1</v>
      </c>
      <c r="BH23" s="25" t="s">
        <v>1</v>
      </c>
      <c r="BI23" s="25" t="s">
        <v>1</v>
      </c>
      <c r="BJ23" s="25" t="s">
        <v>1</v>
      </c>
      <c r="BK23" s="25" t="s">
        <v>1</v>
      </c>
      <c r="BL23" s="25" t="s">
        <v>1</v>
      </c>
      <c r="BM23" s="25" t="s">
        <v>1</v>
      </c>
      <c r="BN23" s="25">
        <v>257265</v>
      </c>
      <c r="BO23" s="25">
        <v>835768</v>
      </c>
      <c r="BP23" s="25">
        <v>1261299</v>
      </c>
      <c r="BQ23" s="25">
        <v>232630</v>
      </c>
      <c r="BR23" s="25">
        <v>484957</v>
      </c>
      <c r="BS23" s="25">
        <v>715478</v>
      </c>
      <c r="BT23" s="25">
        <v>1569843</v>
      </c>
      <c r="BU23" s="25">
        <v>922530</v>
      </c>
      <c r="BV23" s="25">
        <v>2998934</v>
      </c>
      <c r="BW23" s="25">
        <v>1042383</v>
      </c>
      <c r="BX23" s="25">
        <v>1487213</v>
      </c>
      <c r="BY23" s="29"/>
      <c r="BZ23" s="24" t="s">
        <v>1</v>
      </c>
      <c r="CA23" s="24">
        <f t="shared" si="24"/>
        <v>-5.2635836832090832E-2</v>
      </c>
    </row>
    <row r="24" spans="1:79" s="6" customFormat="1" x14ac:dyDescent="0.25">
      <c r="A24" s="51" t="s">
        <v>228</v>
      </c>
      <c r="B24" s="20" t="s">
        <v>3</v>
      </c>
      <c r="C24" s="25" t="s">
        <v>1</v>
      </c>
      <c r="D24" s="25" t="s">
        <v>1</v>
      </c>
      <c r="E24" s="25" t="s">
        <v>1</v>
      </c>
      <c r="F24" s="25" t="s">
        <v>1</v>
      </c>
      <c r="G24" s="25" t="s">
        <v>1</v>
      </c>
      <c r="H24" s="25" t="s">
        <v>1</v>
      </c>
      <c r="I24" s="25" t="s">
        <v>1</v>
      </c>
      <c r="J24" s="25" t="s">
        <v>1</v>
      </c>
      <c r="K24" s="25" t="s">
        <v>1</v>
      </c>
      <c r="L24" s="25" t="s">
        <v>1</v>
      </c>
      <c r="M24" s="25" t="s">
        <v>1</v>
      </c>
      <c r="N24" s="25" t="s">
        <v>1</v>
      </c>
      <c r="O24" s="25" t="s">
        <v>1</v>
      </c>
      <c r="P24" s="25" t="s">
        <v>1</v>
      </c>
      <c r="Q24" s="25" t="s">
        <v>1</v>
      </c>
      <c r="R24" s="25" t="s">
        <v>1</v>
      </c>
      <c r="S24" s="25" t="s">
        <v>1</v>
      </c>
      <c r="T24" s="25">
        <v>3190</v>
      </c>
      <c r="U24" s="25">
        <v>590.25</v>
      </c>
      <c r="V24" s="25">
        <v>1563</v>
      </c>
      <c r="W24" s="25">
        <v>1702.1428571428571</v>
      </c>
      <c r="X24" s="25">
        <v>2323</v>
      </c>
      <c r="Y24" s="29"/>
      <c r="Z24" s="24" t="s">
        <v>1</v>
      </c>
      <c r="AA24" s="24">
        <f t="shared" si="22"/>
        <v>-0.27178683385579938</v>
      </c>
      <c r="AB24" s="7"/>
      <c r="AC24" s="25" t="s">
        <v>1</v>
      </c>
      <c r="AD24" s="25" t="s">
        <v>1</v>
      </c>
      <c r="AE24" s="25" t="s">
        <v>1</v>
      </c>
      <c r="AF24" s="25" t="s">
        <v>1</v>
      </c>
      <c r="AG24" s="25" t="s">
        <v>1</v>
      </c>
      <c r="AH24" s="25" t="s">
        <v>1</v>
      </c>
      <c r="AI24" s="25" t="s">
        <v>1</v>
      </c>
      <c r="AJ24" s="25" t="s">
        <v>1</v>
      </c>
      <c r="AK24" s="25" t="s">
        <v>1</v>
      </c>
      <c r="AL24" s="25" t="s">
        <v>1</v>
      </c>
      <c r="AM24" s="25" t="s">
        <v>1</v>
      </c>
      <c r="AN24" s="25" t="s">
        <v>1</v>
      </c>
      <c r="AO24" s="25" t="s">
        <v>1</v>
      </c>
      <c r="AP24" s="25" t="s">
        <v>1</v>
      </c>
      <c r="AQ24" s="25" t="s">
        <v>1</v>
      </c>
      <c r="AR24" s="25" t="s">
        <v>1</v>
      </c>
      <c r="AS24" s="25" t="s">
        <v>1</v>
      </c>
      <c r="AT24" s="25">
        <v>1423</v>
      </c>
      <c r="AU24" s="25">
        <v>38</v>
      </c>
      <c r="AV24" s="25">
        <v>85</v>
      </c>
      <c r="AW24" s="25">
        <v>130</v>
      </c>
      <c r="AX24" s="25">
        <v>218</v>
      </c>
      <c r="AY24" s="29"/>
      <c r="AZ24" s="24" t="s">
        <v>1</v>
      </c>
      <c r="BA24" s="24">
        <f t="shared" si="23"/>
        <v>-0.8468025298664793</v>
      </c>
      <c r="BB24" s="11"/>
      <c r="BC24" s="25" t="s">
        <v>1</v>
      </c>
      <c r="BD24" s="25" t="s">
        <v>1</v>
      </c>
      <c r="BE24" s="25" t="s">
        <v>1</v>
      </c>
      <c r="BF24" s="25" t="s">
        <v>1</v>
      </c>
      <c r="BG24" s="25" t="s">
        <v>1</v>
      </c>
      <c r="BH24" s="25" t="s">
        <v>1</v>
      </c>
      <c r="BI24" s="25" t="s">
        <v>1</v>
      </c>
      <c r="BJ24" s="25" t="s">
        <v>1</v>
      </c>
      <c r="BK24" s="25" t="s">
        <v>1</v>
      </c>
      <c r="BL24" s="25" t="s">
        <v>1</v>
      </c>
      <c r="BM24" s="25" t="s">
        <v>1</v>
      </c>
      <c r="BN24" s="25" t="s">
        <v>1</v>
      </c>
      <c r="BO24" s="25" t="s">
        <v>1</v>
      </c>
      <c r="BP24" s="25" t="s">
        <v>1</v>
      </c>
      <c r="BQ24" s="25" t="s">
        <v>1</v>
      </c>
      <c r="BR24" s="25" t="s">
        <v>1</v>
      </c>
      <c r="BS24" s="25" t="s">
        <v>1</v>
      </c>
      <c r="BT24" s="25">
        <v>1767</v>
      </c>
      <c r="BU24" s="25">
        <v>552.25</v>
      </c>
      <c r="BV24" s="25">
        <v>1478</v>
      </c>
      <c r="BW24" s="25">
        <v>1572.1428571428571</v>
      </c>
      <c r="BX24" s="25">
        <v>2105</v>
      </c>
      <c r="BY24" s="29"/>
      <c r="BZ24" s="24" t="s">
        <v>1</v>
      </c>
      <c r="CA24" s="24">
        <f t="shared" si="24"/>
        <v>0.19128466327108096</v>
      </c>
    </row>
    <row r="25" spans="1:79" x14ac:dyDescent="0.25">
      <c r="A25" s="53" t="s">
        <v>242</v>
      </c>
      <c r="B25" s="20" t="s">
        <v>3</v>
      </c>
      <c r="C25" s="23">
        <v>8759006</v>
      </c>
      <c r="D25" s="23">
        <v>12537453</v>
      </c>
      <c r="E25" s="23">
        <v>4067791</v>
      </c>
      <c r="F25" s="23">
        <v>8094690</v>
      </c>
      <c r="G25" s="23">
        <v>11950034</v>
      </c>
      <c r="H25" s="23">
        <v>16586550</v>
      </c>
      <c r="I25" s="23">
        <v>4318631</v>
      </c>
      <c r="J25" s="23">
        <v>8101338</v>
      </c>
      <c r="K25" s="23">
        <v>12538194</v>
      </c>
      <c r="L25" s="23">
        <v>17829747</v>
      </c>
      <c r="M25" s="23">
        <v>6604392</v>
      </c>
      <c r="N25" s="23">
        <v>14810065</v>
      </c>
      <c r="O25" s="23">
        <v>22667865</v>
      </c>
      <c r="P25" s="23">
        <v>32405187</v>
      </c>
      <c r="Q25" s="23">
        <v>10263357</v>
      </c>
      <c r="R25" s="23">
        <v>20765640</v>
      </c>
      <c r="S25" s="23">
        <v>32292769.030829966</v>
      </c>
      <c r="T25" s="23">
        <v>44197725</v>
      </c>
      <c r="U25" s="23">
        <v>13108035.408222217</v>
      </c>
      <c r="V25" s="23">
        <v>28390413</v>
      </c>
      <c r="W25" s="23">
        <v>45252945.095526695</v>
      </c>
      <c r="X25" s="23">
        <v>64646671</v>
      </c>
      <c r="Y25" s="29"/>
      <c r="Z25" s="24" t="s">
        <v>1</v>
      </c>
      <c r="AA25" s="24">
        <f t="shared" si="22"/>
        <v>0.46266965098316715</v>
      </c>
      <c r="AB25" s="7"/>
      <c r="AC25" s="23">
        <v>6182092</v>
      </c>
      <c r="AD25" s="23">
        <v>8916309</v>
      </c>
      <c r="AE25" s="23">
        <v>2818438</v>
      </c>
      <c r="AF25" s="23">
        <v>5418414</v>
      </c>
      <c r="AG25" s="23">
        <v>7447195</v>
      </c>
      <c r="AH25" s="23">
        <v>10153332</v>
      </c>
      <c r="AI25" s="23">
        <v>2109625</v>
      </c>
      <c r="AJ25" s="23">
        <v>3898279</v>
      </c>
      <c r="AK25" s="23">
        <v>6065209</v>
      </c>
      <c r="AL25" s="23">
        <v>8549596</v>
      </c>
      <c r="AM25" s="23">
        <v>3022266</v>
      </c>
      <c r="AN25" s="23">
        <v>7118365</v>
      </c>
      <c r="AO25" s="23">
        <v>10583258</v>
      </c>
      <c r="AP25" s="23">
        <v>15069013</v>
      </c>
      <c r="AQ25" s="23">
        <v>4298230</v>
      </c>
      <c r="AR25" s="23">
        <v>8478405</v>
      </c>
      <c r="AS25" s="23">
        <v>12986171</v>
      </c>
      <c r="AT25" s="23">
        <v>17174685</v>
      </c>
      <c r="AU25" s="23">
        <v>4550541</v>
      </c>
      <c r="AV25" s="23">
        <v>9416887</v>
      </c>
      <c r="AW25" s="23">
        <v>14399928</v>
      </c>
      <c r="AX25" s="23">
        <v>19531364</v>
      </c>
      <c r="AY25" s="29"/>
      <c r="AZ25" s="24" t="s">
        <v>1</v>
      </c>
      <c r="BA25" s="24">
        <f t="shared" si="23"/>
        <v>0.13721817896514543</v>
      </c>
      <c r="BB25" s="11"/>
      <c r="BC25" s="23">
        <v>2576914</v>
      </c>
      <c r="BD25" s="23">
        <v>3621144</v>
      </c>
      <c r="BE25" s="23">
        <v>1249353</v>
      </c>
      <c r="BF25" s="23">
        <v>2676276</v>
      </c>
      <c r="BG25" s="23">
        <v>4502839</v>
      </c>
      <c r="BH25" s="23">
        <v>6433218</v>
      </c>
      <c r="BI25" s="23">
        <v>2209006</v>
      </c>
      <c r="BJ25" s="23">
        <v>4203059</v>
      </c>
      <c r="BK25" s="23">
        <v>6472985</v>
      </c>
      <c r="BL25" s="23">
        <v>9280151</v>
      </c>
      <c r="BM25" s="23">
        <v>3582126</v>
      </c>
      <c r="BN25" s="23">
        <v>7691700</v>
      </c>
      <c r="BO25" s="23">
        <v>12084607</v>
      </c>
      <c r="BP25" s="23">
        <v>17336174</v>
      </c>
      <c r="BQ25" s="23">
        <v>5965127</v>
      </c>
      <c r="BR25" s="23">
        <v>12287235</v>
      </c>
      <c r="BS25" s="23">
        <v>19306598.030829966</v>
      </c>
      <c r="BT25" s="23">
        <v>27023040</v>
      </c>
      <c r="BU25" s="23">
        <v>8557494.4082222171</v>
      </c>
      <c r="BV25" s="23">
        <v>18973526</v>
      </c>
      <c r="BW25" s="23">
        <v>30853017.095526695</v>
      </c>
      <c r="BX25" s="23">
        <v>45115307</v>
      </c>
      <c r="BY25" s="29"/>
      <c r="BZ25" s="24" t="s">
        <v>1</v>
      </c>
      <c r="CA25" s="24">
        <f t="shared" si="24"/>
        <v>0.66951264550546497</v>
      </c>
    </row>
    <row r="26" spans="1:79" s="6" customFormat="1" x14ac:dyDescent="0.25">
      <c r="A26" s="51" t="s">
        <v>229</v>
      </c>
      <c r="B26" s="20" t="s">
        <v>3</v>
      </c>
      <c r="C26" s="25" t="s">
        <v>1</v>
      </c>
      <c r="D26" s="25" t="s">
        <v>1</v>
      </c>
      <c r="E26" s="25" t="s">
        <v>1</v>
      </c>
      <c r="F26" s="25" t="s">
        <v>1</v>
      </c>
      <c r="G26" s="25" t="s">
        <v>1</v>
      </c>
      <c r="H26" s="25" t="s">
        <v>1</v>
      </c>
      <c r="I26" s="25" t="s">
        <v>1</v>
      </c>
      <c r="J26" s="25" t="s">
        <v>1</v>
      </c>
      <c r="K26" s="25" t="s">
        <v>1</v>
      </c>
      <c r="L26" s="25" t="s">
        <v>1</v>
      </c>
      <c r="M26" s="25" t="s">
        <v>1</v>
      </c>
      <c r="N26" s="25" t="s">
        <v>1</v>
      </c>
      <c r="O26" s="25" t="s">
        <v>1</v>
      </c>
      <c r="P26" s="25" t="s">
        <v>1</v>
      </c>
      <c r="Q26" s="25" t="s">
        <v>1</v>
      </c>
      <c r="R26" s="25" t="s">
        <v>1</v>
      </c>
      <c r="S26" s="25" t="s">
        <v>1</v>
      </c>
      <c r="T26" s="23">
        <v>11398</v>
      </c>
      <c r="U26" s="23">
        <v>9206.9057591623041</v>
      </c>
      <c r="V26" s="23">
        <v>24521</v>
      </c>
      <c r="W26" s="23">
        <v>45282.656565656565</v>
      </c>
      <c r="X26" s="23">
        <v>71672</v>
      </c>
      <c r="Y26" s="29"/>
      <c r="Z26" s="24" t="s">
        <v>1</v>
      </c>
      <c r="AA26" s="24">
        <f t="shared" si="22"/>
        <v>5.2881207229338481</v>
      </c>
      <c r="AB26" s="7"/>
      <c r="AC26" s="25" t="s">
        <v>1</v>
      </c>
      <c r="AD26" s="25" t="s">
        <v>1</v>
      </c>
      <c r="AE26" s="25" t="s">
        <v>1</v>
      </c>
      <c r="AF26" s="25" t="s">
        <v>1</v>
      </c>
      <c r="AG26" s="25" t="s">
        <v>1</v>
      </c>
      <c r="AH26" s="25" t="s">
        <v>1</v>
      </c>
      <c r="AI26" s="25" t="s">
        <v>1</v>
      </c>
      <c r="AJ26" s="25" t="s">
        <v>1</v>
      </c>
      <c r="AK26" s="25" t="s">
        <v>1</v>
      </c>
      <c r="AL26" s="25" t="s">
        <v>1</v>
      </c>
      <c r="AM26" s="25" t="s">
        <v>1</v>
      </c>
      <c r="AN26" s="25" t="s">
        <v>1</v>
      </c>
      <c r="AO26" s="25" t="s">
        <v>1</v>
      </c>
      <c r="AP26" s="25" t="s">
        <v>1</v>
      </c>
      <c r="AQ26" s="25" t="s">
        <v>1</v>
      </c>
      <c r="AR26" s="25" t="s">
        <v>1</v>
      </c>
      <c r="AS26" s="25" t="s">
        <v>1</v>
      </c>
      <c r="AT26" s="23">
        <v>1</v>
      </c>
      <c r="AU26" s="23">
        <v>6</v>
      </c>
      <c r="AV26" s="23">
        <v>18</v>
      </c>
      <c r="AW26" s="23">
        <v>31</v>
      </c>
      <c r="AX26" s="23">
        <v>49</v>
      </c>
      <c r="AY26" s="29"/>
      <c r="AZ26" s="24" t="s">
        <v>1</v>
      </c>
      <c r="BA26" s="24">
        <f t="shared" si="23"/>
        <v>48</v>
      </c>
      <c r="BB26" s="11"/>
      <c r="BC26" s="25" t="s">
        <v>1</v>
      </c>
      <c r="BD26" s="25" t="s">
        <v>1</v>
      </c>
      <c r="BE26" s="25" t="s">
        <v>1</v>
      </c>
      <c r="BF26" s="25" t="s">
        <v>1</v>
      </c>
      <c r="BG26" s="25" t="s">
        <v>1</v>
      </c>
      <c r="BH26" s="25" t="s">
        <v>1</v>
      </c>
      <c r="BI26" s="25" t="s">
        <v>1</v>
      </c>
      <c r="BJ26" s="25" t="s">
        <v>1</v>
      </c>
      <c r="BK26" s="25" t="s">
        <v>1</v>
      </c>
      <c r="BL26" s="25" t="s">
        <v>1</v>
      </c>
      <c r="BM26" s="25" t="s">
        <v>1</v>
      </c>
      <c r="BN26" s="25" t="s">
        <v>1</v>
      </c>
      <c r="BO26" s="25" t="s">
        <v>1</v>
      </c>
      <c r="BP26" s="25" t="s">
        <v>1</v>
      </c>
      <c r="BQ26" s="25" t="s">
        <v>1</v>
      </c>
      <c r="BR26" s="25" t="s">
        <v>1</v>
      </c>
      <c r="BS26" s="25" t="s">
        <v>1</v>
      </c>
      <c r="BT26" s="23">
        <v>11397</v>
      </c>
      <c r="BU26" s="23">
        <v>9200.9057591623041</v>
      </c>
      <c r="BV26" s="23">
        <v>24503</v>
      </c>
      <c r="BW26" s="23">
        <v>45251.656565656565</v>
      </c>
      <c r="BX26" s="23">
        <v>71623</v>
      </c>
      <c r="BY26" s="29"/>
      <c r="BZ26" s="24" t="s">
        <v>1</v>
      </c>
      <c r="CA26" s="24">
        <f t="shared" si="24"/>
        <v>5.2843730806352545</v>
      </c>
    </row>
    <row r="27" spans="1:79" s="6" customFormat="1" x14ac:dyDescent="0.25">
      <c r="A27" s="51" t="s">
        <v>230</v>
      </c>
      <c r="B27" s="20" t="s">
        <v>3</v>
      </c>
      <c r="C27" s="25" t="s">
        <v>1</v>
      </c>
      <c r="D27" s="25" t="s">
        <v>1</v>
      </c>
      <c r="E27" s="25" t="s">
        <v>1</v>
      </c>
      <c r="F27" s="25" t="s">
        <v>1</v>
      </c>
      <c r="G27" s="25" t="s">
        <v>1</v>
      </c>
      <c r="H27" s="25" t="s">
        <v>1</v>
      </c>
      <c r="I27" s="25" t="s">
        <v>1</v>
      </c>
      <c r="J27" s="25" t="s">
        <v>1</v>
      </c>
      <c r="K27" s="25" t="s">
        <v>1</v>
      </c>
      <c r="L27" s="25" t="s">
        <v>1</v>
      </c>
      <c r="M27" s="25" t="s">
        <v>1</v>
      </c>
      <c r="N27" s="25" t="s">
        <v>1</v>
      </c>
      <c r="O27" s="25" t="s">
        <v>1</v>
      </c>
      <c r="P27" s="25" t="s">
        <v>1</v>
      </c>
      <c r="Q27" s="25" t="s">
        <v>1</v>
      </c>
      <c r="R27" s="25" t="s">
        <v>1</v>
      </c>
      <c r="S27" s="25" t="s">
        <v>1</v>
      </c>
      <c r="T27" s="23">
        <v>7685</v>
      </c>
      <c r="U27" s="23">
        <v>3152.502463054187</v>
      </c>
      <c r="V27" s="23">
        <v>7989</v>
      </c>
      <c r="W27" s="23">
        <v>14801.857142857143</v>
      </c>
      <c r="X27" s="23">
        <v>21851</v>
      </c>
      <c r="Y27" s="29"/>
      <c r="Z27" s="24" t="s">
        <v>1</v>
      </c>
      <c r="AA27" s="24">
        <f t="shared" si="22"/>
        <v>1.8433311646063761</v>
      </c>
      <c r="AB27" s="7"/>
      <c r="AC27" s="25" t="s">
        <v>1</v>
      </c>
      <c r="AD27" s="25" t="s">
        <v>1</v>
      </c>
      <c r="AE27" s="25" t="s">
        <v>1</v>
      </c>
      <c r="AF27" s="25" t="s">
        <v>1</v>
      </c>
      <c r="AG27" s="25" t="s">
        <v>1</v>
      </c>
      <c r="AH27" s="25" t="s">
        <v>1</v>
      </c>
      <c r="AI27" s="25" t="s">
        <v>1</v>
      </c>
      <c r="AJ27" s="25" t="s">
        <v>1</v>
      </c>
      <c r="AK27" s="25" t="s">
        <v>1</v>
      </c>
      <c r="AL27" s="25" t="s">
        <v>1</v>
      </c>
      <c r="AM27" s="25" t="s">
        <v>1</v>
      </c>
      <c r="AN27" s="25" t="s">
        <v>1</v>
      </c>
      <c r="AO27" s="25" t="s">
        <v>1</v>
      </c>
      <c r="AP27" s="25" t="s">
        <v>1</v>
      </c>
      <c r="AQ27" s="25" t="s">
        <v>1</v>
      </c>
      <c r="AR27" s="25" t="s">
        <v>1</v>
      </c>
      <c r="AS27" s="25" t="s">
        <v>1</v>
      </c>
      <c r="AT27" s="23">
        <v>0</v>
      </c>
      <c r="AU27" s="23">
        <v>32</v>
      </c>
      <c r="AV27" s="23">
        <v>74</v>
      </c>
      <c r="AW27" s="23">
        <v>109</v>
      </c>
      <c r="AX27" s="23">
        <v>145</v>
      </c>
      <c r="AY27" s="29"/>
      <c r="AZ27" s="24" t="s">
        <v>1</v>
      </c>
      <c r="BA27" s="24" t="str">
        <f t="shared" si="23"/>
        <v>X</v>
      </c>
      <c r="BB27" s="11"/>
      <c r="BC27" s="25" t="s">
        <v>1</v>
      </c>
      <c r="BD27" s="25" t="s">
        <v>1</v>
      </c>
      <c r="BE27" s="25" t="s">
        <v>1</v>
      </c>
      <c r="BF27" s="25" t="s">
        <v>1</v>
      </c>
      <c r="BG27" s="25" t="s">
        <v>1</v>
      </c>
      <c r="BH27" s="25" t="s">
        <v>1</v>
      </c>
      <c r="BI27" s="25" t="s">
        <v>1</v>
      </c>
      <c r="BJ27" s="25" t="s">
        <v>1</v>
      </c>
      <c r="BK27" s="25" t="s">
        <v>1</v>
      </c>
      <c r="BL27" s="25" t="s">
        <v>1</v>
      </c>
      <c r="BM27" s="25" t="s">
        <v>1</v>
      </c>
      <c r="BN27" s="25" t="s">
        <v>1</v>
      </c>
      <c r="BO27" s="25" t="s">
        <v>1</v>
      </c>
      <c r="BP27" s="25" t="s">
        <v>1</v>
      </c>
      <c r="BQ27" s="25" t="s">
        <v>1</v>
      </c>
      <c r="BR27" s="25" t="s">
        <v>1</v>
      </c>
      <c r="BS27" s="25" t="s">
        <v>1</v>
      </c>
      <c r="BT27" s="23">
        <v>7685</v>
      </c>
      <c r="BU27" s="23">
        <v>3120.502463054187</v>
      </c>
      <c r="BV27" s="23">
        <v>7915</v>
      </c>
      <c r="BW27" s="23">
        <v>14692.857142857143</v>
      </c>
      <c r="BX27" s="23">
        <v>21706</v>
      </c>
      <c r="BY27" s="29"/>
      <c r="BZ27" s="24" t="s">
        <v>1</v>
      </c>
      <c r="CA27" s="24">
        <f t="shared" si="24"/>
        <v>1.824463240078074</v>
      </c>
    </row>
    <row r="28" spans="1:79" x14ac:dyDescent="0.25">
      <c r="A28" s="51" t="s">
        <v>238</v>
      </c>
      <c r="B28" s="20" t="s">
        <v>3</v>
      </c>
      <c r="C28" s="23">
        <v>7852148</v>
      </c>
      <c r="D28" s="23">
        <v>11156821</v>
      </c>
      <c r="E28" s="23">
        <v>3586990</v>
      </c>
      <c r="F28" s="23">
        <v>7052991</v>
      </c>
      <c r="G28" s="23">
        <v>10173863</v>
      </c>
      <c r="H28" s="23">
        <v>13968633</v>
      </c>
      <c r="I28" s="23">
        <v>3422506</v>
      </c>
      <c r="J28" s="23">
        <v>6468094</v>
      </c>
      <c r="K28" s="23">
        <v>9943619</v>
      </c>
      <c r="L28" s="23">
        <v>14334632</v>
      </c>
      <c r="M28" s="23">
        <v>5122004</v>
      </c>
      <c r="N28" s="23">
        <v>11751646</v>
      </c>
      <c r="O28" s="23">
        <v>17309557</v>
      </c>
      <c r="P28" s="23">
        <v>24126989</v>
      </c>
      <c r="Q28" s="23">
        <v>6923662</v>
      </c>
      <c r="R28" s="23">
        <v>13970535</v>
      </c>
      <c r="S28" s="23">
        <v>21396601</v>
      </c>
      <c r="T28" s="23">
        <v>28779236</v>
      </c>
      <c r="U28" s="23">
        <v>7869982</v>
      </c>
      <c r="V28" s="23">
        <v>16633469</v>
      </c>
      <c r="W28" s="23">
        <v>25424367</v>
      </c>
      <c r="X28" s="23">
        <v>34840758</v>
      </c>
      <c r="Y28" s="29"/>
      <c r="Z28" s="24" t="s">
        <v>1</v>
      </c>
      <c r="AA28" s="24">
        <f t="shared" si="22"/>
        <v>0.21062136604321258</v>
      </c>
      <c r="AB28" s="7"/>
      <c r="AC28" s="23">
        <v>5353636</v>
      </c>
      <c r="AD28" s="23">
        <v>7632750</v>
      </c>
      <c r="AE28" s="23">
        <v>2341763</v>
      </c>
      <c r="AF28" s="23">
        <v>4388126</v>
      </c>
      <c r="AG28" s="23">
        <v>5707864</v>
      </c>
      <c r="AH28" s="23">
        <v>7618049</v>
      </c>
      <c r="AI28" s="23">
        <v>1344882</v>
      </c>
      <c r="AJ28" s="23">
        <v>2534011</v>
      </c>
      <c r="AK28" s="23">
        <v>3934246</v>
      </c>
      <c r="AL28" s="23">
        <v>5816908</v>
      </c>
      <c r="AM28" s="23">
        <v>2211054</v>
      </c>
      <c r="AN28" s="23">
        <v>5569602</v>
      </c>
      <c r="AO28" s="23">
        <v>7811846</v>
      </c>
      <c r="AP28" s="23">
        <v>10804346</v>
      </c>
      <c r="AQ28" s="23">
        <v>2868217</v>
      </c>
      <c r="AR28" s="23">
        <v>5875254</v>
      </c>
      <c r="AS28" s="23">
        <v>8921889</v>
      </c>
      <c r="AT28" s="23">
        <v>11553197</v>
      </c>
      <c r="AU28" s="23">
        <v>2955054</v>
      </c>
      <c r="AV28" s="23">
        <v>6236979</v>
      </c>
      <c r="AW28" s="23">
        <v>9346698</v>
      </c>
      <c r="AX28" s="23">
        <v>12775173</v>
      </c>
      <c r="AY28" s="29"/>
      <c r="AZ28" s="24" t="s">
        <v>1</v>
      </c>
      <c r="BA28" s="24">
        <f t="shared" si="23"/>
        <v>0.10576951124437683</v>
      </c>
      <c r="BB28" s="11"/>
      <c r="BC28" s="23">
        <v>2498512</v>
      </c>
      <c r="BD28" s="23">
        <v>3524071</v>
      </c>
      <c r="BE28" s="23">
        <v>1245227</v>
      </c>
      <c r="BF28" s="23">
        <v>2664865</v>
      </c>
      <c r="BG28" s="23">
        <v>4465999</v>
      </c>
      <c r="BH28" s="23">
        <v>6350584</v>
      </c>
      <c r="BI28" s="23">
        <v>2077624</v>
      </c>
      <c r="BJ28" s="23">
        <v>3934083</v>
      </c>
      <c r="BK28" s="23">
        <v>6009373</v>
      </c>
      <c r="BL28" s="23">
        <v>8517724</v>
      </c>
      <c r="BM28" s="23">
        <v>2910950</v>
      </c>
      <c r="BN28" s="23">
        <v>6182044</v>
      </c>
      <c r="BO28" s="23">
        <v>9497711</v>
      </c>
      <c r="BP28" s="23">
        <v>13322643</v>
      </c>
      <c r="BQ28" s="23">
        <v>4055445</v>
      </c>
      <c r="BR28" s="23">
        <v>8095281</v>
      </c>
      <c r="BS28" s="23">
        <v>12474712</v>
      </c>
      <c r="BT28" s="23">
        <v>17226039</v>
      </c>
      <c r="BU28" s="23">
        <v>4914928</v>
      </c>
      <c r="BV28" s="23">
        <v>10396490</v>
      </c>
      <c r="BW28" s="23">
        <v>16077669</v>
      </c>
      <c r="BX28" s="23">
        <v>22065585</v>
      </c>
      <c r="BY28" s="29"/>
      <c r="BZ28" s="24" t="s">
        <v>1</v>
      </c>
      <c r="CA28" s="24">
        <f t="shared" si="24"/>
        <v>0.28094363422723001</v>
      </c>
    </row>
    <row r="29" spans="1:79" s="6" customFormat="1" x14ac:dyDescent="0.25">
      <c r="A29" s="51" t="s">
        <v>239</v>
      </c>
      <c r="B29" s="20" t="s">
        <v>3</v>
      </c>
      <c r="C29" s="23">
        <v>906858</v>
      </c>
      <c r="D29" s="23">
        <v>1380632</v>
      </c>
      <c r="E29" s="23">
        <v>480801</v>
      </c>
      <c r="F29" s="23">
        <v>1041699</v>
      </c>
      <c r="G29" s="23">
        <v>1776171</v>
      </c>
      <c r="H29" s="23">
        <v>2617917</v>
      </c>
      <c r="I29" s="23">
        <v>896125</v>
      </c>
      <c r="J29" s="23">
        <v>1633244</v>
      </c>
      <c r="K29" s="23">
        <v>2594575</v>
      </c>
      <c r="L29" s="23">
        <v>3495115</v>
      </c>
      <c r="M29" s="23">
        <v>1482388</v>
      </c>
      <c r="N29" s="23">
        <v>3058419</v>
      </c>
      <c r="O29" s="23">
        <v>5358308</v>
      </c>
      <c r="P29" s="23">
        <v>8278198</v>
      </c>
      <c r="Q29" s="23">
        <v>3339695</v>
      </c>
      <c r="R29" s="23">
        <v>6795105</v>
      </c>
      <c r="S29" s="23">
        <v>10896168.030829966</v>
      </c>
      <c r="T29" s="23">
        <v>14194283</v>
      </c>
      <c r="U29" s="23">
        <v>4358162</v>
      </c>
      <c r="V29" s="23">
        <v>8835387</v>
      </c>
      <c r="W29" s="23">
        <v>18734372</v>
      </c>
      <c r="X29" s="23">
        <v>28256061</v>
      </c>
      <c r="Y29" s="29"/>
      <c r="Z29" s="24" t="s">
        <v>1</v>
      </c>
      <c r="AA29" s="24">
        <f t="shared" si="22"/>
        <v>0.99066490360943216</v>
      </c>
      <c r="AB29" s="7"/>
      <c r="AC29" s="25">
        <v>828456</v>
      </c>
      <c r="AD29" s="25">
        <v>1283559</v>
      </c>
      <c r="AE29" s="25">
        <v>476675</v>
      </c>
      <c r="AF29" s="25">
        <v>1030288</v>
      </c>
      <c r="AG29" s="25">
        <v>1739331</v>
      </c>
      <c r="AH29" s="25">
        <v>2535283</v>
      </c>
      <c r="AI29" s="25">
        <v>764743</v>
      </c>
      <c r="AJ29" s="25">
        <v>1364268</v>
      </c>
      <c r="AK29" s="25">
        <v>2130963</v>
      </c>
      <c r="AL29" s="25">
        <v>2732688</v>
      </c>
      <c r="AM29" s="25">
        <v>811212</v>
      </c>
      <c r="AN29" s="25">
        <v>1548763</v>
      </c>
      <c r="AO29" s="25">
        <v>2771412</v>
      </c>
      <c r="AP29" s="25">
        <v>4264667</v>
      </c>
      <c r="AQ29" s="25">
        <v>1430013</v>
      </c>
      <c r="AR29" s="25">
        <v>2603151</v>
      </c>
      <c r="AS29" s="25">
        <v>4064282</v>
      </c>
      <c r="AT29" s="25">
        <v>5073541</v>
      </c>
      <c r="AU29" s="25">
        <v>1499722</v>
      </c>
      <c r="AV29" s="25">
        <v>2951438</v>
      </c>
      <c r="AW29" s="25">
        <v>4613975</v>
      </c>
      <c r="AX29" s="25">
        <v>6168159</v>
      </c>
      <c r="AY29" s="29"/>
      <c r="AZ29" s="24" t="s">
        <v>1</v>
      </c>
      <c r="BA29" s="24">
        <f t="shared" si="23"/>
        <v>0.21575030141670282</v>
      </c>
      <c r="BB29" s="11"/>
      <c r="BC29" s="25">
        <v>78402</v>
      </c>
      <c r="BD29" s="25">
        <v>97073</v>
      </c>
      <c r="BE29" s="25">
        <v>4126</v>
      </c>
      <c r="BF29" s="25">
        <v>11411</v>
      </c>
      <c r="BG29" s="25">
        <v>36840</v>
      </c>
      <c r="BH29" s="25">
        <v>82634</v>
      </c>
      <c r="BI29" s="25">
        <v>131382</v>
      </c>
      <c r="BJ29" s="25">
        <v>268976</v>
      </c>
      <c r="BK29" s="25">
        <v>463612</v>
      </c>
      <c r="BL29" s="25">
        <v>762427</v>
      </c>
      <c r="BM29" s="25">
        <v>671176</v>
      </c>
      <c r="BN29" s="25">
        <v>1509656</v>
      </c>
      <c r="BO29" s="25">
        <v>2586896</v>
      </c>
      <c r="BP29" s="25">
        <v>4013531</v>
      </c>
      <c r="BQ29" s="25">
        <v>1909682</v>
      </c>
      <c r="BR29" s="25">
        <v>4191954</v>
      </c>
      <c r="BS29" s="25">
        <v>6831886.0308299661</v>
      </c>
      <c r="BT29" s="25">
        <v>9120742</v>
      </c>
      <c r="BU29" s="25">
        <v>2858440.0000000005</v>
      </c>
      <c r="BV29" s="25">
        <v>5883949</v>
      </c>
      <c r="BW29" s="25">
        <v>14120397</v>
      </c>
      <c r="BX29" s="25">
        <v>22087902</v>
      </c>
      <c r="BY29" s="29"/>
      <c r="BZ29" s="24" t="s">
        <v>1</v>
      </c>
      <c r="CA29" s="24">
        <f t="shared" si="24"/>
        <v>1.4217220484912301</v>
      </c>
    </row>
    <row r="30" spans="1:79" s="6" customFormat="1" x14ac:dyDescent="0.25">
      <c r="A30" s="51" t="s">
        <v>231</v>
      </c>
      <c r="B30" s="20" t="s">
        <v>3</v>
      </c>
      <c r="C30" s="25" t="s">
        <v>1</v>
      </c>
      <c r="D30" s="25" t="s">
        <v>1</v>
      </c>
      <c r="E30" s="25" t="s">
        <v>1</v>
      </c>
      <c r="F30" s="25" t="s">
        <v>1</v>
      </c>
      <c r="G30" s="25" t="s">
        <v>1</v>
      </c>
      <c r="H30" s="25" t="s">
        <v>1</v>
      </c>
      <c r="I30" s="25" t="s">
        <v>1</v>
      </c>
      <c r="J30" s="25" t="s">
        <v>1</v>
      </c>
      <c r="K30" s="25" t="s">
        <v>1</v>
      </c>
      <c r="L30" s="25" t="s">
        <v>1</v>
      </c>
      <c r="M30" s="25" t="s">
        <v>1</v>
      </c>
      <c r="N30" s="25" t="s">
        <v>1</v>
      </c>
      <c r="O30" s="25" t="s">
        <v>1</v>
      </c>
      <c r="P30" s="25" t="s">
        <v>1</v>
      </c>
      <c r="Q30" s="25" t="s">
        <v>1</v>
      </c>
      <c r="R30" s="25" t="s">
        <v>1</v>
      </c>
      <c r="S30" s="25" t="s">
        <v>1</v>
      </c>
      <c r="T30" s="23">
        <v>1203836</v>
      </c>
      <c r="U30" s="23">
        <v>867409</v>
      </c>
      <c r="V30" s="23">
        <v>2888548</v>
      </c>
      <c r="W30" s="23">
        <v>1034113</v>
      </c>
      <c r="X30" s="23">
        <v>1456293</v>
      </c>
      <c r="Y30" s="29"/>
      <c r="Z30" s="24" t="s">
        <v>1</v>
      </c>
      <c r="AA30" s="24">
        <f t="shared" si="22"/>
        <v>0.20971045889971718</v>
      </c>
      <c r="AB30" s="7"/>
      <c r="AC30" s="25" t="s">
        <v>1</v>
      </c>
      <c r="AD30" s="25" t="s">
        <v>1</v>
      </c>
      <c r="AE30" s="25" t="s">
        <v>1</v>
      </c>
      <c r="AF30" s="25" t="s">
        <v>1</v>
      </c>
      <c r="AG30" s="25" t="s">
        <v>1</v>
      </c>
      <c r="AH30" s="25" t="s">
        <v>1</v>
      </c>
      <c r="AI30" s="25" t="s">
        <v>1</v>
      </c>
      <c r="AJ30" s="25" t="s">
        <v>1</v>
      </c>
      <c r="AK30" s="25" t="s">
        <v>1</v>
      </c>
      <c r="AL30" s="25" t="s">
        <v>1</v>
      </c>
      <c r="AM30" s="25" t="s">
        <v>1</v>
      </c>
      <c r="AN30" s="25" t="s">
        <v>1</v>
      </c>
      <c r="AO30" s="25" t="s">
        <v>1</v>
      </c>
      <c r="AP30" s="25" t="s">
        <v>1</v>
      </c>
      <c r="AQ30" s="25" t="s">
        <v>1</v>
      </c>
      <c r="AR30" s="25" t="s">
        <v>1</v>
      </c>
      <c r="AS30" s="25" t="s">
        <v>1</v>
      </c>
      <c r="AT30" s="25">
        <v>546660</v>
      </c>
      <c r="AU30" s="25">
        <v>95727</v>
      </c>
      <c r="AV30" s="25">
        <v>228378</v>
      </c>
      <c r="AW30" s="25">
        <v>439112</v>
      </c>
      <c r="AX30" s="25">
        <v>587832</v>
      </c>
      <c r="AY30" s="29"/>
      <c r="AZ30" s="24" t="s">
        <v>1</v>
      </c>
      <c r="BA30" s="24">
        <f t="shared" si="23"/>
        <v>7.5315552628690607E-2</v>
      </c>
      <c r="BB30" s="11"/>
      <c r="BC30" s="25" t="s">
        <v>1</v>
      </c>
      <c r="BD30" s="25" t="s">
        <v>1</v>
      </c>
      <c r="BE30" s="25" t="s">
        <v>1</v>
      </c>
      <c r="BF30" s="25" t="s">
        <v>1</v>
      </c>
      <c r="BG30" s="25" t="s">
        <v>1</v>
      </c>
      <c r="BH30" s="25" t="s">
        <v>1</v>
      </c>
      <c r="BI30" s="25" t="s">
        <v>1</v>
      </c>
      <c r="BJ30" s="25" t="s">
        <v>1</v>
      </c>
      <c r="BK30" s="25" t="s">
        <v>1</v>
      </c>
      <c r="BL30" s="25" t="s">
        <v>1</v>
      </c>
      <c r="BM30" s="25" t="s">
        <v>1</v>
      </c>
      <c r="BN30" s="25" t="s">
        <v>1</v>
      </c>
      <c r="BO30" s="25" t="s">
        <v>1</v>
      </c>
      <c r="BP30" s="25" t="s">
        <v>1</v>
      </c>
      <c r="BQ30" s="25" t="s">
        <v>1</v>
      </c>
      <c r="BR30" s="25" t="s">
        <v>1</v>
      </c>
      <c r="BS30" s="25" t="s">
        <v>1</v>
      </c>
      <c r="BT30" s="25">
        <v>657176</v>
      </c>
      <c r="BU30" s="25">
        <v>771682</v>
      </c>
      <c r="BV30" s="25">
        <v>2660170</v>
      </c>
      <c r="BW30" s="25">
        <v>595001</v>
      </c>
      <c r="BX30" s="25">
        <v>868461</v>
      </c>
      <c r="BY30" s="29"/>
      <c r="BZ30" s="24" t="s">
        <v>1</v>
      </c>
      <c r="CA30" s="24">
        <f t="shared" si="24"/>
        <v>0.32150443716751687</v>
      </c>
    </row>
    <row r="31" spans="1:79" s="6" customFormat="1" x14ac:dyDescent="0.25">
      <c r="A31" s="51" t="s">
        <v>232</v>
      </c>
      <c r="B31" s="20" t="s">
        <v>3</v>
      </c>
      <c r="C31" s="25" t="s">
        <v>1</v>
      </c>
      <c r="D31" s="25" t="s">
        <v>1</v>
      </c>
      <c r="E31" s="25" t="s">
        <v>1</v>
      </c>
      <c r="F31" s="25" t="s">
        <v>1</v>
      </c>
      <c r="G31" s="25" t="s">
        <v>1</v>
      </c>
      <c r="H31" s="25" t="s">
        <v>1</v>
      </c>
      <c r="I31" s="25" t="s">
        <v>1</v>
      </c>
      <c r="J31" s="25" t="s">
        <v>1</v>
      </c>
      <c r="K31" s="25" t="s">
        <v>1</v>
      </c>
      <c r="L31" s="25" t="s">
        <v>1</v>
      </c>
      <c r="M31" s="25" t="s">
        <v>1</v>
      </c>
      <c r="N31" s="25" t="s">
        <v>1</v>
      </c>
      <c r="O31" s="25" t="s">
        <v>1</v>
      </c>
      <c r="P31" s="25" t="s">
        <v>1</v>
      </c>
      <c r="Q31" s="25" t="s">
        <v>1</v>
      </c>
      <c r="R31" s="25" t="s">
        <v>1</v>
      </c>
      <c r="S31" s="25" t="s">
        <v>1</v>
      </c>
      <c r="T31" s="23">
        <v>1287</v>
      </c>
      <c r="U31" s="23">
        <v>123</v>
      </c>
      <c r="V31" s="23">
        <v>499</v>
      </c>
      <c r="W31" s="23">
        <v>8.581818181818182</v>
      </c>
      <c r="X31" s="23">
        <v>36</v>
      </c>
      <c r="Y31" s="29"/>
      <c r="Z31" s="24" t="s">
        <v>1</v>
      </c>
      <c r="AA31" s="24">
        <f t="shared" si="22"/>
        <v>-0.97202797202797198</v>
      </c>
      <c r="AB31" s="7"/>
      <c r="AC31" s="25" t="s">
        <v>1</v>
      </c>
      <c r="AD31" s="25" t="s">
        <v>1</v>
      </c>
      <c r="AE31" s="25" t="s">
        <v>1</v>
      </c>
      <c r="AF31" s="25" t="s">
        <v>1</v>
      </c>
      <c r="AG31" s="25" t="s">
        <v>1</v>
      </c>
      <c r="AH31" s="25" t="s">
        <v>1</v>
      </c>
      <c r="AI31" s="25" t="s">
        <v>1</v>
      </c>
      <c r="AJ31" s="25" t="s">
        <v>1</v>
      </c>
      <c r="AK31" s="25" t="s">
        <v>1</v>
      </c>
      <c r="AL31" s="25" t="s">
        <v>1</v>
      </c>
      <c r="AM31" s="25" t="s">
        <v>1</v>
      </c>
      <c r="AN31" s="25" t="s">
        <v>1</v>
      </c>
      <c r="AO31" s="25" t="s">
        <v>1</v>
      </c>
      <c r="AP31" s="25" t="s">
        <v>1</v>
      </c>
      <c r="AQ31" s="25" t="s">
        <v>1</v>
      </c>
      <c r="AR31" s="25" t="s">
        <v>1</v>
      </c>
      <c r="AS31" s="25" t="s">
        <v>1</v>
      </c>
      <c r="AT31" s="25">
        <v>1286</v>
      </c>
      <c r="AU31" s="25">
        <v>0</v>
      </c>
      <c r="AV31" s="25">
        <v>0</v>
      </c>
      <c r="AW31" s="25">
        <v>3</v>
      </c>
      <c r="AX31" s="25">
        <v>6</v>
      </c>
      <c r="AY31" s="29"/>
      <c r="AZ31" s="24" t="s">
        <v>1</v>
      </c>
      <c r="BA31" s="24">
        <f t="shared" si="23"/>
        <v>-0.99533437013996895</v>
      </c>
      <c r="BB31" s="11"/>
      <c r="BC31" s="25" t="s">
        <v>1</v>
      </c>
      <c r="BD31" s="25" t="s">
        <v>1</v>
      </c>
      <c r="BE31" s="25" t="s">
        <v>1</v>
      </c>
      <c r="BF31" s="25" t="s">
        <v>1</v>
      </c>
      <c r="BG31" s="25" t="s">
        <v>1</v>
      </c>
      <c r="BH31" s="25" t="s">
        <v>1</v>
      </c>
      <c r="BI31" s="25" t="s">
        <v>1</v>
      </c>
      <c r="BJ31" s="25" t="s">
        <v>1</v>
      </c>
      <c r="BK31" s="25" t="s">
        <v>1</v>
      </c>
      <c r="BL31" s="25" t="s">
        <v>1</v>
      </c>
      <c r="BM31" s="25" t="s">
        <v>1</v>
      </c>
      <c r="BN31" s="25" t="s">
        <v>1</v>
      </c>
      <c r="BO31" s="25" t="s">
        <v>1</v>
      </c>
      <c r="BP31" s="25" t="s">
        <v>1</v>
      </c>
      <c r="BQ31" s="25" t="s">
        <v>1</v>
      </c>
      <c r="BR31" s="25" t="s">
        <v>1</v>
      </c>
      <c r="BS31" s="25" t="s">
        <v>1</v>
      </c>
      <c r="BT31" s="25">
        <v>1</v>
      </c>
      <c r="BU31" s="25">
        <v>123</v>
      </c>
      <c r="BV31" s="25">
        <v>499</v>
      </c>
      <c r="BW31" s="25">
        <v>5.5818181818181829</v>
      </c>
      <c r="BX31" s="25">
        <v>30</v>
      </c>
      <c r="BY31" s="29"/>
      <c r="BZ31" s="24" t="s">
        <v>1</v>
      </c>
      <c r="CA31" s="24">
        <f t="shared" si="24"/>
        <v>29</v>
      </c>
    </row>
    <row r="32" spans="1:79" ht="22.5" x14ac:dyDescent="0.25">
      <c r="A32" s="47" t="s">
        <v>61</v>
      </c>
      <c r="B32" s="17" t="s">
        <v>3</v>
      </c>
      <c r="C32" s="26">
        <v>7531452</v>
      </c>
      <c r="D32" s="26">
        <v>7657285</v>
      </c>
      <c r="E32" s="26">
        <v>8355092</v>
      </c>
      <c r="F32" s="26">
        <v>8523578</v>
      </c>
      <c r="G32" s="26">
        <v>8060182</v>
      </c>
      <c r="H32" s="26">
        <v>8877616</v>
      </c>
      <c r="I32" s="26">
        <v>8232232</v>
      </c>
      <c r="J32" s="26">
        <v>6611267</v>
      </c>
      <c r="K32" s="26">
        <v>7975470</v>
      </c>
      <c r="L32" s="26">
        <v>8781668</v>
      </c>
      <c r="M32" s="26">
        <v>9915339</v>
      </c>
      <c r="N32" s="26">
        <v>11589869</v>
      </c>
      <c r="O32" s="26">
        <v>11049696</v>
      </c>
      <c r="P32" s="26">
        <v>13239083</v>
      </c>
      <c r="Q32" s="26">
        <v>13035097</v>
      </c>
      <c r="R32" s="26">
        <v>13158369</v>
      </c>
      <c r="S32" s="26">
        <v>14644503.030829966</v>
      </c>
      <c r="T32" s="26">
        <v>14492465.969170034</v>
      </c>
      <c r="U32" s="26">
        <v>15563368.244120423</v>
      </c>
      <c r="V32" s="26">
        <v>17849019.505879577</v>
      </c>
      <c r="W32" s="26">
        <v>19092332.847094811</v>
      </c>
      <c r="X32" s="26">
        <v>21494976.402905189</v>
      </c>
      <c r="Y32" s="29"/>
      <c r="Z32" s="19">
        <f t="shared" ref="Z32:Z69" si="25">IFERROR(X32/W32-1,"X")</f>
        <v>0.12584337257539358</v>
      </c>
      <c r="AA32" s="19">
        <f t="shared" si="22"/>
        <v>0.483182810201636</v>
      </c>
      <c r="AB32" s="7"/>
      <c r="AC32" s="26">
        <v>3110677</v>
      </c>
      <c r="AD32" s="26">
        <v>3593801</v>
      </c>
      <c r="AE32" s="26">
        <v>3726543</v>
      </c>
      <c r="AF32" s="26">
        <v>3429435</v>
      </c>
      <c r="AG32" s="26">
        <v>2879805</v>
      </c>
      <c r="AH32" s="26">
        <v>3480741</v>
      </c>
      <c r="AI32" s="26">
        <v>3005069</v>
      </c>
      <c r="AJ32" s="26">
        <v>2335808</v>
      </c>
      <c r="AK32" s="26">
        <v>3023483</v>
      </c>
      <c r="AL32" s="26">
        <v>3244496</v>
      </c>
      <c r="AM32" s="26">
        <v>3807418</v>
      </c>
      <c r="AN32" s="26">
        <v>4908172</v>
      </c>
      <c r="AO32" s="26">
        <v>4269593</v>
      </c>
      <c r="AP32" s="26">
        <v>5391835</v>
      </c>
      <c r="AQ32" s="26">
        <v>4930249</v>
      </c>
      <c r="AR32" s="26">
        <v>4582217</v>
      </c>
      <c r="AS32" s="26">
        <v>5275855</v>
      </c>
      <c r="AT32" s="26">
        <v>4542812</v>
      </c>
      <c r="AU32" s="26">
        <v>5073737</v>
      </c>
      <c r="AV32" s="26">
        <v>5292107</v>
      </c>
      <c r="AW32" s="26">
        <v>5401675</v>
      </c>
      <c r="AX32" s="26">
        <v>5535046</v>
      </c>
      <c r="AY32" s="29"/>
      <c r="AZ32" s="19">
        <f t="shared" ref="AZ32:AZ69" si="26">IFERROR(AX32/AW32-1,"X")</f>
        <v>2.4690674651844047E-2</v>
      </c>
      <c r="BA32" s="19">
        <f t="shared" si="23"/>
        <v>0.21841845975576368</v>
      </c>
      <c r="BB32" s="11"/>
      <c r="BC32" s="26">
        <v>4420775</v>
      </c>
      <c r="BD32" s="26">
        <v>4063484</v>
      </c>
      <c r="BE32" s="26">
        <v>4628549</v>
      </c>
      <c r="BF32" s="26">
        <v>5094143</v>
      </c>
      <c r="BG32" s="26">
        <v>5180377</v>
      </c>
      <c r="BH32" s="26">
        <v>5396875</v>
      </c>
      <c r="BI32" s="26">
        <v>5227163</v>
      </c>
      <c r="BJ32" s="26">
        <v>4275459</v>
      </c>
      <c r="BK32" s="26">
        <v>4951987</v>
      </c>
      <c r="BL32" s="26">
        <v>5537172</v>
      </c>
      <c r="BM32" s="26">
        <v>6107921</v>
      </c>
      <c r="BN32" s="26">
        <v>6681697</v>
      </c>
      <c r="BO32" s="26">
        <v>6780103</v>
      </c>
      <c r="BP32" s="26">
        <v>7847248</v>
      </c>
      <c r="BQ32" s="26">
        <v>8104848</v>
      </c>
      <c r="BR32" s="26">
        <v>8576152</v>
      </c>
      <c r="BS32" s="26">
        <v>9368648.0308299661</v>
      </c>
      <c r="BT32" s="26">
        <v>9949653.9691700339</v>
      </c>
      <c r="BU32" s="26">
        <v>10489631.244120423</v>
      </c>
      <c r="BV32" s="26">
        <v>12556912.505879577</v>
      </c>
      <c r="BW32" s="26">
        <v>13690657.847094811</v>
      </c>
      <c r="BX32" s="26">
        <v>15959930.402905189</v>
      </c>
      <c r="BY32" s="29"/>
      <c r="BZ32" s="19">
        <f t="shared" ref="BZ32:BZ69" si="27">IFERROR(BX32/BW32-1,"X")</f>
        <v>0.16575336124493978</v>
      </c>
      <c r="CA32" s="19">
        <f t="shared" si="24"/>
        <v>0.60406889047182721</v>
      </c>
    </row>
    <row r="33" spans="1:79" x14ac:dyDescent="0.25">
      <c r="A33" s="50" t="s">
        <v>54</v>
      </c>
      <c r="B33" s="20" t="s">
        <v>3</v>
      </c>
      <c r="C33" s="25">
        <v>3521</v>
      </c>
      <c r="D33" s="25">
        <v>5187</v>
      </c>
      <c r="E33" s="25">
        <v>3989</v>
      </c>
      <c r="F33" s="25">
        <v>4955</v>
      </c>
      <c r="G33" s="25">
        <v>4122</v>
      </c>
      <c r="H33" s="25">
        <v>6266</v>
      </c>
      <c r="I33" s="25">
        <v>3422</v>
      </c>
      <c r="J33" s="25">
        <v>4083</v>
      </c>
      <c r="K33" s="25">
        <v>5009</v>
      </c>
      <c r="L33" s="25">
        <v>5923</v>
      </c>
      <c r="M33" s="25">
        <v>3453</v>
      </c>
      <c r="N33" s="25">
        <v>4156</v>
      </c>
      <c r="O33" s="25">
        <v>4436.0270592566158</v>
      </c>
      <c r="P33" s="25">
        <v>4795.9729407433842</v>
      </c>
      <c r="Q33" s="25">
        <v>3320.5420895301804</v>
      </c>
      <c r="R33" s="25">
        <v>5539.4579104698196</v>
      </c>
      <c r="S33" s="25">
        <v>3231.999310124671</v>
      </c>
      <c r="T33" s="25">
        <v>16891.761883905179</v>
      </c>
      <c r="U33" s="25">
        <v>12827.531765278194</v>
      </c>
      <c r="V33" s="25">
        <v>20084.218234721804</v>
      </c>
      <c r="W33" s="25">
        <v>25921.815742397142</v>
      </c>
      <c r="X33" s="25">
        <v>32083.434257602858</v>
      </c>
      <c r="Y33" s="29"/>
      <c r="Z33" s="24">
        <f t="shared" si="25"/>
        <v>0.23770011238556532</v>
      </c>
      <c r="AA33" s="24">
        <f t="shared" si="22"/>
        <v>0.89935392637594647</v>
      </c>
      <c r="AB33" s="7"/>
      <c r="AC33" s="25">
        <v>310</v>
      </c>
      <c r="AD33" s="25">
        <v>493</v>
      </c>
      <c r="AE33" s="25">
        <v>272</v>
      </c>
      <c r="AF33" s="25">
        <v>293</v>
      </c>
      <c r="AG33" s="25">
        <v>272</v>
      </c>
      <c r="AH33" s="25">
        <v>396</v>
      </c>
      <c r="AI33" s="25">
        <v>213</v>
      </c>
      <c r="AJ33" s="25">
        <v>230</v>
      </c>
      <c r="AK33" s="25">
        <v>404</v>
      </c>
      <c r="AL33" s="25">
        <v>458</v>
      </c>
      <c r="AM33" s="25">
        <v>261</v>
      </c>
      <c r="AN33" s="25">
        <v>314</v>
      </c>
      <c r="AO33" s="25">
        <v>294</v>
      </c>
      <c r="AP33" s="25">
        <v>470</v>
      </c>
      <c r="AQ33" s="25">
        <v>288</v>
      </c>
      <c r="AR33" s="25">
        <v>303</v>
      </c>
      <c r="AS33" s="25">
        <v>352</v>
      </c>
      <c r="AT33" s="25">
        <v>415</v>
      </c>
      <c r="AU33" s="25">
        <v>326</v>
      </c>
      <c r="AV33" s="25">
        <v>429</v>
      </c>
      <c r="AW33" s="25">
        <v>408</v>
      </c>
      <c r="AX33" s="25">
        <v>521</v>
      </c>
      <c r="AY33" s="29"/>
      <c r="AZ33" s="24">
        <f t="shared" si="26"/>
        <v>0.27696078431372539</v>
      </c>
      <c r="BA33" s="24">
        <f t="shared" si="23"/>
        <v>0.25542168674698784</v>
      </c>
      <c r="BB33" s="11"/>
      <c r="BC33" s="25">
        <v>3211</v>
      </c>
      <c r="BD33" s="25">
        <v>4694</v>
      </c>
      <c r="BE33" s="25">
        <v>3717</v>
      </c>
      <c r="BF33" s="25">
        <v>4662</v>
      </c>
      <c r="BG33" s="25">
        <v>3850</v>
      </c>
      <c r="BH33" s="25">
        <v>5870</v>
      </c>
      <c r="BI33" s="25">
        <v>3209</v>
      </c>
      <c r="BJ33" s="25">
        <v>3853</v>
      </c>
      <c r="BK33" s="25">
        <v>4605</v>
      </c>
      <c r="BL33" s="25">
        <v>5465</v>
      </c>
      <c r="BM33" s="25">
        <v>3192</v>
      </c>
      <c r="BN33" s="25">
        <v>3842</v>
      </c>
      <c r="BO33" s="25">
        <v>4142.0270592566158</v>
      </c>
      <c r="BP33" s="25">
        <v>4325.9729407433842</v>
      </c>
      <c r="BQ33" s="25">
        <v>3032.5420895301804</v>
      </c>
      <c r="BR33" s="25">
        <v>5236.4579104698196</v>
      </c>
      <c r="BS33" s="25">
        <v>2879.999310124671</v>
      </c>
      <c r="BT33" s="25">
        <v>16476.761883905179</v>
      </c>
      <c r="BU33" s="25">
        <v>12501.531765278194</v>
      </c>
      <c r="BV33" s="25">
        <v>19655.218234721804</v>
      </c>
      <c r="BW33" s="25">
        <v>25513.815742397142</v>
      </c>
      <c r="BX33" s="25">
        <v>31562.434257602858</v>
      </c>
      <c r="BY33" s="29"/>
      <c r="BZ33" s="24">
        <f t="shared" si="27"/>
        <v>0.23707228178945128</v>
      </c>
      <c r="CA33" s="24">
        <f t="shared" si="24"/>
        <v>0.91557263981787917</v>
      </c>
    </row>
    <row r="34" spans="1:79" ht="22.5" x14ac:dyDescent="0.25">
      <c r="A34" s="48" t="s">
        <v>63</v>
      </c>
      <c r="B34" s="20" t="s">
        <v>3</v>
      </c>
      <c r="C34" s="25">
        <v>3397</v>
      </c>
      <c r="D34" s="25">
        <v>5130</v>
      </c>
      <c r="E34" s="25">
        <v>3817</v>
      </c>
      <c r="F34" s="25">
        <v>4575</v>
      </c>
      <c r="G34" s="25">
        <v>3609</v>
      </c>
      <c r="H34" s="25">
        <v>6235</v>
      </c>
      <c r="I34" s="25">
        <v>3241</v>
      </c>
      <c r="J34" s="25">
        <v>3811</v>
      </c>
      <c r="K34" s="25">
        <v>4847</v>
      </c>
      <c r="L34" s="25">
        <v>5592</v>
      </c>
      <c r="M34" s="25">
        <v>3239</v>
      </c>
      <c r="N34" s="25">
        <v>4162</v>
      </c>
      <c r="O34" s="25">
        <v>4360.0270592566158</v>
      </c>
      <c r="P34" s="25">
        <v>4945.9729407433842</v>
      </c>
      <c r="Q34" s="25">
        <v>3255.4577979048522</v>
      </c>
      <c r="R34" s="25">
        <v>5532.5422020951482</v>
      </c>
      <c r="S34" s="25">
        <v>3210.4107821761791</v>
      </c>
      <c r="T34" s="25">
        <v>16259.663844689494</v>
      </c>
      <c r="U34" s="25">
        <v>11849.5</v>
      </c>
      <c r="V34" s="25">
        <v>20801.25</v>
      </c>
      <c r="W34" s="25">
        <v>25549.505813953489</v>
      </c>
      <c r="X34" s="25">
        <v>31772.744186046511</v>
      </c>
      <c r="Y34" s="29"/>
      <c r="Z34" s="24">
        <f t="shared" si="25"/>
        <v>0.24357568468875401</v>
      </c>
      <c r="AA34" s="24">
        <f t="shared" si="22"/>
        <v>0.95408370612924354</v>
      </c>
      <c r="AB34" s="7"/>
      <c r="AC34" s="25">
        <v>284</v>
      </c>
      <c r="AD34" s="25">
        <v>466</v>
      </c>
      <c r="AE34" s="25">
        <v>210</v>
      </c>
      <c r="AF34" s="25">
        <v>208</v>
      </c>
      <c r="AG34" s="25">
        <v>194</v>
      </c>
      <c r="AH34" s="25">
        <v>258</v>
      </c>
      <c r="AI34" s="25">
        <v>159</v>
      </c>
      <c r="AJ34" s="25">
        <v>186</v>
      </c>
      <c r="AK34" s="25">
        <v>337</v>
      </c>
      <c r="AL34" s="25">
        <v>351</v>
      </c>
      <c r="AM34" s="25">
        <v>181</v>
      </c>
      <c r="AN34" s="25">
        <v>209</v>
      </c>
      <c r="AO34" s="25">
        <v>229</v>
      </c>
      <c r="AP34" s="25">
        <v>638</v>
      </c>
      <c r="AQ34" s="25">
        <v>239</v>
      </c>
      <c r="AR34" s="25">
        <v>301</v>
      </c>
      <c r="AS34" s="25">
        <v>344</v>
      </c>
      <c r="AT34" s="25">
        <v>401</v>
      </c>
      <c r="AU34" s="25">
        <v>313</v>
      </c>
      <c r="AV34" s="25">
        <v>420</v>
      </c>
      <c r="AW34" s="25">
        <v>395</v>
      </c>
      <c r="AX34" s="25">
        <v>495</v>
      </c>
      <c r="AY34" s="29"/>
      <c r="AZ34" s="24">
        <f t="shared" si="26"/>
        <v>0.25316455696202533</v>
      </c>
      <c r="BA34" s="24">
        <f t="shared" si="23"/>
        <v>0.23441396508728185</v>
      </c>
      <c r="BB34" s="11"/>
      <c r="BC34" s="25">
        <v>3113</v>
      </c>
      <c r="BD34" s="25">
        <v>4664</v>
      </c>
      <c r="BE34" s="25">
        <v>3607</v>
      </c>
      <c r="BF34" s="25">
        <v>4367</v>
      </c>
      <c r="BG34" s="25">
        <v>3415</v>
      </c>
      <c r="BH34" s="25">
        <v>5977</v>
      </c>
      <c r="BI34" s="25">
        <v>3082</v>
      </c>
      <c r="BJ34" s="25">
        <v>3625</v>
      </c>
      <c r="BK34" s="25">
        <v>4510</v>
      </c>
      <c r="BL34" s="25">
        <v>5241</v>
      </c>
      <c r="BM34" s="25">
        <v>3058</v>
      </c>
      <c r="BN34" s="25">
        <v>3953</v>
      </c>
      <c r="BO34" s="25">
        <v>4131.0270592566158</v>
      </c>
      <c r="BP34" s="25">
        <v>4307.9729407433842</v>
      </c>
      <c r="BQ34" s="25">
        <v>3016.4577979048522</v>
      </c>
      <c r="BR34" s="25">
        <v>5231.5422020951482</v>
      </c>
      <c r="BS34" s="25">
        <v>2866.4107821761791</v>
      </c>
      <c r="BT34" s="25">
        <v>15858.663844689494</v>
      </c>
      <c r="BU34" s="25">
        <v>11536.5</v>
      </c>
      <c r="BV34" s="25">
        <v>20381.25</v>
      </c>
      <c r="BW34" s="25">
        <v>25154.505813953489</v>
      </c>
      <c r="BX34" s="25">
        <v>31277.744186046511</v>
      </c>
      <c r="BY34" s="29"/>
      <c r="BZ34" s="24">
        <f t="shared" si="27"/>
        <v>0.24342511108671405</v>
      </c>
      <c r="CA34" s="24">
        <f t="shared" si="24"/>
        <v>0.97228117654567248</v>
      </c>
    </row>
    <row r="35" spans="1:79" x14ac:dyDescent="0.25">
      <c r="A35" s="53" t="s">
        <v>59</v>
      </c>
      <c r="B35" s="20" t="s">
        <v>3</v>
      </c>
      <c r="C35" s="25">
        <v>3937</v>
      </c>
      <c r="D35" s="25">
        <v>4478</v>
      </c>
      <c r="E35" s="25">
        <v>3293</v>
      </c>
      <c r="F35" s="25">
        <v>4867</v>
      </c>
      <c r="G35" s="25">
        <v>3686</v>
      </c>
      <c r="H35" s="25">
        <v>4513</v>
      </c>
      <c r="I35" s="25">
        <v>2484</v>
      </c>
      <c r="J35" s="25">
        <v>3677</v>
      </c>
      <c r="K35" s="25">
        <v>4482</v>
      </c>
      <c r="L35" s="25">
        <v>4890</v>
      </c>
      <c r="M35" s="25">
        <v>2702</v>
      </c>
      <c r="N35" s="25">
        <v>3772</v>
      </c>
      <c r="O35" s="25">
        <v>3388.0728546844712</v>
      </c>
      <c r="P35" s="25">
        <v>3488.9271453155288</v>
      </c>
      <c r="Q35" s="25">
        <v>2629.5696009303065</v>
      </c>
      <c r="R35" s="25">
        <v>4186.4303990696935</v>
      </c>
      <c r="S35" s="25">
        <v>3128.9164066030753</v>
      </c>
      <c r="T35" s="25">
        <v>11449.531354590956</v>
      </c>
      <c r="U35" s="25">
        <v>5431.9373551401986</v>
      </c>
      <c r="V35" s="25">
        <v>8210.3126448598014</v>
      </c>
      <c r="W35" s="25">
        <v>10798.638495276653</v>
      </c>
      <c r="X35" s="25">
        <v>9761.111504723347</v>
      </c>
      <c r="Y35" s="29"/>
      <c r="Z35" s="24">
        <f t="shared" si="25"/>
        <v>-9.6079426217214547E-2</v>
      </c>
      <c r="AA35" s="24">
        <f t="shared" si="22"/>
        <v>-0.14746628465195633</v>
      </c>
      <c r="AB35" s="7"/>
      <c r="AC35" s="25">
        <v>1</v>
      </c>
      <c r="AD35" s="25">
        <v>263</v>
      </c>
      <c r="AE35" s="25">
        <v>158</v>
      </c>
      <c r="AF35" s="25">
        <v>209</v>
      </c>
      <c r="AG35" s="25">
        <v>204</v>
      </c>
      <c r="AH35" s="25">
        <v>241</v>
      </c>
      <c r="AI35" s="25">
        <v>186</v>
      </c>
      <c r="AJ35" s="25">
        <v>159</v>
      </c>
      <c r="AK35" s="25">
        <v>296</v>
      </c>
      <c r="AL35" s="25">
        <v>313</v>
      </c>
      <c r="AM35" s="25">
        <v>184</v>
      </c>
      <c r="AN35" s="25">
        <v>275</v>
      </c>
      <c r="AO35" s="25">
        <v>296</v>
      </c>
      <c r="AP35" s="25">
        <v>362</v>
      </c>
      <c r="AQ35" s="25">
        <v>262</v>
      </c>
      <c r="AR35" s="25">
        <v>328</v>
      </c>
      <c r="AS35" s="25">
        <v>254</v>
      </c>
      <c r="AT35" s="25">
        <v>293</v>
      </c>
      <c r="AU35" s="25">
        <v>221</v>
      </c>
      <c r="AV35" s="25">
        <v>333</v>
      </c>
      <c r="AW35" s="25">
        <v>306</v>
      </c>
      <c r="AX35" s="25">
        <v>419</v>
      </c>
      <c r="AY35" s="29"/>
      <c r="AZ35" s="24">
        <f t="shared" si="26"/>
        <v>0.36928104575163401</v>
      </c>
      <c r="BA35" s="24">
        <f t="shared" si="23"/>
        <v>0.43003412969283272</v>
      </c>
      <c r="BB35" s="11"/>
      <c r="BC35" s="25">
        <v>3936</v>
      </c>
      <c r="BD35" s="25">
        <v>4215</v>
      </c>
      <c r="BE35" s="25">
        <v>3135</v>
      </c>
      <c r="BF35" s="25">
        <v>4658</v>
      </c>
      <c r="BG35" s="25">
        <v>3482</v>
      </c>
      <c r="BH35" s="25">
        <v>4272</v>
      </c>
      <c r="BI35" s="25">
        <v>2298</v>
      </c>
      <c r="BJ35" s="25">
        <v>3518</v>
      </c>
      <c r="BK35" s="25">
        <v>4186</v>
      </c>
      <c r="BL35" s="25">
        <v>4577</v>
      </c>
      <c r="BM35" s="25">
        <v>2518</v>
      </c>
      <c r="BN35" s="25">
        <v>3497</v>
      </c>
      <c r="BO35" s="25">
        <v>3092.0728546844712</v>
      </c>
      <c r="BP35" s="25">
        <v>3126.9271453155288</v>
      </c>
      <c r="BQ35" s="25">
        <v>2367.5696009303065</v>
      </c>
      <c r="BR35" s="25">
        <v>3858.4303990696935</v>
      </c>
      <c r="BS35" s="25">
        <v>2874.9164066030753</v>
      </c>
      <c r="BT35" s="25">
        <v>11156.531354590956</v>
      </c>
      <c r="BU35" s="25">
        <v>5210.9373551401986</v>
      </c>
      <c r="BV35" s="25">
        <v>7877.3126448598014</v>
      </c>
      <c r="BW35" s="25">
        <v>10492.638495276653</v>
      </c>
      <c r="BX35" s="25">
        <v>9342.111504723347</v>
      </c>
      <c r="BY35" s="29"/>
      <c r="BZ35" s="24">
        <f t="shared" si="27"/>
        <v>-0.1096508748558549</v>
      </c>
      <c r="CA35" s="24">
        <f t="shared" si="24"/>
        <v>-0.16263297186190118</v>
      </c>
    </row>
    <row r="36" spans="1:79" ht="22.5" x14ac:dyDescent="0.25">
      <c r="A36" s="51" t="s">
        <v>63</v>
      </c>
      <c r="B36" s="20" t="s">
        <v>3</v>
      </c>
      <c r="C36" s="25">
        <v>3882</v>
      </c>
      <c r="D36" s="25">
        <v>4379</v>
      </c>
      <c r="E36" s="25">
        <v>2871</v>
      </c>
      <c r="F36" s="25">
        <v>4200</v>
      </c>
      <c r="G36" s="25">
        <v>4249</v>
      </c>
      <c r="H36" s="25">
        <v>4503</v>
      </c>
      <c r="I36" s="25">
        <v>2364</v>
      </c>
      <c r="J36" s="25">
        <v>3622</v>
      </c>
      <c r="K36" s="25">
        <v>4372</v>
      </c>
      <c r="L36" s="25">
        <v>4761</v>
      </c>
      <c r="M36" s="25">
        <v>2579</v>
      </c>
      <c r="N36" s="25">
        <v>3533</v>
      </c>
      <c r="O36" s="25">
        <v>3380.3112174453054</v>
      </c>
      <c r="P36" s="25">
        <v>3629.6887825546946</v>
      </c>
      <c r="Q36" s="25">
        <v>2583.0453216777541</v>
      </c>
      <c r="R36" s="25">
        <v>4139.9546783222459</v>
      </c>
      <c r="S36" s="25">
        <v>3096.4641801249691</v>
      </c>
      <c r="T36" s="25">
        <v>8322.297013904883</v>
      </c>
      <c r="U36" s="25">
        <v>5390.5</v>
      </c>
      <c r="V36" s="25">
        <v>8142.75</v>
      </c>
      <c r="W36" s="25">
        <v>10636.609649122805</v>
      </c>
      <c r="X36" s="25">
        <v>9634.1403508771946</v>
      </c>
      <c r="Y36" s="29"/>
      <c r="Z36" s="24">
        <f t="shared" si="25"/>
        <v>-9.4247070383774334E-2</v>
      </c>
      <c r="AA36" s="24">
        <f t="shared" si="22"/>
        <v>0.15762995898614118</v>
      </c>
      <c r="AB36" s="7"/>
      <c r="AC36" s="25">
        <v>3</v>
      </c>
      <c r="AD36" s="25">
        <v>262</v>
      </c>
      <c r="AE36" s="25">
        <v>136</v>
      </c>
      <c r="AF36" s="25">
        <v>191</v>
      </c>
      <c r="AG36" s="25">
        <v>192</v>
      </c>
      <c r="AH36" s="25">
        <v>215</v>
      </c>
      <c r="AI36" s="25">
        <v>165</v>
      </c>
      <c r="AJ36" s="25">
        <v>126</v>
      </c>
      <c r="AK36" s="25">
        <v>249</v>
      </c>
      <c r="AL36" s="25">
        <v>273</v>
      </c>
      <c r="AM36" s="25">
        <v>146</v>
      </c>
      <c r="AN36" s="25">
        <v>192</v>
      </c>
      <c r="AO36" s="25">
        <v>226</v>
      </c>
      <c r="AP36" s="25">
        <v>512</v>
      </c>
      <c r="AQ36" s="25">
        <v>245</v>
      </c>
      <c r="AR36" s="25">
        <v>308</v>
      </c>
      <c r="AS36" s="25">
        <v>250</v>
      </c>
      <c r="AT36" s="25">
        <v>283</v>
      </c>
      <c r="AU36" s="25">
        <v>216</v>
      </c>
      <c r="AV36" s="25">
        <v>322</v>
      </c>
      <c r="AW36" s="25">
        <v>296</v>
      </c>
      <c r="AX36" s="25">
        <v>397</v>
      </c>
      <c r="AY36" s="29"/>
      <c r="AZ36" s="24">
        <f t="shared" si="26"/>
        <v>0.34121621621621623</v>
      </c>
      <c r="BA36" s="24">
        <f t="shared" si="23"/>
        <v>0.40282685512367489</v>
      </c>
      <c r="BB36" s="11"/>
      <c r="BC36" s="25">
        <v>3879</v>
      </c>
      <c r="BD36" s="25">
        <v>4117</v>
      </c>
      <c r="BE36" s="25">
        <v>2735</v>
      </c>
      <c r="BF36" s="25">
        <v>4009</v>
      </c>
      <c r="BG36" s="25">
        <v>4057</v>
      </c>
      <c r="BH36" s="25">
        <v>4288</v>
      </c>
      <c r="BI36" s="25">
        <v>2199</v>
      </c>
      <c r="BJ36" s="25">
        <v>3496</v>
      </c>
      <c r="BK36" s="25">
        <v>4123</v>
      </c>
      <c r="BL36" s="25">
        <v>4488</v>
      </c>
      <c r="BM36" s="25">
        <v>2433</v>
      </c>
      <c r="BN36" s="25">
        <v>3341</v>
      </c>
      <c r="BO36" s="25">
        <v>3154.3112174453054</v>
      </c>
      <c r="BP36" s="25">
        <v>3117.6887825546946</v>
      </c>
      <c r="BQ36" s="25">
        <v>2338.0453216777541</v>
      </c>
      <c r="BR36" s="25">
        <v>3831.9546783222459</v>
      </c>
      <c r="BS36" s="25">
        <v>2846.4641801249691</v>
      </c>
      <c r="BT36" s="25">
        <v>8039.297013904883</v>
      </c>
      <c r="BU36" s="25">
        <v>5174.5</v>
      </c>
      <c r="BV36" s="25">
        <v>7820.75</v>
      </c>
      <c r="BW36" s="25">
        <v>10340.609649122805</v>
      </c>
      <c r="BX36" s="25">
        <v>9237.1403508771946</v>
      </c>
      <c r="BY36" s="29"/>
      <c r="BZ36" s="24">
        <f t="shared" si="27"/>
        <v>-0.10671220901750389</v>
      </c>
      <c r="CA36" s="24">
        <f t="shared" si="24"/>
        <v>0.14899851751969173</v>
      </c>
    </row>
    <row r="37" spans="1:79" x14ac:dyDescent="0.25">
      <c r="A37" s="53" t="s">
        <v>62</v>
      </c>
      <c r="B37" s="20" t="s">
        <v>3</v>
      </c>
      <c r="C37" s="25">
        <v>7523994</v>
      </c>
      <c r="D37" s="25">
        <v>7647620</v>
      </c>
      <c r="E37" s="25">
        <v>8347810</v>
      </c>
      <c r="F37" s="25">
        <v>8513756</v>
      </c>
      <c r="G37" s="25">
        <v>8052374</v>
      </c>
      <c r="H37" s="25">
        <v>8866837</v>
      </c>
      <c r="I37" s="25">
        <v>8226326</v>
      </c>
      <c r="J37" s="25">
        <v>6603507</v>
      </c>
      <c r="K37" s="25">
        <v>7965979</v>
      </c>
      <c r="L37" s="25">
        <v>8770855</v>
      </c>
      <c r="M37" s="25">
        <v>9909184</v>
      </c>
      <c r="N37" s="25">
        <v>11581941</v>
      </c>
      <c r="O37" s="25">
        <v>11041871.900086049</v>
      </c>
      <c r="P37" s="25">
        <v>13230798.099913951</v>
      </c>
      <c r="Q37" s="25">
        <v>13029146.888309538</v>
      </c>
      <c r="R37" s="25">
        <v>13148643.111690462</v>
      </c>
      <c r="S37" s="25">
        <v>14638142.115113236</v>
      </c>
      <c r="T37" s="25">
        <v>14464124.675931543</v>
      </c>
      <c r="U37" s="25">
        <v>15545108.775</v>
      </c>
      <c r="V37" s="25">
        <v>17820724.975000001</v>
      </c>
      <c r="W37" s="25">
        <v>19055612.392857142</v>
      </c>
      <c r="X37" s="25">
        <v>21453131.857142858</v>
      </c>
      <c r="Y37" s="29"/>
      <c r="Z37" s="24">
        <f t="shared" si="25"/>
        <v>0.12581697270376946</v>
      </c>
      <c r="AA37" s="24">
        <f t="shared" si="22"/>
        <v>0.48319599960591453</v>
      </c>
      <c r="AB37" s="7"/>
      <c r="AC37" s="25">
        <v>3110366</v>
      </c>
      <c r="AD37" s="25">
        <v>3593045</v>
      </c>
      <c r="AE37" s="25">
        <v>3726113</v>
      </c>
      <c r="AF37" s="25">
        <v>3428933</v>
      </c>
      <c r="AG37" s="25">
        <v>2879329</v>
      </c>
      <c r="AH37" s="25">
        <v>3480104</v>
      </c>
      <c r="AI37" s="25">
        <v>3004670</v>
      </c>
      <c r="AJ37" s="25">
        <v>2335419</v>
      </c>
      <c r="AK37" s="25">
        <v>3022783</v>
      </c>
      <c r="AL37" s="25">
        <v>3243725</v>
      </c>
      <c r="AM37" s="25">
        <v>3806973</v>
      </c>
      <c r="AN37" s="25">
        <v>4907583</v>
      </c>
      <c r="AO37" s="25">
        <v>4269003</v>
      </c>
      <c r="AP37" s="25">
        <v>5391003</v>
      </c>
      <c r="AQ37" s="25">
        <v>4929699</v>
      </c>
      <c r="AR37" s="25">
        <v>4581586</v>
      </c>
      <c r="AS37" s="25">
        <v>5275249</v>
      </c>
      <c r="AT37" s="25">
        <v>4542104</v>
      </c>
      <c r="AU37" s="25">
        <v>5073190</v>
      </c>
      <c r="AV37" s="25">
        <v>5291345</v>
      </c>
      <c r="AW37" s="25">
        <v>5400961</v>
      </c>
      <c r="AX37" s="25">
        <v>5534106</v>
      </c>
      <c r="AY37" s="29"/>
      <c r="AZ37" s="24">
        <f t="shared" si="26"/>
        <v>2.4652094321732765E-2</v>
      </c>
      <c r="BA37" s="24">
        <f t="shared" si="23"/>
        <v>0.2184014280606521</v>
      </c>
      <c r="BB37" s="11"/>
      <c r="BC37" s="25">
        <v>4413628</v>
      </c>
      <c r="BD37" s="25">
        <v>4054575</v>
      </c>
      <c r="BE37" s="25">
        <v>4621697</v>
      </c>
      <c r="BF37" s="25">
        <v>5084823</v>
      </c>
      <c r="BG37" s="25">
        <v>5173045</v>
      </c>
      <c r="BH37" s="25">
        <v>5386733</v>
      </c>
      <c r="BI37" s="25">
        <v>5221656</v>
      </c>
      <c r="BJ37" s="25">
        <v>4268088</v>
      </c>
      <c r="BK37" s="25">
        <v>4943196</v>
      </c>
      <c r="BL37" s="25">
        <v>5527130</v>
      </c>
      <c r="BM37" s="25">
        <v>6102211</v>
      </c>
      <c r="BN37" s="25">
        <v>6674358</v>
      </c>
      <c r="BO37" s="25">
        <v>6772868.900086049</v>
      </c>
      <c r="BP37" s="25">
        <v>7839795.099913951</v>
      </c>
      <c r="BQ37" s="25">
        <v>8099447.8883095384</v>
      </c>
      <c r="BR37" s="25">
        <v>8567057.1116904616</v>
      </c>
      <c r="BS37" s="25">
        <v>9362893.115113236</v>
      </c>
      <c r="BT37" s="25">
        <v>9922020.6759315431</v>
      </c>
      <c r="BU37" s="25">
        <v>10471918.775</v>
      </c>
      <c r="BV37" s="25">
        <v>12529379.975</v>
      </c>
      <c r="BW37" s="25">
        <v>13654651.392857142</v>
      </c>
      <c r="BX37" s="25">
        <v>15919025.857142858</v>
      </c>
      <c r="BY37" s="29"/>
      <c r="BZ37" s="24">
        <f t="shared" si="27"/>
        <v>0.16583173009237195</v>
      </c>
      <c r="CA37" s="24">
        <f t="shared" si="24"/>
        <v>0.60441369526256072</v>
      </c>
    </row>
    <row r="38" spans="1:79" x14ac:dyDescent="0.25">
      <c r="A38" s="51" t="s">
        <v>72</v>
      </c>
      <c r="B38" s="20" t="s">
        <v>3</v>
      </c>
      <c r="C38" s="25">
        <v>5278937</v>
      </c>
      <c r="D38" s="25">
        <v>5179681</v>
      </c>
      <c r="E38" s="25">
        <v>6034102</v>
      </c>
      <c r="F38" s="25">
        <v>5914638</v>
      </c>
      <c r="G38" s="25">
        <v>5098082</v>
      </c>
      <c r="H38" s="25">
        <v>5695147</v>
      </c>
      <c r="I38" s="25">
        <v>5102704</v>
      </c>
      <c r="J38" s="25">
        <v>4402143</v>
      </c>
      <c r="K38" s="25">
        <v>4983670</v>
      </c>
      <c r="L38" s="25">
        <v>5817852</v>
      </c>
      <c r="M38" s="25">
        <v>6515371</v>
      </c>
      <c r="N38" s="25">
        <v>8098327</v>
      </c>
      <c r="O38" s="25">
        <v>6755074</v>
      </c>
      <c r="P38" s="25">
        <v>7738942</v>
      </c>
      <c r="Q38" s="25">
        <v>7991761</v>
      </c>
      <c r="R38" s="25">
        <v>8165014</v>
      </c>
      <c r="S38" s="25">
        <v>8535778</v>
      </c>
      <c r="T38" s="25">
        <v>8409959</v>
      </c>
      <c r="U38" s="25">
        <v>8683311.5</v>
      </c>
      <c r="V38" s="25">
        <v>9671191</v>
      </c>
      <c r="W38" s="25">
        <v>9520641.5</v>
      </c>
      <c r="X38" s="25">
        <v>9958853</v>
      </c>
      <c r="Y38" s="29"/>
      <c r="Z38" s="24">
        <f t="shared" si="25"/>
        <v>4.6027518208725748E-2</v>
      </c>
      <c r="AA38" s="24">
        <f t="shared" si="22"/>
        <v>0.18417378729194755</v>
      </c>
      <c r="AB38" s="7"/>
      <c r="AC38" s="25">
        <v>2212202</v>
      </c>
      <c r="AD38" s="25">
        <v>2537268</v>
      </c>
      <c r="AE38" s="25">
        <v>2649626</v>
      </c>
      <c r="AF38" s="25">
        <v>2337565</v>
      </c>
      <c r="AG38" s="25">
        <v>1545257</v>
      </c>
      <c r="AH38" s="25">
        <v>1970180</v>
      </c>
      <c r="AI38" s="25">
        <v>1489047</v>
      </c>
      <c r="AJ38" s="25">
        <v>1247227</v>
      </c>
      <c r="AK38" s="25">
        <v>1485287</v>
      </c>
      <c r="AL38" s="25">
        <v>1973126</v>
      </c>
      <c r="AM38" s="25">
        <v>2298508</v>
      </c>
      <c r="AN38" s="25">
        <v>3547826</v>
      </c>
      <c r="AO38" s="25">
        <v>2372258</v>
      </c>
      <c r="AP38" s="25">
        <v>2933233</v>
      </c>
      <c r="AQ38" s="25">
        <v>2950459</v>
      </c>
      <c r="AR38" s="25">
        <v>3101095</v>
      </c>
      <c r="AS38" s="25">
        <v>3138976</v>
      </c>
      <c r="AT38" s="25">
        <v>2696450</v>
      </c>
      <c r="AU38" s="25">
        <v>3037306</v>
      </c>
      <c r="AV38" s="25">
        <v>3341486</v>
      </c>
      <c r="AW38" s="25">
        <v>3147354</v>
      </c>
      <c r="AX38" s="25">
        <v>3478123</v>
      </c>
      <c r="AY38" s="29"/>
      <c r="AZ38" s="24">
        <f t="shared" si="26"/>
        <v>0.1050943109672442</v>
      </c>
      <c r="BA38" s="24">
        <f t="shared" si="23"/>
        <v>0.28988966975096897</v>
      </c>
      <c r="BB38" s="11"/>
      <c r="BC38" s="25">
        <v>3066735</v>
      </c>
      <c r="BD38" s="25">
        <v>2642413</v>
      </c>
      <c r="BE38" s="25">
        <v>3384476</v>
      </c>
      <c r="BF38" s="25">
        <v>3577073</v>
      </c>
      <c r="BG38" s="25">
        <v>3552825</v>
      </c>
      <c r="BH38" s="25">
        <v>3724967</v>
      </c>
      <c r="BI38" s="25">
        <v>3613657</v>
      </c>
      <c r="BJ38" s="25">
        <v>3154916</v>
      </c>
      <c r="BK38" s="25">
        <v>3498383</v>
      </c>
      <c r="BL38" s="25">
        <v>3844726</v>
      </c>
      <c r="BM38" s="25">
        <v>4216863</v>
      </c>
      <c r="BN38" s="25">
        <v>4550501</v>
      </c>
      <c r="BO38" s="25">
        <v>4382816</v>
      </c>
      <c r="BP38" s="25">
        <v>4805709</v>
      </c>
      <c r="BQ38" s="25">
        <v>5041302</v>
      </c>
      <c r="BR38" s="25">
        <v>5063919</v>
      </c>
      <c r="BS38" s="25">
        <v>5396802</v>
      </c>
      <c r="BT38" s="25">
        <v>5713509</v>
      </c>
      <c r="BU38" s="25">
        <v>5646005.5</v>
      </c>
      <c r="BV38" s="25">
        <v>6329705</v>
      </c>
      <c r="BW38" s="25">
        <v>6373287.5</v>
      </c>
      <c r="BX38" s="25">
        <v>6480730</v>
      </c>
      <c r="BY38" s="29"/>
      <c r="BZ38" s="24">
        <f t="shared" si="27"/>
        <v>1.685825408001751E-2</v>
      </c>
      <c r="CA38" s="24">
        <f t="shared" si="24"/>
        <v>0.13428192727096433</v>
      </c>
    </row>
    <row r="39" spans="1:79" s="6" customFormat="1" x14ac:dyDescent="0.25">
      <c r="A39" s="51" t="s">
        <v>73</v>
      </c>
      <c r="B39" s="20" t="s">
        <v>3</v>
      </c>
      <c r="C39" s="25">
        <v>2245057</v>
      </c>
      <c r="D39" s="25">
        <v>2467939</v>
      </c>
      <c r="E39" s="25">
        <v>2313708</v>
      </c>
      <c r="F39" s="25">
        <v>2599118</v>
      </c>
      <c r="G39" s="25">
        <v>2954292</v>
      </c>
      <c r="H39" s="25">
        <v>3171690</v>
      </c>
      <c r="I39" s="25">
        <v>3123622</v>
      </c>
      <c r="J39" s="25">
        <v>2201364</v>
      </c>
      <c r="K39" s="25">
        <v>2982309</v>
      </c>
      <c r="L39" s="25">
        <v>2953003</v>
      </c>
      <c r="M39" s="25">
        <v>3393813</v>
      </c>
      <c r="N39" s="25">
        <v>3483614</v>
      </c>
      <c r="O39" s="25">
        <v>3171950.900086049</v>
      </c>
      <c r="P39" s="25">
        <v>4449900.099913951</v>
      </c>
      <c r="Q39" s="25">
        <v>4397738.8883095384</v>
      </c>
      <c r="R39" s="25">
        <v>4465921.1116904616</v>
      </c>
      <c r="S39" s="25">
        <v>5284734.115113236</v>
      </c>
      <c r="T39" s="25">
        <v>4431215.6759315431</v>
      </c>
      <c r="U39" s="25">
        <v>5481902.0250000004</v>
      </c>
      <c r="V39" s="25">
        <v>5674304.2249999996</v>
      </c>
      <c r="W39" s="25">
        <v>11005121.75</v>
      </c>
      <c r="X39" s="25">
        <v>10595166.000000002</v>
      </c>
      <c r="Y39" s="29"/>
      <c r="Z39" s="24">
        <f t="shared" si="25"/>
        <v>-3.7251359804356343E-2</v>
      </c>
      <c r="AA39" s="24">
        <f t="shared" si="22"/>
        <v>1.391029183604938</v>
      </c>
      <c r="AB39" s="7"/>
      <c r="AC39" s="25">
        <v>898164</v>
      </c>
      <c r="AD39" s="25">
        <v>1055777</v>
      </c>
      <c r="AE39" s="25">
        <v>1076487</v>
      </c>
      <c r="AF39" s="25">
        <v>1091368</v>
      </c>
      <c r="AG39" s="25">
        <v>1334072</v>
      </c>
      <c r="AH39" s="25">
        <v>1509924</v>
      </c>
      <c r="AI39" s="25">
        <v>1515623</v>
      </c>
      <c r="AJ39" s="25">
        <v>1088192</v>
      </c>
      <c r="AK39" s="25">
        <v>1537496</v>
      </c>
      <c r="AL39" s="25">
        <v>1270599</v>
      </c>
      <c r="AM39" s="25">
        <v>1508465</v>
      </c>
      <c r="AN39" s="25">
        <v>321396</v>
      </c>
      <c r="AO39" s="25">
        <v>1360401</v>
      </c>
      <c r="AP39" s="25">
        <v>1841345</v>
      </c>
      <c r="AQ39" s="25">
        <v>1572223</v>
      </c>
      <c r="AR39" s="25">
        <v>1215110</v>
      </c>
      <c r="AS39" s="25">
        <v>1549164</v>
      </c>
      <c r="AT39" s="25">
        <v>1078836</v>
      </c>
      <c r="AU39" s="25">
        <v>1579071</v>
      </c>
      <c r="AV39" s="25">
        <v>1551959</v>
      </c>
      <c r="AW39" s="25">
        <v>1767301</v>
      </c>
      <c r="AX39" s="25">
        <v>1602233</v>
      </c>
      <c r="AY39" s="29"/>
      <c r="AZ39" s="24">
        <f t="shared" si="26"/>
        <v>-9.3401180670412143E-2</v>
      </c>
      <c r="BA39" s="24">
        <f t="shared" si="23"/>
        <v>0.48514973545562068</v>
      </c>
      <c r="BB39" s="11"/>
      <c r="BC39" s="25">
        <v>1346893</v>
      </c>
      <c r="BD39" s="25">
        <v>1412162</v>
      </c>
      <c r="BE39" s="25">
        <v>1237221</v>
      </c>
      <c r="BF39" s="25">
        <v>1507750</v>
      </c>
      <c r="BG39" s="25">
        <v>1620220</v>
      </c>
      <c r="BH39" s="25">
        <v>1661766</v>
      </c>
      <c r="BI39" s="25">
        <v>1607999</v>
      </c>
      <c r="BJ39" s="25">
        <v>1113172</v>
      </c>
      <c r="BK39" s="25">
        <v>1444813</v>
      </c>
      <c r="BL39" s="25">
        <v>1682404</v>
      </c>
      <c r="BM39" s="25">
        <v>1885348</v>
      </c>
      <c r="BN39" s="25">
        <v>1866592</v>
      </c>
      <c r="BO39" s="25">
        <v>1811549.900086049</v>
      </c>
      <c r="BP39" s="25">
        <v>2608555.099913951</v>
      </c>
      <c r="BQ39" s="25">
        <v>2825515.8883095384</v>
      </c>
      <c r="BR39" s="25">
        <v>3250811.1116904616</v>
      </c>
      <c r="BS39" s="25">
        <v>3735570.115113236</v>
      </c>
      <c r="BT39" s="25">
        <v>3352379.6759315431</v>
      </c>
      <c r="BU39" s="25">
        <v>3902831.0250000004</v>
      </c>
      <c r="BV39" s="25">
        <v>4122345.2249999996</v>
      </c>
      <c r="BW39" s="25">
        <v>9237820.75</v>
      </c>
      <c r="BX39" s="25">
        <v>8992933.0000000019</v>
      </c>
      <c r="BY39" s="29"/>
      <c r="BZ39" s="24">
        <f t="shared" si="27"/>
        <v>-2.6509255443173396E-2</v>
      </c>
      <c r="CA39" s="24">
        <f t="shared" si="24"/>
        <v>1.68255205833781</v>
      </c>
    </row>
    <row r="40" spans="1:79" s="6" customFormat="1" x14ac:dyDescent="0.25">
      <c r="A40" s="51" t="s">
        <v>210</v>
      </c>
      <c r="B40" s="20" t="s">
        <v>3</v>
      </c>
      <c r="C40" s="25" t="s">
        <v>1</v>
      </c>
      <c r="D40" s="25" t="s">
        <v>1</v>
      </c>
      <c r="E40" s="25" t="s">
        <v>1</v>
      </c>
      <c r="F40" s="25" t="s">
        <v>1</v>
      </c>
      <c r="G40" s="25" t="s">
        <v>1</v>
      </c>
      <c r="H40" s="25" t="s">
        <v>1</v>
      </c>
      <c r="I40" s="25" t="s">
        <v>1</v>
      </c>
      <c r="J40" s="25" t="s">
        <v>1</v>
      </c>
      <c r="K40" s="25" t="s">
        <v>1</v>
      </c>
      <c r="L40" s="25" t="s">
        <v>1</v>
      </c>
      <c r="M40" s="25" t="s">
        <v>1</v>
      </c>
      <c r="N40" s="25" t="s">
        <v>1</v>
      </c>
      <c r="O40" s="25">
        <v>12.04609013016406</v>
      </c>
      <c r="P40" s="25">
        <v>37.95390986983594</v>
      </c>
      <c r="Q40" s="25">
        <v>14.540940752738916</v>
      </c>
      <c r="R40" s="25">
        <v>22.459059247261084</v>
      </c>
      <c r="S40" s="25">
        <v>33.145535130536118</v>
      </c>
      <c r="T40" s="25">
        <v>-57.145535130536118</v>
      </c>
      <c r="U40" s="25">
        <v>43</v>
      </c>
      <c r="V40" s="25">
        <v>-37</v>
      </c>
      <c r="W40" s="25">
        <v>1</v>
      </c>
      <c r="X40" s="25">
        <v>5</v>
      </c>
      <c r="Y40" s="29"/>
      <c r="Z40" s="24">
        <f t="shared" si="25"/>
        <v>4</v>
      </c>
      <c r="AA40" s="24">
        <f t="shared" si="22"/>
        <v>-1.0874958995235344</v>
      </c>
      <c r="AB40" s="7"/>
      <c r="AC40" s="25" t="s">
        <v>1</v>
      </c>
      <c r="AD40" s="25" t="s">
        <v>1</v>
      </c>
      <c r="AE40" s="25" t="s">
        <v>1</v>
      </c>
      <c r="AF40" s="25" t="s">
        <v>1</v>
      </c>
      <c r="AG40" s="25" t="s">
        <v>1</v>
      </c>
      <c r="AH40" s="25" t="s">
        <v>1</v>
      </c>
      <c r="AI40" s="25" t="s">
        <v>1</v>
      </c>
      <c r="AJ40" s="25" t="s">
        <v>1</v>
      </c>
      <c r="AK40" s="25" t="s">
        <v>1</v>
      </c>
      <c r="AL40" s="25" t="s">
        <v>1</v>
      </c>
      <c r="AM40" s="25" t="s">
        <v>1</v>
      </c>
      <c r="AN40" s="25" t="s">
        <v>1</v>
      </c>
      <c r="AO40" s="25">
        <v>1</v>
      </c>
      <c r="AP40" s="25">
        <v>1</v>
      </c>
      <c r="AQ40" s="25">
        <v>3</v>
      </c>
      <c r="AR40" s="25">
        <v>-3</v>
      </c>
      <c r="AS40" s="25">
        <v>1</v>
      </c>
      <c r="AT40" s="25">
        <v>-1</v>
      </c>
      <c r="AU40" s="25">
        <v>0</v>
      </c>
      <c r="AV40" s="25">
        <v>0</v>
      </c>
      <c r="AW40" s="25">
        <v>0</v>
      </c>
      <c r="AX40" s="25">
        <v>0</v>
      </c>
      <c r="AY40" s="29"/>
      <c r="AZ40" s="24" t="str">
        <f t="shared" si="26"/>
        <v>X</v>
      </c>
      <c r="BA40" s="24">
        <f t="shared" si="23"/>
        <v>-1</v>
      </c>
      <c r="BB40" s="11"/>
      <c r="BC40" s="25" t="s">
        <v>1</v>
      </c>
      <c r="BD40" s="25" t="s">
        <v>1</v>
      </c>
      <c r="BE40" s="25" t="s">
        <v>1</v>
      </c>
      <c r="BF40" s="25" t="s">
        <v>1</v>
      </c>
      <c r="BG40" s="25" t="s">
        <v>1</v>
      </c>
      <c r="BH40" s="25" t="s">
        <v>1</v>
      </c>
      <c r="BI40" s="25" t="s">
        <v>1</v>
      </c>
      <c r="BJ40" s="25" t="s">
        <v>1</v>
      </c>
      <c r="BK40" s="25" t="s">
        <v>1</v>
      </c>
      <c r="BL40" s="25" t="s">
        <v>1</v>
      </c>
      <c r="BM40" s="25" t="s">
        <v>1</v>
      </c>
      <c r="BN40" s="25" t="s">
        <v>1</v>
      </c>
      <c r="BO40" s="25">
        <v>11.04609013016406</v>
      </c>
      <c r="BP40" s="25">
        <v>36.95390986983594</v>
      </c>
      <c r="BQ40" s="25">
        <v>11.540940752738916</v>
      </c>
      <c r="BR40" s="25">
        <v>25.459059247261084</v>
      </c>
      <c r="BS40" s="25">
        <v>32.145535130536118</v>
      </c>
      <c r="BT40" s="25">
        <v>-56.145535130536118</v>
      </c>
      <c r="BU40" s="25">
        <v>43</v>
      </c>
      <c r="BV40" s="25">
        <v>-37</v>
      </c>
      <c r="BW40" s="25">
        <v>1</v>
      </c>
      <c r="BX40" s="25">
        <v>5</v>
      </c>
      <c r="BY40" s="29"/>
      <c r="BZ40" s="24">
        <f t="shared" si="27"/>
        <v>4</v>
      </c>
      <c r="CA40" s="24">
        <f t="shared" si="24"/>
        <v>-1.0890542763262512</v>
      </c>
    </row>
    <row r="41" spans="1:79" s="6" customFormat="1" x14ac:dyDescent="0.25">
      <c r="A41" s="51" t="s">
        <v>209</v>
      </c>
      <c r="B41" s="20" t="s">
        <v>3</v>
      </c>
      <c r="C41" s="25" t="s">
        <v>1</v>
      </c>
      <c r="D41" s="25" t="s">
        <v>1</v>
      </c>
      <c r="E41" s="25" t="s">
        <v>1</v>
      </c>
      <c r="F41" s="25" t="s">
        <v>1</v>
      </c>
      <c r="G41" s="25" t="s">
        <v>1</v>
      </c>
      <c r="H41" s="25" t="s">
        <v>1</v>
      </c>
      <c r="I41" s="25" t="s">
        <v>1</v>
      </c>
      <c r="J41" s="25" t="s">
        <v>1</v>
      </c>
      <c r="K41" s="25" t="s">
        <v>1</v>
      </c>
      <c r="L41" s="25" t="s">
        <v>1</v>
      </c>
      <c r="M41" s="25" t="s">
        <v>1</v>
      </c>
      <c r="N41" s="25" t="s">
        <v>1</v>
      </c>
      <c r="O41" s="25">
        <v>3171938.8539959192</v>
      </c>
      <c r="P41" s="25">
        <v>4449862.1460040808</v>
      </c>
      <c r="Q41" s="25">
        <v>4397724.3473687861</v>
      </c>
      <c r="R41" s="25">
        <v>4465898.6526312139</v>
      </c>
      <c r="S41" s="25">
        <v>5284700.969578106</v>
      </c>
      <c r="T41" s="25">
        <v>4431272.8214666732</v>
      </c>
      <c r="U41" s="25">
        <v>5481859.0250000004</v>
      </c>
      <c r="V41" s="25">
        <v>5674341.2249999996</v>
      </c>
      <c r="W41" s="25">
        <v>11005120.75</v>
      </c>
      <c r="X41" s="25">
        <v>10595161.000000002</v>
      </c>
      <c r="Y41" s="29"/>
      <c r="Z41" s="24">
        <f t="shared" si="25"/>
        <v>-3.7251726656429285E-2</v>
      </c>
      <c r="AA41" s="24">
        <f t="shared" si="22"/>
        <v>1.3909972206344969</v>
      </c>
      <c r="AB41" s="7"/>
      <c r="AC41" s="25" t="s">
        <v>1</v>
      </c>
      <c r="AD41" s="25" t="s">
        <v>1</v>
      </c>
      <c r="AE41" s="25" t="s">
        <v>1</v>
      </c>
      <c r="AF41" s="25" t="s">
        <v>1</v>
      </c>
      <c r="AG41" s="25" t="s">
        <v>1</v>
      </c>
      <c r="AH41" s="25" t="s">
        <v>1</v>
      </c>
      <c r="AI41" s="25" t="s">
        <v>1</v>
      </c>
      <c r="AJ41" s="25" t="s">
        <v>1</v>
      </c>
      <c r="AK41" s="25" t="s">
        <v>1</v>
      </c>
      <c r="AL41" s="25" t="s">
        <v>1</v>
      </c>
      <c r="AM41" s="25" t="s">
        <v>1</v>
      </c>
      <c r="AN41" s="25" t="s">
        <v>1</v>
      </c>
      <c r="AO41" s="25">
        <v>1360400</v>
      </c>
      <c r="AP41" s="25">
        <v>1841344</v>
      </c>
      <c r="AQ41" s="25">
        <v>1572220</v>
      </c>
      <c r="AR41" s="25">
        <v>1215113</v>
      </c>
      <c r="AS41" s="25">
        <v>1549163</v>
      </c>
      <c r="AT41" s="25">
        <v>1078837</v>
      </c>
      <c r="AU41" s="25">
        <v>1579071</v>
      </c>
      <c r="AV41" s="25">
        <v>1551959</v>
      </c>
      <c r="AW41" s="25">
        <v>1767301</v>
      </c>
      <c r="AX41" s="25">
        <v>1602233</v>
      </c>
      <c r="AY41" s="29"/>
      <c r="AZ41" s="24">
        <f t="shared" si="26"/>
        <v>-9.3401180670412143E-2</v>
      </c>
      <c r="BA41" s="24">
        <f t="shared" si="23"/>
        <v>0.48514835883455976</v>
      </c>
      <c r="BB41" s="11"/>
      <c r="BC41" s="25" t="s">
        <v>1</v>
      </c>
      <c r="BD41" s="25" t="s">
        <v>1</v>
      </c>
      <c r="BE41" s="25" t="s">
        <v>1</v>
      </c>
      <c r="BF41" s="25" t="s">
        <v>1</v>
      </c>
      <c r="BG41" s="25" t="s">
        <v>1</v>
      </c>
      <c r="BH41" s="25" t="s">
        <v>1</v>
      </c>
      <c r="BI41" s="25" t="s">
        <v>1</v>
      </c>
      <c r="BJ41" s="25" t="s">
        <v>1</v>
      </c>
      <c r="BK41" s="25" t="s">
        <v>1</v>
      </c>
      <c r="BL41" s="25" t="s">
        <v>1</v>
      </c>
      <c r="BM41" s="25" t="s">
        <v>1</v>
      </c>
      <c r="BN41" s="25" t="s">
        <v>1</v>
      </c>
      <c r="BO41" s="25">
        <v>1811538.8539959192</v>
      </c>
      <c r="BP41" s="25">
        <v>2608518.1460040812</v>
      </c>
      <c r="BQ41" s="25">
        <v>2825504.3473687856</v>
      </c>
      <c r="BR41" s="25">
        <v>3250785.6526312144</v>
      </c>
      <c r="BS41" s="25">
        <v>3735537.969578106</v>
      </c>
      <c r="BT41" s="25">
        <v>3352435.8214666736</v>
      </c>
      <c r="BU41" s="25">
        <v>3902788.0250000004</v>
      </c>
      <c r="BV41" s="25">
        <v>4122382.2249999996</v>
      </c>
      <c r="BW41" s="25">
        <v>9237819.75</v>
      </c>
      <c r="BX41" s="25">
        <v>8992928.0000000019</v>
      </c>
      <c r="BY41" s="29"/>
      <c r="BZ41" s="24">
        <f t="shared" si="27"/>
        <v>-2.6509691315420802E-2</v>
      </c>
      <c r="CA41" s="24">
        <f t="shared" si="24"/>
        <v>1.6825056403512719</v>
      </c>
    </row>
    <row r="42" spans="1:79" s="6" customFormat="1" x14ac:dyDescent="0.25">
      <c r="A42" s="51" t="s">
        <v>214</v>
      </c>
      <c r="B42" s="20" t="s">
        <v>3</v>
      </c>
      <c r="C42" s="25" t="s">
        <v>1</v>
      </c>
      <c r="D42" s="25" t="s">
        <v>1</v>
      </c>
      <c r="E42" s="25" t="s">
        <v>1</v>
      </c>
      <c r="F42" s="25" t="s">
        <v>1</v>
      </c>
      <c r="G42" s="25" t="s">
        <v>1</v>
      </c>
      <c r="H42" s="25" t="s">
        <v>1</v>
      </c>
      <c r="I42" s="25" t="s">
        <v>1</v>
      </c>
      <c r="J42" s="25" t="s">
        <v>1</v>
      </c>
      <c r="K42" s="25" t="s">
        <v>1</v>
      </c>
      <c r="L42" s="25" t="s">
        <v>1</v>
      </c>
      <c r="M42" s="25" t="s">
        <v>1</v>
      </c>
      <c r="N42" s="25" t="s">
        <v>1</v>
      </c>
      <c r="O42" s="25">
        <v>1114847</v>
      </c>
      <c r="P42" s="25">
        <v>1041956</v>
      </c>
      <c r="Q42" s="25">
        <v>639647</v>
      </c>
      <c r="R42" s="25">
        <v>517708</v>
      </c>
      <c r="S42" s="25">
        <v>817630</v>
      </c>
      <c r="T42" s="25">
        <v>1619760</v>
      </c>
      <c r="U42" s="25">
        <v>1379305</v>
      </c>
      <c r="V42" s="25">
        <v>2474257</v>
      </c>
      <c r="W42" s="25">
        <v>-1470290</v>
      </c>
      <c r="X42" s="25">
        <v>898492</v>
      </c>
      <c r="Y42" s="29"/>
      <c r="Z42" s="24">
        <f t="shared" si="25"/>
        <v>-1.611098490773929</v>
      </c>
      <c r="AA42" s="24">
        <f t="shared" si="22"/>
        <v>-0.44529312984639702</v>
      </c>
      <c r="AB42" s="7"/>
      <c r="AC42" s="25" t="s">
        <v>1</v>
      </c>
      <c r="AD42" s="25" t="s">
        <v>1</v>
      </c>
      <c r="AE42" s="25" t="s">
        <v>1</v>
      </c>
      <c r="AF42" s="25" t="s">
        <v>1</v>
      </c>
      <c r="AG42" s="25" t="s">
        <v>1</v>
      </c>
      <c r="AH42" s="25" t="s">
        <v>1</v>
      </c>
      <c r="AI42" s="25" t="s">
        <v>1</v>
      </c>
      <c r="AJ42" s="25" t="s">
        <v>1</v>
      </c>
      <c r="AK42" s="25" t="s">
        <v>1</v>
      </c>
      <c r="AL42" s="25" t="s">
        <v>1</v>
      </c>
      <c r="AM42" s="25" t="s">
        <v>1</v>
      </c>
      <c r="AN42" s="25" t="s">
        <v>1</v>
      </c>
      <c r="AO42" s="25">
        <v>536344</v>
      </c>
      <c r="AP42" s="25">
        <v>616425</v>
      </c>
      <c r="AQ42" s="25">
        <v>407017</v>
      </c>
      <c r="AR42" s="25">
        <v>265381</v>
      </c>
      <c r="AS42" s="25">
        <v>587109</v>
      </c>
      <c r="AT42" s="25">
        <v>765395</v>
      </c>
      <c r="AU42" s="25">
        <v>456775</v>
      </c>
      <c r="AV42" s="25">
        <v>397853</v>
      </c>
      <c r="AW42" s="25">
        <v>486261</v>
      </c>
      <c r="AX42" s="25">
        <v>453662</v>
      </c>
      <c r="AY42" s="29"/>
      <c r="AZ42" s="24">
        <f t="shared" si="26"/>
        <v>-6.704012865518727E-2</v>
      </c>
      <c r="BA42" s="24">
        <f t="shared" si="23"/>
        <v>-0.40728382077228098</v>
      </c>
      <c r="BB42" s="11"/>
      <c r="BC42" s="25" t="s">
        <v>1</v>
      </c>
      <c r="BD42" s="25" t="s">
        <v>1</v>
      </c>
      <c r="BE42" s="25" t="s">
        <v>1</v>
      </c>
      <c r="BF42" s="25" t="s">
        <v>1</v>
      </c>
      <c r="BG42" s="25" t="s">
        <v>1</v>
      </c>
      <c r="BH42" s="25" t="s">
        <v>1</v>
      </c>
      <c r="BI42" s="25" t="s">
        <v>1</v>
      </c>
      <c r="BJ42" s="25" t="s">
        <v>1</v>
      </c>
      <c r="BK42" s="25" t="s">
        <v>1</v>
      </c>
      <c r="BL42" s="25" t="s">
        <v>1</v>
      </c>
      <c r="BM42" s="25" t="s">
        <v>1</v>
      </c>
      <c r="BN42" s="25" t="s">
        <v>1</v>
      </c>
      <c r="BO42" s="25">
        <v>578503</v>
      </c>
      <c r="BP42" s="25">
        <v>425531</v>
      </c>
      <c r="BQ42" s="25">
        <v>232630</v>
      </c>
      <c r="BR42" s="25">
        <v>252327</v>
      </c>
      <c r="BS42" s="25">
        <v>230521</v>
      </c>
      <c r="BT42" s="25">
        <v>854365</v>
      </c>
      <c r="BU42" s="25">
        <v>922530</v>
      </c>
      <c r="BV42" s="25">
        <v>2076404</v>
      </c>
      <c r="BW42" s="25">
        <v>-1956551</v>
      </c>
      <c r="BX42" s="25">
        <v>444830</v>
      </c>
      <c r="BY42" s="29"/>
      <c r="BZ42" s="24">
        <f t="shared" si="27"/>
        <v>-1.2273541553478544</v>
      </c>
      <c r="CA42" s="24">
        <f t="shared" si="24"/>
        <v>-0.47934430834596453</v>
      </c>
    </row>
    <row r="43" spans="1:79" s="6" customFormat="1" x14ac:dyDescent="0.25">
      <c r="A43" s="51" t="s">
        <v>223</v>
      </c>
      <c r="B43" s="20" t="s">
        <v>3</v>
      </c>
      <c r="C43" s="25" t="s">
        <v>1</v>
      </c>
      <c r="D43" s="25" t="s">
        <v>1</v>
      </c>
      <c r="E43" s="25" t="s">
        <v>1</v>
      </c>
      <c r="F43" s="25" t="s">
        <v>1</v>
      </c>
      <c r="G43" s="25" t="s">
        <v>1</v>
      </c>
      <c r="H43" s="25" t="s">
        <v>1</v>
      </c>
      <c r="I43" s="25" t="s">
        <v>1</v>
      </c>
      <c r="J43" s="25" t="s">
        <v>1</v>
      </c>
      <c r="K43" s="25" t="s">
        <v>1</v>
      </c>
      <c r="L43" s="25" t="s">
        <v>1</v>
      </c>
      <c r="M43" s="25" t="s">
        <v>1</v>
      </c>
      <c r="N43" s="25" t="s">
        <v>1</v>
      </c>
      <c r="O43" s="25" t="s">
        <v>1</v>
      </c>
      <c r="P43" s="25" t="s">
        <v>1</v>
      </c>
      <c r="Q43" s="25" t="s">
        <v>1</v>
      </c>
      <c r="R43" s="25" t="s">
        <v>1</v>
      </c>
      <c r="S43" s="25" t="s">
        <v>1</v>
      </c>
      <c r="T43" s="25" t="s">
        <v>1</v>
      </c>
      <c r="U43" s="25">
        <v>590.25</v>
      </c>
      <c r="V43" s="25">
        <v>972.75</v>
      </c>
      <c r="W43" s="25">
        <v>139.14285714285711</v>
      </c>
      <c r="X43" s="25">
        <v>620.85714285714289</v>
      </c>
      <c r="Y43" s="29"/>
      <c r="Z43" s="24">
        <f t="shared" si="25"/>
        <v>3.4620123203285438</v>
      </c>
      <c r="AA43" s="24" t="str">
        <f t="shared" si="22"/>
        <v>X</v>
      </c>
      <c r="AB43" s="7"/>
      <c r="AC43" s="25" t="s">
        <v>1</v>
      </c>
      <c r="AD43" s="25" t="s">
        <v>1</v>
      </c>
      <c r="AE43" s="25" t="s">
        <v>1</v>
      </c>
      <c r="AF43" s="25" t="s">
        <v>1</v>
      </c>
      <c r="AG43" s="25" t="s">
        <v>1</v>
      </c>
      <c r="AH43" s="25" t="s">
        <v>1</v>
      </c>
      <c r="AI43" s="25" t="s">
        <v>1</v>
      </c>
      <c r="AJ43" s="25" t="s">
        <v>1</v>
      </c>
      <c r="AK43" s="25" t="s">
        <v>1</v>
      </c>
      <c r="AL43" s="25" t="s">
        <v>1</v>
      </c>
      <c r="AM43" s="25" t="s">
        <v>1</v>
      </c>
      <c r="AN43" s="25" t="s">
        <v>1</v>
      </c>
      <c r="AO43" s="25" t="s">
        <v>1</v>
      </c>
      <c r="AP43" s="25" t="s">
        <v>1</v>
      </c>
      <c r="AQ43" s="25" t="s">
        <v>1</v>
      </c>
      <c r="AR43" s="25" t="s">
        <v>1</v>
      </c>
      <c r="AS43" s="25" t="s">
        <v>1</v>
      </c>
      <c r="AT43" s="25" t="s">
        <v>1</v>
      </c>
      <c r="AU43" s="25">
        <v>38</v>
      </c>
      <c r="AV43" s="25">
        <v>47</v>
      </c>
      <c r="AW43" s="25">
        <v>45</v>
      </c>
      <c r="AX43" s="25">
        <v>88</v>
      </c>
      <c r="AY43" s="29"/>
      <c r="AZ43" s="24">
        <f t="shared" si="26"/>
        <v>0.95555555555555549</v>
      </c>
      <c r="BA43" s="24" t="str">
        <f t="shared" si="23"/>
        <v>X</v>
      </c>
      <c r="BB43" s="11"/>
      <c r="BC43" s="25" t="s">
        <v>1</v>
      </c>
      <c r="BD43" s="25" t="s">
        <v>1</v>
      </c>
      <c r="BE43" s="25" t="s">
        <v>1</v>
      </c>
      <c r="BF43" s="25" t="s">
        <v>1</v>
      </c>
      <c r="BG43" s="25" t="s">
        <v>1</v>
      </c>
      <c r="BH43" s="25" t="s">
        <v>1</v>
      </c>
      <c r="BI43" s="25" t="s">
        <v>1</v>
      </c>
      <c r="BJ43" s="25" t="s">
        <v>1</v>
      </c>
      <c r="BK43" s="25" t="s">
        <v>1</v>
      </c>
      <c r="BL43" s="25" t="s">
        <v>1</v>
      </c>
      <c r="BM43" s="25" t="s">
        <v>1</v>
      </c>
      <c r="BN43" s="25" t="s">
        <v>1</v>
      </c>
      <c r="BO43" s="25" t="s">
        <v>1</v>
      </c>
      <c r="BP43" s="25" t="s">
        <v>1</v>
      </c>
      <c r="BQ43" s="25" t="s">
        <v>1</v>
      </c>
      <c r="BR43" s="25" t="s">
        <v>1</v>
      </c>
      <c r="BS43" s="25" t="s">
        <v>1</v>
      </c>
      <c r="BT43" s="25" t="s">
        <v>1</v>
      </c>
      <c r="BU43" s="25">
        <v>552.25</v>
      </c>
      <c r="BV43" s="25">
        <v>925.75</v>
      </c>
      <c r="BW43" s="25">
        <v>94.14285714285711</v>
      </c>
      <c r="BX43" s="25">
        <v>532.85714285714289</v>
      </c>
      <c r="BY43" s="29"/>
      <c r="BZ43" s="24">
        <f t="shared" si="27"/>
        <v>4.6600910470409733</v>
      </c>
      <c r="CA43" s="24" t="str">
        <f t="shared" si="24"/>
        <v>X</v>
      </c>
    </row>
    <row r="44" spans="1:79" x14ac:dyDescent="0.25">
      <c r="A44" s="53" t="s">
        <v>242</v>
      </c>
      <c r="B44" s="20" t="s">
        <v>3</v>
      </c>
      <c r="C44" s="25">
        <v>3186567</v>
      </c>
      <c r="D44" s="25">
        <v>3778447</v>
      </c>
      <c r="E44" s="25">
        <v>4067791</v>
      </c>
      <c r="F44" s="25">
        <v>4026899</v>
      </c>
      <c r="G44" s="25">
        <v>3855344</v>
      </c>
      <c r="H44" s="25">
        <v>4636516</v>
      </c>
      <c r="I44" s="25">
        <v>4318631</v>
      </c>
      <c r="J44" s="25">
        <v>3782707</v>
      </c>
      <c r="K44" s="25">
        <v>4436856</v>
      </c>
      <c r="L44" s="25">
        <v>5291553</v>
      </c>
      <c r="M44" s="25">
        <v>6604392</v>
      </c>
      <c r="N44" s="25">
        <v>8205673</v>
      </c>
      <c r="O44" s="25">
        <v>7857800</v>
      </c>
      <c r="P44" s="25">
        <v>9737322</v>
      </c>
      <c r="Q44" s="25">
        <v>10263357</v>
      </c>
      <c r="R44" s="25">
        <v>10502283</v>
      </c>
      <c r="S44" s="25">
        <v>11527129.030829966</v>
      </c>
      <c r="T44" s="25">
        <v>11904955.969170034</v>
      </c>
      <c r="U44" s="25">
        <v>13108035.408222217</v>
      </c>
      <c r="V44" s="25">
        <v>15282377.591777783</v>
      </c>
      <c r="W44" s="25">
        <v>16862532.095526695</v>
      </c>
      <c r="X44" s="25">
        <v>19393725.904473305</v>
      </c>
      <c r="Y44" s="29"/>
      <c r="Z44" s="24">
        <f t="shared" si="25"/>
        <v>0.15010757545826037</v>
      </c>
      <c r="AA44" s="24">
        <f t="shared" si="22"/>
        <v>0.62904642022169166</v>
      </c>
      <c r="AB44" s="7"/>
      <c r="AC44" s="25">
        <v>2258096</v>
      </c>
      <c r="AD44" s="25">
        <v>2734217</v>
      </c>
      <c r="AE44" s="25">
        <v>2818438</v>
      </c>
      <c r="AF44" s="25">
        <v>2599976</v>
      </c>
      <c r="AG44" s="25">
        <v>2028781</v>
      </c>
      <c r="AH44" s="25">
        <v>2706137</v>
      </c>
      <c r="AI44" s="25">
        <v>2109625</v>
      </c>
      <c r="AJ44" s="25">
        <v>1788654</v>
      </c>
      <c r="AK44" s="25">
        <v>2166930</v>
      </c>
      <c r="AL44" s="25">
        <v>2484387</v>
      </c>
      <c r="AM44" s="25">
        <v>3022266</v>
      </c>
      <c r="AN44" s="25">
        <v>4096099</v>
      </c>
      <c r="AO44" s="25">
        <v>3464893</v>
      </c>
      <c r="AP44" s="25">
        <v>4485755</v>
      </c>
      <c r="AQ44" s="25">
        <v>4298230</v>
      </c>
      <c r="AR44" s="25">
        <v>4180175</v>
      </c>
      <c r="AS44" s="25">
        <v>4507766</v>
      </c>
      <c r="AT44" s="25">
        <v>4188514</v>
      </c>
      <c r="AU44" s="25">
        <v>4550541</v>
      </c>
      <c r="AV44" s="25">
        <v>4866346</v>
      </c>
      <c r="AW44" s="25">
        <v>4983041</v>
      </c>
      <c r="AX44" s="25">
        <v>5131436</v>
      </c>
      <c r="AY44" s="29"/>
      <c r="AZ44" s="24">
        <f t="shared" si="26"/>
        <v>2.9780007830559674E-2</v>
      </c>
      <c r="BA44" s="24">
        <f t="shared" si="23"/>
        <v>0.22512089012953052</v>
      </c>
      <c r="BB44" s="11"/>
      <c r="BC44" s="25">
        <v>928471</v>
      </c>
      <c r="BD44" s="25">
        <v>1044230</v>
      </c>
      <c r="BE44" s="25">
        <v>1249353</v>
      </c>
      <c r="BF44" s="25">
        <v>1426923</v>
      </c>
      <c r="BG44" s="25">
        <v>1826563</v>
      </c>
      <c r="BH44" s="25">
        <v>1930379</v>
      </c>
      <c r="BI44" s="25">
        <v>2209006</v>
      </c>
      <c r="BJ44" s="25">
        <v>1994053</v>
      </c>
      <c r="BK44" s="25">
        <v>2269926</v>
      </c>
      <c r="BL44" s="25">
        <v>2807166</v>
      </c>
      <c r="BM44" s="25">
        <v>3582126</v>
      </c>
      <c r="BN44" s="25">
        <v>4109574</v>
      </c>
      <c r="BO44" s="25">
        <v>4392907</v>
      </c>
      <c r="BP44" s="25">
        <v>5251567</v>
      </c>
      <c r="BQ44" s="25">
        <v>5965127</v>
      </c>
      <c r="BR44" s="25">
        <v>6322108</v>
      </c>
      <c r="BS44" s="25">
        <v>7019363.0308299661</v>
      </c>
      <c r="BT44" s="25">
        <v>7716441.9691700339</v>
      </c>
      <c r="BU44" s="25">
        <v>8557494.4082222171</v>
      </c>
      <c r="BV44" s="25">
        <v>10416031.591777783</v>
      </c>
      <c r="BW44" s="25">
        <v>11879491.095526695</v>
      </c>
      <c r="BX44" s="25">
        <v>14262289.904473305</v>
      </c>
      <c r="BY44" s="29"/>
      <c r="BZ44" s="24">
        <f t="shared" si="27"/>
        <v>0.20058088261405982</v>
      </c>
      <c r="CA44" s="24">
        <f t="shared" si="24"/>
        <v>0.84829873165071312</v>
      </c>
    </row>
    <row r="45" spans="1:79" s="6" customFormat="1" x14ac:dyDescent="0.25">
      <c r="A45" s="51" t="s">
        <v>224</v>
      </c>
      <c r="B45" s="20" t="s">
        <v>3</v>
      </c>
      <c r="C45" s="25" t="s">
        <v>1</v>
      </c>
      <c r="D45" s="25" t="s">
        <v>1</v>
      </c>
      <c r="E45" s="25" t="s">
        <v>1</v>
      </c>
      <c r="F45" s="25" t="s">
        <v>1</v>
      </c>
      <c r="G45" s="25" t="s">
        <v>1</v>
      </c>
      <c r="H45" s="25" t="s">
        <v>1</v>
      </c>
      <c r="I45" s="25" t="s">
        <v>1</v>
      </c>
      <c r="J45" s="25" t="s">
        <v>1</v>
      </c>
      <c r="K45" s="25" t="s">
        <v>1</v>
      </c>
      <c r="L45" s="25" t="s">
        <v>1</v>
      </c>
      <c r="M45" s="25" t="s">
        <v>1</v>
      </c>
      <c r="N45" s="25" t="s">
        <v>1</v>
      </c>
      <c r="O45" s="25" t="s">
        <v>1</v>
      </c>
      <c r="P45" s="25" t="s">
        <v>1</v>
      </c>
      <c r="Q45" s="25" t="s">
        <v>1</v>
      </c>
      <c r="R45" s="25" t="s">
        <v>1</v>
      </c>
      <c r="S45" s="25" t="s">
        <v>1</v>
      </c>
      <c r="T45" s="25" t="s">
        <v>1</v>
      </c>
      <c r="U45" s="25">
        <v>9206.9057591623041</v>
      </c>
      <c r="V45" s="25">
        <v>15314.094240837696</v>
      </c>
      <c r="W45" s="25">
        <v>20761.656565656565</v>
      </c>
      <c r="X45" s="25">
        <v>26389.343434343435</v>
      </c>
      <c r="Y45" s="29"/>
      <c r="Z45" s="24">
        <f t="shared" si="25"/>
        <v>0.27106155286260036</v>
      </c>
      <c r="AA45" s="24" t="str">
        <f t="shared" ref="AA45:AA69" si="28">IFERROR(X45/T45-1,"X")</f>
        <v>X</v>
      </c>
      <c r="AB45" s="7"/>
      <c r="AC45" s="25" t="s">
        <v>1</v>
      </c>
      <c r="AD45" s="25" t="s">
        <v>1</v>
      </c>
      <c r="AE45" s="25" t="s">
        <v>1</v>
      </c>
      <c r="AF45" s="25" t="s">
        <v>1</v>
      </c>
      <c r="AG45" s="25" t="s">
        <v>1</v>
      </c>
      <c r="AH45" s="25" t="s">
        <v>1</v>
      </c>
      <c r="AI45" s="25" t="s">
        <v>1</v>
      </c>
      <c r="AJ45" s="25" t="s">
        <v>1</v>
      </c>
      <c r="AK45" s="25" t="s">
        <v>1</v>
      </c>
      <c r="AL45" s="25" t="s">
        <v>1</v>
      </c>
      <c r="AM45" s="25" t="s">
        <v>1</v>
      </c>
      <c r="AN45" s="25" t="s">
        <v>1</v>
      </c>
      <c r="AO45" s="25" t="s">
        <v>1</v>
      </c>
      <c r="AP45" s="25" t="s">
        <v>1</v>
      </c>
      <c r="AQ45" s="25" t="s">
        <v>1</v>
      </c>
      <c r="AR45" s="25" t="s">
        <v>1</v>
      </c>
      <c r="AS45" s="25" t="s">
        <v>1</v>
      </c>
      <c r="AT45" s="25" t="s">
        <v>1</v>
      </c>
      <c r="AU45" s="25">
        <v>6</v>
      </c>
      <c r="AV45" s="25">
        <v>12</v>
      </c>
      <c r="AW45" s="25">
        <v>13</v>
      </c>
      <c r="AX45" s="25">
        <v>18</v>
      </c>
      <c r="AY45" s="29"/>
      <c r="AZ45" s="24">
        <f t="shared" si="26"/>
        <v>0.38461538461538458</v>
      </c>
      <c r="BA45" s="24" t="str">
        <f t="shared" ref="BA45:BA69" si="29">IFERROR(AX45/AT45-1,"X")</f>
        <v>X</v>
      </c>
      <c r="BB45" s="11"/>
      <c r="BC45" s="25" t="s">
        <v>1</v>
      </c>
      <c r="BD45" s="25" t="s">
        <v>1</v>
      </c>
      <c r="BE45" s="25" t="s">
        <v>1</v>
      </c>
      <c r="BF45" s="25" t="s">
        <v>1</v>
      </c>
      <c r="BG45" s="25" t="s">
        <v>1</v>
      </c>
      <c r="BH45" s="25" t="s">
        <v>1</v>
      </c>
      <c r="BI45" s="25" t="s">
        <v>1</v>
      </c>
      <c r="BJ45" s="25" t="s">
        <v>1</v>
      </c>
      <c r="BK45" s="25" t="s">
        <v>1</v>
      </c>
      <c r="BL45" s="25" t="s">
        <v>1</v>
      </c>
      <c r="BM45" s="25" t="s">
        <v>1</v>
      </c>
      <c r="BN45" s="25" t="s">
        <v>1</v>
      </c>
      <c r="BO45" s="25" t="s">
        <v>1</v>
      </c>
      <c r="BP45" s="25" t="s">
        <v>1</v>
      </c>
      <c r="BQ45" s="25" t="s">
        <v>1</v>
      </c>
      <c r="BR45" s="25" t="s">
        <v>1</v>
      </c>
      <c r="BS45" s="25" t="s">
        <v>1</v>
      </c>
      <c r="BT45" s="25" t="s">
        <v>1</v>
      </c>
      <c r="BU45" s="25">
        <v>9200.9057591623041</v>
      </c>
      <c r="BV45" s="25">
        <v>15302.094240837696</v>
      </c>
      <c r="BW45" s="25">
        <v>20748.656565656565</v>
      </c>
      <c r="BX45" s="25">
        <v>26371.343434343435</v>
      </c>
      <c r="BY45" s="29"/>
      <c r="BZ45" s="24">
        <f t="shared" si="27"/>
        <v>0.27099040609663416</v>
      </c>
      <c r="CA45" s="24" t="str">
        <f t="shared" ref="CA45:CA69" si="30">IFERROR(BX45/BT45-1,"X")</f>
        <v>X</v>
      </c>
    </row>
    <row r="46" spans="1:79" s="6" customFormat="1" x14ac:dyDescent="0.25">
      <c r="A46" s="51" t="s">
        <v>225</v>
      </c>
      <c r="B46" s="20" t="s">
        <v>3</v>
      </c>
      <c r="C46" s="25" t="s">
        <v>1</v>
      </c>
      <c r="D46" s="25" t="s">
        <v>1</v>
      </c>
      <c r="E46" s="25" t="s">
        <v>1</v>
      </c>
      <c r="F46" s="25" t="s">
        <v>1</v>
      </c>
      <c r="G46" s="25" t="s">
        <v>1</v>
      </c>
      <c r="H46" s="25" t="s">
        <v>1</v>
      </c>
      <c r="I46" s="25" t="s">
        <v>1</v>
      </c>
      <c r="J46" s="25" t="s">
        <v>1</v>
      </c>
      <c r="K46" s="25" t="s">
        <v>1</v>
      </c>
      <c r="L46" s="25" t="s">
        <v>1</v>
      </c>
      <c r="M46" s="25" t="s">
        <v>1</v>
      </c>
      <c r="N46" s="25" t="s">
        <v>1</v>
      </c>
      <c r="O46" s="25" t="s">
        <v>1</v>
      </c>
      <c r="P46" s="25" t="s">
        <v>1</v>
      </c>
      <c r="Q46" s="25" t="s">
        <v>1</v>
      </c>
      <c r="R46" s="25" t="s">
        <v>1</v>
      </c>
      <c r="S46" s="25" t="s">
        <v>1</v>
      </c>
      <c r="T46" s="25" t="s">
        <v>1</v>
      </c>
      <c r="U46" s="25">
        <v>3152.502463054187</v>
      </c>
      <c r="V46" s="25">
        <v>4836.4975369458134</v>
      </c>
      <c r="W46" s="25">
        <v>6812.8571428571431</v>
      </c>
      <c r="X46" s="25">
        <v>7049.1428571428569</v>
      </c>
      <c r="Y46" s="29"/>
      <c r="Z46" s="24">
        <f t="shared" si="25"/>
        <v>3.4682323338226073E-2</v>
      </c>
      <c r="AA46" s="24" t="str">
        <f t="shared" si="28"/>
        <v>X</v>
      </c>
      <c r="AB46" s="7"/>
      <c r="AC46" s="25" t="s">
        <v>1</v>
      </c>
      <c r="AD46" s="25" t="s">
        <v>1</v>
      </c>
      <c r="AE46" s="25" t="s">
        <v>1</v>
      </c>
      <c r="AF46" s="25" t="s">
        <v>1</v>
      </c>
      <c r="AG46" s="25" t="s">
        <v>1</v>
      </c>
      <c r="AH46" s="25" t="s">
        <v>1</v>
      </c>
      <c r="AI46" s="25" t="s">
        <v>1</v>
      </c>
      <c r="AJ46" s="25" t="s">
        <v>1</v>
      </c>
      <c r="AK46" s="25" t="s">
        <v>1</v>
      </c>
      <c r="AL46" s="25" t="s">
        <v>1</v>
      </c>
      <c r="AM46" s="25" t="s">
        <v>1</v>
      </c>
      <c r="AN46" s="25" t="s">
        <v>1</v>
      </c>
      <c r="AO46" s="25" t="s">
        <v>1</v>
      </c>
      <c r="AP46" s="25" t="s">
        <v>1</v>
      </c>
      <c r="AQ46" s="25" t="s">
        <v>1</v>
      </c>
      <c r="AR46" s="25" t="s">
        <v>1</v>
      </c>
      <c r="AS46" s="25" t="s">
        <v>1</v>
      </c>
      <c r="AT46" s="25" t="s">
        <v>1</v>
      </c>
      <c r="AU46" s="25">
        <v>32</v>
      </c>
      <c r="AV46" s="25">
        <v>42</v>
      </c>
      <c r="AW46" s="25">
        <v>35</v>
      </c>
      <c r="AX46" s="25">
        <v>36</v>
      </c>
      <c r="AY46" s="29"/>
      <c r="AZ46" s="24">
        <f t="shared" si="26"/>
        <v>2.857142857142847E-2</v>
      </c>
      <c r="BA46" s="24" t="str">
        <f t="shared" si="29"/>
        <v>X</v>
      </c>
      <c r="BB46" s="11"/>
      <c r="BC46" s="25" t="s">
        <v>1</v>
      </c>
      <c r="BD46" s="25" t="s">
        <v>1</v>
      </c>
      <c r="BE46" s="25" t="s">
        <v>1</v>
      </c>
      <c r="BF46" s="25" t="s">
        <v>1</v>
      </c>
      <c r="BG46" s="25" t="s">
        <v>1</v>
      </c>
      <c r="BH46" s="25" t="s">
        <v>1</v>
      </c>
      <c r="BI46" s="25" t="s">
        <v>1</v>
      </c>
      <c r="BJ46" s="25" t="s">
        <v>1</v>
      </c>
      <c r="BK46" s="25" t="s">
        <v>1</v>
      </c>
      <c r="BL46" s="25" t="s">
        <v>1</v>
      </c>
      <c r="BM46" s="25" t="s">
        <v>1</v>
      </c>
      <c r="BN46" s="25" t="s">
        <v>1</v>
      </c>
      <c r="BO46" s="25" t="s">
        <v>1</v>
      </c>
      <c r="BP46" s="25" t="s">
        <v>1</v>
      </c>
      <c r="BQ46" s="25" t="s">
        <v>1</v>
      </c>
      <c r="BR46" s="25" t="s">
        <v>1</v>
      </c>
      <c r="BS46" s="25" t="s">
        <v>1</v>
      </c>
      <c r="BT46" s="25" t="s">
        <v>1</v>
      </c>
      <c r="BU46" s="25">
        <v>3120.502463054187</v>
      </c>
      <c r="BV46" s="25">
        <v>4794.4975369458134</v>
      </c>
      <c r="BW46" s="25">
        <v>6777.8571428571431</v>
      </c>
      <c r="BX46" s="25">
        <v>7013.1428571428569</v>
      </c>
      <c r="BY46" s="29"/>
      <c r="BZ46" s="24">
        <f t="shared" si="27"/>
        <v>3.471387922858038E-2</v>
      </c>
      <c r="CA46" s="24" t="str">
        <f t="shared" si="30"/>
        <v>X</v>
      </c>
    </row>
    <row r="47" spans="1:79" x14ac:dyDescent="0.25">
      <c r="A47" s="51" t="s">
        <v>238</v>
      </c>
      <c r="B47" s="20" t="s">
        <v>3</v>
      </c>
      <c r="C47" s="25">
        <v>2861927</v>
      </c>
      <c r="D47" s="25">
        <v>3304673</v>
      </c>
      <c r="E47" s="25">
        <v>3586990</v>
      </c>
      <c r="F47" s="25">
        <v>3466001</v>
      </c>
      <c r="G47" s="25">
        <v>3120872</v>
      </c>
      <c r="H47" s="25">
        <v>3794770</v>
      </c>
      <c r="I47" s="25">
        <v>3422506</v>
      </c>
      <c r="J47" s="25">
        <v>3045588</v>
      </c>
      <c r="K47" s="25">
        <v>3475525</v>
      </c>
      <c r="L47" s="25">
        <v>4391013</v>
      </c>
      <c r="M47" s="25">
        <v>5122004</v>
      </c>
      <c r="N47" s="25">
        <v>6629642</v>
      </c>
      <c r="O47" s="25">
        <v>5557911</v>
      </c>
      <c r="P47" s="25">
        <v>6817432</v>
      </c>
      <c r="Q47" s="25">
        <v>6923662</v>
      </c>
      <c r="R47" s="25">
        <v>7046873</v>
      </c>
      <c r="S47" s="25">
        <v>7426066</v>
      </c>
      <c r="T47" s="25">
        <v>7382635</v>
      </c>
      <c r="U47" s="25">
        <v>7869982</v>
      </c>
      <c r="V47" s="25">
        <v>8763487</v>
      </c>
      <c r="W47" s="25">
        <v>8790898</v>
      </c>
      <c r="X47" s="25">
        <v>9416391</v>
      </c>
      <c r="Y47" s="29"/>
      <c r="Z47" s="24">
        <f t="shared" si="25"/>
        <v>7.1152344163247117E-2</v>
      </c>
      <c r="AA47" s="24">
        <f t="shared" si="28"/>
        <v>0.27547833530981825</v>
      </c>
      <c r="AB47" s="7"/>
      <c r="AC47" s="25">
        <v>1954102</v>
      </c>
      <c r="AD47" s="25">
        <v>2279114</v>
      </c>
      <c r="AE47" s="25">
        <v>2341763</v>
      </c>
      <c r="AF47" s="25">
        <v>2046363</v>
      </c>
      <c r="AG47" s="25">
        <v>1319738</v>
      </c>
      <c r="AH47" s="25">
        <v>1910185</v>
      </c>
      <c r="AI47" s="25">
        <v>1344882</v>
      </c>
      <c r="AJ47" s="25">
        <v>1189129</v>
      </c>
      <c r="AK47" s="25">
        <v>1400235</v>
      </c>
      <c r="AL47" s="25">
        <v>1882662</v>
      </c>
      <c r="AM47" s="25">
        <v>2211054</v>
      </c>
      <c r="AN47" s="25">
        <v>3358548</v>
      </c>
      <c r="AO47" s="25">
        <v>2242244</v>
      </c>
      <c r="AP47" s="25">
        <v>2992500</v>
      </c>
      <c r="AQ47" s="25">
        <v>2868217</v>
      </c>
      <c r="AR47" s="25">
        <v>3007037</v>
      </c>
      <c r="AS47" s="25">
        <v>3046635</v>
      </c>
      <c r="AT47" s="25">
        <v>2631308</v>
      </c>
      <c r="AU47" s="25">
        <v>2955054</v>
      </c>
      <c r="AV47" s="25">
        <v>3281925</v>
      </c>
      <c r="AW47" s="25">
        <v>3109719</v>
      </c>
      <c r="AX47" s="25">
        <v>3428475</v>
      </c>
      <c r="AY47" s="29"/>
      <c r="AZ47" s="24">
        <f t="shared" si="26"/>
        <v>0.10250315221407469</v>
      </c>
      <c r="BA47" s="24">
        <f t="shared" si="29"/>
        <v>0.3029546522109916</v>
      </c>
      <c r="BB47" s="11"/>
      <c r="BC47" s="25">
        <v>907825</v>
      </c>
      <c r="BD47" s="25">
        <v>1025559</v>
      </c>
      <c r="BE47" s="25">
        <v>1245227</v>
      </c>
      <c r="BF47" s="25">
        <v>1419638</v>
      </c>
      <c r="BG47" s="25">
        <v>1801134</v>
      </c>
      <c r="BH47" s="25">
        <v>1884585</v>
      </c>
      <c r="BI47" s="25">
        <v>2077624</v>
      </c>
      <c r="BJ47" s="25">
        <v>1856459</v>
      </c>
      <c r="BK47" s="25">
        <v>2075290</v>
      </c>
      <c r="BL47" s="25">
        <v>2508351</v>
      </c>
      <c r="BM47" s="25">
        <v>2910950</v>
      </c>
      <c r="BN47" s="25">
        <v>3271094</v>
      </c>
      <c r="BO47" s="25">
        <v>3315667</v>
      </c>
      <c r="BP47" s="25">
        <v>3824932</v>
      </c>
      <c r="BQ47" s="25">
        <v>4055445</v>
      </c>
      <c r="BR47" s="25">
        <v>4039836</v>
      </c>
      <c r="BS47" s="25">
        <v>4379431</v>
      </c>
      <c r="BT47" s="25">
        <v>4751327</v>
      </c>
      <c r="BU47" s="25">
        <v>4914928</v>
      </c>
      <c r="BV47" s="25">
        <v>5481562</v>
      </c>
      <c r="BW47" s="25">
        <v>5681179</v>
      </c>
      <c r="BX47" s="25">
        <v>5987916</v>
      </c>
      <c r="BY47" s="29"/>
      <c r="BZ47" s="24">
        <f t="shared" si="27"/>
        <v>5.3991785859942132E-2</v>
      </c>
      <c r="CA47" s="24">
        <f t="shared" si="30"/>
        <v>0.26026181738280685</v>
      </c>
    </row>
    <row r="48" spans="1:79" s="6" customFormat="1" x14ac:dyDescent="0.25">
      <c r="A48" s="51" t="s">
        <v>239</v>
      </c>
      <c r="B48" s="20" t="s">
        <v>3</v>
      </c>
      <c r="C48" s="25">
        <v>324640</v>
      </c>
      <c r="D48" s="25">
        <v>473774</v>
      </c>
      <c r="E48" s="25">
        <v>480801</v>
      </c>
      <c r="F48" s="25">
        <v>560898</v>
      </c>
      <c r="G48" s="25">
        <v>734472</v>
      </c>
      <c r="H48" s="25">
        <v>841746</v>
      </c>
      <c r="I48" s="25">
        <v>896125</v>
      </c>
      <c r="J48" s="25">
        <v>737119</v>
      </c>
      <c r="K48" s="25">
        <v>961331</v>
      </c>
      <c r="L48" s="25">
        <v>900540</v>
      </c>
      <c r="M48" s="25">
        <v>1482388</v>
      </c>
      <c r="N48" s="25">
        <v>1576031</v>
      </c>
      <c r="O48" s="25">
        <v>2299889</v>
      </c>
      <c r="P48" s="25">
        <v>2919890</v>
      </c>
      <c r="Q48" s="25">
        <v>3339695</v>
      </c>
      <c r="R48" s="25">
        <v>3455410</v>
      </c>
      <c r="S48" s="25">
        <v>4101063.0308299661</v>
      </c>
      <c r="T48" s="25">
        <v>3298114.9691700339</v>
      </c>
      <c r="U48" s="25">
        <v>4358162</v>
      </c>
      <c r="V48" s="25">
        <v>4477225</v>
      </c>
      <c r="W48" s="25">
        <v>9898985</v>
      </c>
      <c r="X48" s="25">
        <v>9521689</v>
      </c>
      <c r="Y48" s="29"/>
      <c r="Z48" s="24">
        <f t="shared" si="25"/>
        <v>-3.8114614781212364E-2</v>
      </c>
      <c r="AA48" s="24">
        <f t="shared" si="28"/>
        <v>1.887009424779428</v>
      </c>
      <c r="AB48" s="7"/>
      <c r="AC48" s="25">
        <v>303994</v>
      </c>
      <c r="AD48" s="25">
        <v>455103</v>
      </c>
      <c r="AE48" s="25">
        <v>476675</v>
      </c>
      <c r="AF48" s="25">
        <v>553613</v>
      </c>
      <c r="AG48" s="25">
        <v>709043</v>
      </c>
      <c r="AH48" s="25">
        <v>795952</v>
      </c>
      <c r="AI48" s="25">
        <v>764743</v>
      </c>
      <c r="AJ48" s="25">
        <v>599525</v>
      </c>
      <c r="AK48" s="25">
        <v>766695</v>
      </c>
      <c r="AL48" s="25">
        <v>601725</v>
      </c>
      <c r="AM48" s="25">
        <v>811212</v>
      </c>
      <c r="AN48" s="25">
        <v>737551</v>
      </c>
      <c r="AO48" s="25">
        <v>1222649</v>
      </c>
      <c r="AP48" s="25">
        <v>1493255</v>
      </c>
      <c r="AQ48" s="25">
        <v>1430013</v>
      </c>
      <c r="AR48" s="25">
        <v>1173138</v>
      </c>
      <c r="AS48" s="25">
        <v>1461131</v>
      </c>
      <c r="AT48" s="25">
        <v>1009259</v>
      </c>
      <c r="AU48" s="25">
        <v>1499722</v>
      </c>
      <c r="AV48" s="25">
        <v>1451716</v>
      </c>
      <c r="AW48" s="25">
        <v>1662537</v>
      </c>
      <c r="AX48" s="25">
        <v>1554184</v>
      </c>
      <c r="AY48" s="29"/>
      <c r="AZ48" s="24">
        <f t="shared" si="26"/>
        <v>-6.5173286368965022E-2</v>
      </c>
      <c r="BA48" s="24">
        <f t="shared" si="29"/>
        <v>0.53992582676993717</v>
      </c>
      <c r="BB48" s="11"/>
      <c r="BC48" s="25">
        <v>20646</v>
      </c>
      <c r="BD48" s="25">
        <v>18671</v>
      </c>
      <c r="BE48" s="25">
        <v>4126</v>
      </c>
      <c r="BF48" s="25">
        <v>7285</v>
      </c>
      <c r="BG48" s="25">
        <v>25429</v>
      </c>
      <c r="BH48" s="25">
        <v>45794</v>
      </c>
      <c r="BI48" s="25">
        <v>131382</v>
      </c>
      <c r="BJ48" s="25">
        <v>137594</v>
      </c>
      <c r="BK48" s="25">
        <v>194636</v>
      </c>
      <c r="BL48" s="25">
        <v>298815</v>
      </c>
      <c r="BM48" s="25">
        <v>671176</v>
      </c>
      <c r="BN48" s="25">
        <v>838480</v>
      </c>
      <c r="BO48" s="25">
        <v>1077240</v>
      </c>
      <c r="BP48" s="25">
        <v>1426635</v>
      </c>
      <c r="BQ48" s="25">
        <v>1909682</v>
      </c>
      <c r="BR48" s="25">
        <v>2282272</v>
      </c>
      <c r="BS48" s="25">
        <v>2639932.0308299661</v>
      </c>
      <c r="BT48" s="25">
        <v>2288855.9691700339</v>
      </c>
      <c r="BU48" s="25">
        <v>2858440.0000000005</v>
      </c>
      <c r="BV48" s="25">
        <v>3025508.9999999995</v>
      </c>
      <c r="BW48" s="25">
        <v>8236448</v>
      </c>
      <c r="BX48" s="25">
        <v>7967505</v>
      </c>
      <c r="BY48" s="29"/>
      <c r="BZ48" s="24">
        <f t="shared" si="27"/>
        <v>-3.2652789163484019E-2</v>
      </c>
      <c r="CA48" s="24">
        <f t="shared" si="30"/>
        <v>2.4809988515306669</v>
      </c>
    </row>
    <row r="49" spans="1:79" s="6" customFormat="1" x14ac:dyDescent="0.25">
      <c r="A49" s="51" t="s">
        <v>226</v>
      </c>
      <c r="B49" s="20" t="s">
        <v>3</v>
      </c>
      <c r="C49" s="25" t="s">
        <v>1</v>
      </c>
      <c r="D49" s="25" t="s">
        <v>1</v>
      </c>
      <c r="E49" s="25" t="s">
        <v>1</v>
      </c>
      <c r="F49" s="25" t="s">
        <v>1</v>
      </c>
      <c r="G49" s="25" t="s">
        <v>1</v>
      </c>
      <c r="H49" s="25" t="s">
        <v>1</v>
      </c>
      <c r="I49" s="25" t="s">
        <v>1</v>
      </c>
      <c r="J49" s="25" t="s">
        <v>1</v>
      </c>
      <c r="K49" s="25" t="s">
        <v>1</v>
      </c>
      <c r="L49" s="25" t="s">
        <v>1</v>
      </c>
      <c r="M49" s="25" t="s">
        <v>1</v>
      </c>
      <c r="N49" s="25" t="s">
        <v>1</v>
      </c>
      <c r="O49" s="25" t="s">
        <v>1</v>
      </c>
      <c r="P49" s="25" t="s">
        <v>1</v>
      </c>
      <c r="Q49" s="25" t="s">
        <v>1</v>
      </c>
      <c r="R49" s="25" t="s">
        <v>1</v>
      </c>
      <c r="S49" s="25" t="s">
        <v>1</v>
      </c>
      <c r="T49" s="25" t="s">
        <v>1</v>
      </c>
      <c r="U49" s="25">
        <v>867409</v>
      </c>
      <c r="V49" s="25">
        <v>2021139</v>
      </c>
      <c r="W49" s="25">
        <v>-1854435</v>
      </c>
      <c r="X49" s="25">
        <v>422180</v>
      </c>
      <c r="Y49" s="29"/>
      <c r="Z49" s="24">
        <f t="shared" si="25"/>
        <v>-1.2276596375715514</v>
      </c>
      <c r="AA49" s="24" t="str">
        <f t="shared" si="28"/>
        <v>X</v>
      </c>
      <c r="AB49" s="7"/>
      <c r="AC49" s="25" t="s">
        <v>1</v>
      </c>
      <c r="AD49" s="25" t="s">
        <v>1</v>
      </c>
      <c r="AE49" s="25" t="s">
        <v>1</v>
      </c>
      <c r="AF49" s="25" t="s">
        <v>1</v>
      </c>
      <c r="AG49" s="25" t="s">
        <v>1</v>
      </c>
      <c r="AH49" s="25" t="s">
        <v>1</v>
      </c>
      <c r="AI49" s="25" t="s">
        <v>1</v>
      </c>
      <c r="AJ49" s="25" t="s">
        <v>1</v>
      </c>
      <c r="AK49" s="25" t="s">
        <v>1</v>
      </c>
      <c r="AL49" s="25" t="s">
        <v>1</v>
      </c>
      <c r="AM49" s="25" t="s">
        <v>1</v>
      </c>
      <c r="AN49" s="25" t="s">
        <v>1</v>
      </c>
      <c r="AO49" s="25" t="s">
        <v>1</v>
      </c>
      <c r="AP49" s="25" t="s">
        <v>1</v>
      </c>
      <c r="AQ49" s="25" t="s">
        <v>1</v>
      </c>
      <c r="AR49" s="25" t="s">
        <v>1</v>
      </c>
      <c r="AS49" s="25" t="s">
        <v>1</v>
      </c>
      <c r="AT49" s="25" t="s">
        <v>1</v>
      </c>
      <c r="AU49" s="25">
        <v>95727</v>
      </c>
      <c r="AV49" s="25">
        <v>132651</v>
      </c>
      <c r="AW49" s="25">
        <v>210734</v>
      </c>
      <c r="AX49" s="25">
        <v>148720</v>
      </c>
      <c r="AY49" s="29"/>
      <c r="AZ49" s="24">
        <f t="shared" si="26"/>
        <v>-0.29427619653212111</v>
      </c>
      <c r="BA49" s="24" t="str">
        <f t="shared" si="29"/>
        <v>X</v>
      </c>
      <c r="BB49" s="11"/>
      <c r="BC49" s="25" t="s">
        <v>1</v>
      </c>
      <c r="BD49" s="25" t="s">
        <v>1</v>
      </c>
      <c r="BE49" s="25" t="s">
        <v>1</v>
      </c>
      <c r="BF49" s="25" t="s">
        <v>1</v>
      </c>
      <c r="BG49" s="25" t="s">
        <v>1</v>
      </c>
      <c r="BH49" s="25" t="s">
        <v>1</v>
      </c>
      <c r="BI49" s="25" t="s">
        <v>1</v>
      </c>
      <c r="BJ49" s="25" t="s">
        <v>1</v>
      </c>
      <c r="BK49" s="25" t="s">
        <v>1</v>
      </c>
      <c r="BL49" s="25" t="s">
        <v>1</v>
      </c>
      <c r="BM49" s="25" t="s">
        <v>1</v>
      </c>
      <c r="BN49" s="25" t="s">
        <v>1</v>
      </c>
      <c r="BO49" s="25" t="s">
        <v>1</v>
      </c>
      <c r="BP49" s="25" t="s">
        <v>1</v>
      </c>
      <c r="BQ49" s="25" t="s">
        <v>1</v>
      </c>
      <c r="BR49" s="25" t="s">
        <v>1</v>
      </c>
      <c r="BS49" s="25" t="s">
        <v>1</v>
      </c>
      <c r="BT49" s="25" t="s">
        <v>1</v>
      </c>
      <c r="BU49" s="25">
        <v>771682</v>
      </c>
      <c r="BV49" s="25">
        <v>1888488</v>
      </c>
      <c r="BW49" s="25">
        <v>-2065169</v>
      </c>
      <c r="BX49" s="25">
        <v>273460</v>
      </c>
      <c r="BY49" s="29"/>
      <c r="BZ49" s="24">
        <f t="shared" si="27"/>
        <v>-1.1324153132261814</v>
      </c>
      <c r="CA49" s="24" t="str">
        <f t="shared" si="30"/>
        <v>X</v>
      </c>
    </row>
    <row r="50" spans="1:79" s="6" customFormat="1" x14ac:dyDescent="0.25">
      <c r="A50" s="51" t="s">
        <v>227</v>
      </c>
      <c r="B50" s="20" t="s">
        <v>3</v>
      </c>
      <c r="C50" s="25" t="s">
        <v>1</v>
      </c>
      <c r="D50" s="25" t="s">
        <v>1</v>
      </c>
      <c r="E50" s="25" t="s">
        <v>1</v>
      </c>
      <c r="F50" s="25" t="s">
        <v>1</v>
      </c>
      <c r="G50" s="25" t="s">
        <v>1</v>
      </c>
      <c r="H50" s="25" t="s">
        <v>1</v>
      </c>
      <c r="I50" s="25" t="s">
        <v>1</v>
      </c>
      <c r="J50" s="25" t="s">
        <v>1</v>
      </c>
      <c r="K50" s="25" t="s">
        <v>1</v>
      </c>
      <c r="L50" s="25" t="s">
        <v>1</v>
      </c>
      <c r="M50" s="25" t="s">
        <v>1</v>
      </c>
      <c r="N50" s="25" t="s">
        <v>1</v>
      </c>
      <c r="O50" s="25" t="s">
        <v>1</v>
      </c>
      <c r="P50" s="25" t="s">
        <v>1</v>
      </c>
      <c r="Q50" s="25" t="s">
        <v>1</v>
      </c>
      <c r="R50" s="25" t="s">
        <v>1</v>
      </c>
      <c r="S50" s="25" t="s">
        <v>1</v>
      </c>
      <c r="T50" s="25" t="s">
        <v>1</v>
      </c>
      <c r="U50" s="25">
        <v>123</v>
      </c>
      <c r="V50" s="25">
        <v>376</v>
      </c>
      <c r="W50" s="25">
        <v>-490.41818181818184</v>
      </c>
      <c r="X50" s="25">
        <v>27.418181818181818</v>
      </c>
      <c r="Y50" s="29"/>
      <c r="Z50" s="24">
        <f t="shared" si="25"/>
        <v>-1.0559077596114632</v>
      </c>
      <c r="AA50" s="24" t="str">
        <f t="shared" si="28"/>
        <v>X</v>
      </c>
      <c r="AB50" s="7"/>
      <c r="AC50" s="25" t="s">
        <v>1</v>
      </c>
      <c r="AD50" s="25" t="s">
        <v>1</v>
      </c>
      <c r="AE50" s="25" t="s">
        <v>1</v>
      </c>
      <c r="AF50" s="25" t="s">
        <v>1</v>
      </c>
      <c r="AG50" s="25" t="s">
        <v>1</v>
      </c>
      <c r="AH50" s="25" t="s">
        <v>1</v>
      </c>
      <c r="AI50" s="25" t="s">
        <v>1</v>
      </c>
      <c r="AJ50" s="25" t="s">
        <v>1</v>
      </c>
      <c r="AK50" s="25" t="s">
        <v>1</v>
      </c>
      <c r="AL50" s="25" t="s">
        <v>1</v>
      </c>
      <c r="AM50" s="25" t="s">
        <v>1</v>
      </c>
      <c r="AN50" s="25" t="s">
        <v>1</v>
      </c>
      <c r="AO50" s="25" t="s">
        <v>1</v>
      </c>
      <c r="AP50" s="25" t="s">
        <v>1</v>
      </c>
      <c r="AQ50" s="25" t="s">
        <v>1</v>
      </c>
      <c r="AR50" s="25" t="s">
        <v>1</v>
      </c>
      <c r="AS50" s="25" t="s">
        <v>1</v>
      </c>
      <c r="AT50" s="25" t="s">
        <v>1</v>
      </c>
      <c r="AU50" s="25">
        <v>0</v>
      </c>
      <c r="AV50" s="25">
        <v>0</v>
      </c>
      <c r="AW50" s="25">
        <v>3</v>
      </c>
      <c r="AX50" s="25">
        <v>3</v>
      </c>
      <c r="AY50" s="29"/>
      <c r="AZ50" s="24">
        <f t="shared" si="26"/>
        <v>0</v>
      </c>
      <c r="BA50" s="24" t="str">
        <f t="shared" si="29"/>
        <v>X</v>
      </c>
      <c r="BB50" s="11"/>
      <c r="BC50" s="25" t="s">
        <v>1</v>
      </c>
      <c r="BD50" s="25" t="s">
        <v>1</v>
      </c>
      <c r="BE50" s="25" t="s">
        <v>1</v>
      </c>
      <c r="BF50" s="25" t="s">
        <v>1</v>
      </c>
      <c r="BG50" s="25" t="s">
        <v>1</v>
      </c>
      <c r="BH50" s="25" t="s">
        <v>1</v>
      </c>
      <c r="BI50" s="25" t="s">
        <v>1</v>
      </c>
      <c r="BJ50" s="25" t="s">
        <v>1</v>
      </c>
      <c r="BK50" s="25" t="s">
        <v>1</v>
      </c>
      <c r="BL50" s="25" t="s">
        <v>1</v>
      </c>
      <c r="BM50" s="25" t="s">
        <v>1</v>
      </c>
      <c r="BN50" s="25" t="s">
        <v>1</v>
      </c>
      <c r="BO50" s="25" t="s">
        <v>1</v>
      </c>
      <c r="BP50" s="25" t="s">
        <v>1</v>
      </c>
      <c r="BQ50" s="25" t="s">
        <v>1</v>
      </c>
      <c r="BR50" s="25" t="s">
        <v>1</v>
      </c>
      <c r="BS50" s="25" t="s">
        <v>1</v>
      </c>
      <c r="BT50" s="25" t="s">
        <v>1</v>
      </c>
      <c r="BU50" s="25">
        <v>123</v>
      </c>
      <c r="BV50" s="25">
        <v>376</v>
      </c>
      <c r="BW50" s="25">
        <v>-493.41818181818184</v>
      </c>
      <c r="BX50" s="25">
        <v>24.418181818181818</v>
      </c>
      <c r="BY50" s="29"/>
      <c r="BZ50" s="24">
        <f t="shared" si="27"/>
        <v>-1.0494878030805512</v>
      </c>
      <c r="CA50" s="24" t="str">
        <f t="shared" si="30"/>
        <v>X</v>
      </c>
    </row>
    <row r="51" spans="1:79" s="6" customFormat="1" ht="33.75" x14ac:dyDescent="0.25">
      <c r="A51" s="47" t="s">
        <v>64</v>
      </c>
      <c r="B51" s="17" t="s">
        <v>3</v>
      </c>
      <c r="C51" s="26">
        <v>8746184</v>
      </c>
      <c r="D51" s="26">
        <v>9440088</v>
      </c>
      <c r="E51" s="26">
        <v>10305924</v>
      </c>
      <c r="F51" s="26">
        <v>11135377</v>
      </c>
      <c r="G51" s="26">
        <v>11728000</v>
      </c>
      <c r="H51" s="26">
        <v>12047921</v>
      </c>
      <c r="I51" s="26">
        <v>12818230</v>
      </c>
      <c r="J51" s="26">
        <v>12198862</v>
      </c>
      <c r="K51" s="26">
        <v>12540713</v>
      </c>
      <c r="L51" s="26">
        <v>13058717</v>
      </c>
      <c r="M51" s="26">
        <v>14557571</v>
      </c>
      <c r="N51" s="26">
        <v>15930620</v>
      </c>
      <c r="O51" s="26">
        <v>16714100</v>
      </c>
      <c r="P51" s="26">
        <v>17865609</v>
      </c>
      <c r="Q51" s="26">
        <v>19378333</v>
      </c>
      <c r="R51" s="26">
        <v>20015193</v>
      </c>
      <c r="S51" s="26">
        <v>20841280.309562065</v>
      </c>
      <c r="T51" s="26">
        <v>20891499</v>
      </c>
      <c r="U51" s="26">
        <v>22830216.432529587</v>
      </c>
      <c r="V51" s="26">
        <v>24313562</v>
      </c>
      <c r="W51" s="26">
        <v>27150667.043147154</v>
      </c>
      <c r="X51" s="26">
        <v>29638194</v>
      </c>
      <c r="Y51" s="29"/>
      <c r="Z51" s="19">
        <f t="shared" si="25"/>
        <v>9.1619368058240669E-2</v>
      </c>
      <c r="AA51" s="19">
        <f t="shared" si="28"/>
        <v>0.41867244662529957</v>
      </c>
      <c r="AB51" s="7"/>
      <c r="AC51" s="26">
        <v>4398477</v>
      </c>
      <c r="AD51" s="26">
        <v>4913900</v>
      </c>
      <c r="AE51" s="26">
        <v>5270102</v>
      </c>
      <c r="AF51" s="26">
        <v>5621618</v>
      </c>
      <c r="AG51" s="26">
        <v>5777897</v>
      </c>
      <c r="AH51" s="26">
        <v>6003476</v>
      </c>
      <c r="AI51" s="26">
        <v>6143500</v>
      </c>
      <c r="AJ51" s="26">
        <v>5634933</v>
      </c>
      <c r="AK51" s="26">
        <v>5768793</v>
      </c>
      <c r="AL51" s="26">
        <v>5810894</v>
      </c>
      <c r="AM51" s="26">
        <v>6088909</v>
      </c>
      <c r="AN51" s="26">
        <v>6582890</v>
      </c>
      <c r="AO51" s="26">
        <v>7068081</v>
      </c>
      <c r="AP51" s="26">
        <v>7662061</v>
      </c>
      <c r="AQ51" s="26">
        <v>8157679</v>
      </c>
      <c r="AR51" s="26">
        <v>8307888</v>
      </c>
      <c r="AS51" s="26">
        <v>8496774</v>
      </c>
      <c r="AT51" s="26">
        <v>8236147</v>
      </c>
      <c r="AU51" s="26">
        <v>8604833</v>
      </c>
      <c r="AV51" s="26">
        <v>8580399</v>
      </c>
      <c r="AW51" s="26">
        <v>8829440</v>
      </c>
      <c r="AX51" s="26">
        <v>8609399</v>
      </c>
      <c r="AY51" s="29"/>
      <c r="AZ51" s="19">
        <f t="shared" si="26"/>
        <v>-2.4921286061177161E-2</v>
      </c>
      <c r="BA51" s="19">
        <f t="shared" si="29"/>
        <v>4.5318763737461243E-2</v>
      </c>
      <c r="BB51" s="11"/>
      <c r="BC51" s="26">
        <v>4347707</v>
      </c>
      <c r="BD51" s="26">
        <v>4526188</v>
      </c>
      <c r="BE51" s="26">
        <v>5035822</v>
      </c>
      <c r="BF51" s="26">
        <v>5513759</v>
      </c>
      <c r="BG51" s="26">
        <v>5950103</v>
      </c>
      <c r="BH51" s="26">
        <v>6044445</v>
      </c>
      <c r="BI51" s="26">
        <v>6674730</v>
      </c>
      <c r="BJ51" s="26">
        <v>6563929</v>
      </c>
      <c r="BK51" s="26">
        <v>6771920</v>
      </c>
      <c r="BL51" s="26">
        <v>7247823</v>
      </c>
      <c r="BM51" s="26">
        <v>8468662</v>
      </c>
      <c r="BN51" s="26">
        <v>9347730</v>
      </c>
      <c r="BO51" s="26">
        <v>9646019</v>
      </c>
      <c r="BP51" s="26">
        <v>10203548</v>
      </c>
      <c r="BQ51" s="26">
        <v>11220654</v>
      </c>
      <c r="BR51" s="26">
        <v>11707305</v>
      </c>
      <c r="BS51" s="26">
        <v>12344506.309562067</v>
      </c>
      <c r="BT51" s="26">
        <v>12655352</v>
      </c>
      <c r="BU51" s="26">
        <v>14225383.432529587</v>
      </c>
      <c r="BV51" s="26">
        <v>15733163</v>
      </c>
      <c r="BW51" s="26">
        <v>18321227.043147154</v>
      </c>
      <c r="BX51" s="26">
        <v>21028795</v>
      </c>
      <c r="BY51" s="29"/>
      <c r="BZ51" s="19">
        <f t="shared" si="27"/>
        <v>0.14778311247802489</v>
      </c>
      <c r="CA51" s="19">
        <f t="shared" si="30"/>
        <v>0.66165231911368405</v>
      </c>
    </row>
    <row r="52" spans="1:79" s="6" customFormat="1" x14ac:dyDescent="0.25">
      <c r="A52" s="53" t="s">
        <v>54</v>
      </c>
      <c r="B52" s="20" t="s">
        <v>3</v>
      </c>
      <c r="C52" s="25">
        <v>22722</v>
      </c>
      <c r="D52" s="25">
        <v>23852</v>
      </c>
      <c r="E52" s="25">
        <v>24125</v>
      </c>
      <c r="F52" s="25">
        <v>25866</v>
      </c>
      <c r="G52" s="25">
        <v>26702</v>
      </c>
      <c r="H52" s="25">
        <v>28165</v>
      </c>
      <c r="I52" s="25">
        <v>28614</v>
      </c>
      <c r="J52" s="25">
        <v>29773</v>
      </c>
      <c r="K52" s="25">
        <v>31076</v>
      </c>
      <c r="L52" s="25">
        <v>32663</v>
      </c>
      <c r="M52" s="25">
        <v>33442</v>
      </c>
      <c r="N52" s="25">
        <v>35134</v>
      </c>
      <c r="O52" s="25">
        <v>35233.047890388967</v>
      </c>
      <c r="P52" s="25">
        <v>34132</v>
      </c>
      <c r="Q52" s="25">
        <v>34912.070809761433</v>
      </c>
      <c r="R52" s="25">
        <v>36351</v>
      </c>
      <c r="S52" s="25">
        <v>35058.837576648039</v>
      </c>
      <c r="T52" s="25">
        <v>39824</v>
      </c>
      <c r="U52" s="25">
        <v>43315.027929643766</v>
      </c>
      <c r="V52" s="25">
        <v>54048</v>
      </c>
      <c r="W52" s="25">
        <v>59237.086021507814</v>
      </c>
      <c r="X52" s="25">
        <v>64937</v>
      </c>
      <c r="Y52" s="29"/>
      <c r="Z52" s="24">
        <f t="shared" si="25"/>
        <v>9.6222052118206225E-2</v>
      </c>
      <c r="AA52" s="24">
        <f t="shared" si="28"/>
        <v>0.63059963840899957</v>
      </c>
      <c r="AB52" s="7"/>
      <c r="AC52" s="25">
        <v>2607</v>
      </c>
      <c r="AD52" s="25">
        <v>2742</v>
      </c>
      <c r="AE52" s="25">
        <v>1375</v>
      </c>
      <c r="AF52" s="25">
        <v>1488</v>
      </c>
      <c r="AG52" s="25">
        <v>1589</v>
      </c>
      <c r="AH52" s="25">
        <v>1742</v>
      </c>
      <c r="AI52" s="25">
        <v>1778</v>
      </c>
      <c r="AJ52" s="25">
        <v>1903</v>
      </c>
      <c r="AK52" s="25">
        <v>2008</v>
      </c>
      <c r="AL52" s="25">
        <v>2246</v>
      </c>
      <c r="AM52" s="25">
        <v>2263</v>
      </c>
      <c r="AN52" s="25">
        <v>2322</v>
      </c>
      <c r="AO52" s="25">
        <v>2359</v>
      </c>
      <c r="AP52" s="25">
        <v>2515</v>
      </c>
      <c r="AQ52" s="25">
        <v>2545</v>
      </c>
      <c r="AR52" s="25">
        <v>2646</v>
      </c>
      <c r="AS52" s="25">
        <v>2595</v>
      </c>
      <c r="AT52" s="25">
        <v>2531</v>
      </c>
      <c r="AU52" s="25">
        <v>2522</v>
      </c>
      <c r="AV52" s="25">
        <v>2565</v>
      </c>
      <c r="AW52" s="25">
        <v>2581</v>
      </c>
      <c r="AX52" s="25">
        <v>2658</v>
      </c>
      <c r="AY52" s="29"/>
      <c r="AZ52" s="24">
        <f t="shared" si="26"/>
        <v>2.9833397907787607E-2</v>
      </c>
      <c r="BA52" s="24">
        <f t="shared" si="29"/>
        <v>5.0177795337811082E-2</v>
      </c>
      <c r="BB52" s="11"/>
      <c r="BC52" s="25">
        <v>20115</v>
      </c>
      <c r="BD52" s="25">
        <v>21110</v>
      </c>
      <c r="BE52" s="25">
        <v>22750</v>
      </c>
      <c r="BF52" s="25">
        <v>24378</v>
      </c>
      <c r="BG52" s="25">
        <v>25113</v>
      </c>
      <c r="BH52" s="25">
        <v>26423</v>
      </c>
      <c r="BI52" s="25">
        <v>26836</v>
      </c>
      <c r="BJ52" s="25">
        <v>27870</v>
      </c>
      <c r="BK52" s="25">
        <v>29068</v>
      </c>
      <c r="BL52" s="25">
        <v>30417</v>
      </c>
      <c r="BM52" s="25">
        <v>31179</v>
      </c>
      <c r="BN52" s="25">
        <v>32812</v>
      </c>
      <c r="BO52" s="25">
        <v>32874.047890388967</v>
      </c>
      <c r="BP52" s="25">
        <v>31617</v>
      </c>
      <c r="BQ52" s="25">
        <v>32367.070809761433</v>
      </c>
      <c r="BR52" s="25">
        <v>33705</v>
      </c>
      <c r="BS52" s="25">
        <v>32463.837576648039</v>
      </c>
      <c r="BT52" s="25">
        <v>37293</v>
      </c>
      <c r="BU52" s="25">
        <v>40793.027929643766</v>
      </c>
      <c r="BV52" s="25">
        <v>51483</v>
      </c>
      <c r="BW52" s="25">
        <v>56656.086021507814</v>
      </c>
      <c r="BX52" s="25">
        <v>62279</v>
      </c>
      <c r="BY52" s="29"/>
      <c r="BZ52" s="24">
        <f t="shared" si="27"/>
        <v>9.9246424759338536E-2</v>
      </c>
      <c r="CA52" s="24">
        <f t="shared" si="30"/>
        <v>0.66999168744804649</v>
      </c>
    </row>
    <row r="53" spans="1:79" s="6" customFormat="1" ht="22.5" x14ac:dyDescent="0.25">
      <c r="A53" s="51" t="s">
        <v>65</v>
      </c>
      <c r="B53" s="20" t="s">
        <v>3</v>
      </c>
      <c r="C53" s="25">
        <v>22325</v>
      </c>
      <c r="D53" s="25">
        <v>22666</v>
      </c>
      <c r="E53" s="25">
        <v>23610</v>
      </c>
      <c r="F53" s="25">
        <v>25032</v>
      </c>
      <c r="G53" s="25">
        <v>25410</v>
      </c>
      <c r="H53" s="25">
        <v>26617</v>
      </c>
      <c r="I53" s="25">
        <v>27755</v>
      </c>
      <c r="J53" s="25">
        <v>28928</v>
      </c>
      <c r="K53" s="25">
        <v>29281</v>
      </c>
      <c r="L53" s="25">
        <v>30712</v>
      </c>
      <c r="M53" s="25">
        <v>31296</v>
      </c>
      <c r="N53" s="25">
        <v>33411</v>
      </c>
      <c r="O53" s="25">
        <v>33874.023474490532</v>
      </c>
      <c r="P53" s="25">
        <v>33103</v>
      </c>
      <c r="Q53" s="25">
        <v>33997.061628098912</v>
      </c>
      <c r="R53" s="25">
        <v>35475</v>
      </c>
      <c r="S53" s="25">
        <v>34201.801297052094</v>
      </c>
      <c r="T53" s="25">
        <v>38592</v>
      </c>
      <c r="U53" s="25">
        <v>40692.658385093171</v>
      </c>
      <c r="V53" s="25">
        <v>53113</v>
      </c>
      <c r="W53" s="25">
        <v>57982.408450704228</v>
      </c>
      <c r="X53" s="25">
        <v>63748</v>
      </c>
      <c r="Y53" s="29"/>
      <c r="Z53" s="24">
        <f t="shared" si="25"/>
        <v>9.9436910320784389E-2</v>
      </c>
      <c r="AA53" s="24">
        <f t="shared" si="28"/>
        <v>0.65184494195688236</v>
      </c>
      <c r="AB53" s="7"/>
      <c r="AC53" s="25">
        <v>2523</v>
      </c>
      <c r="AD53" s="25">
        <v>1881</v>
      </c>
      <c r="AE53" s="25">
        <v>1226</v>
      </c>
      <c r="AF53" s="25">
        <v>1269</v>
      </c>
      <c r="AG53" s="25">
        <v>1313</v>
      </c>
      <c r="AH53" s="25">
        <v>1377</v>
      </c>
      <c r="AI53" s="25">
        <v>1667</v>
      </c>
      <c r="AJ53" s="25">
        <v>1761</v>
      </c>
      <c r="AK53" s="25">
        <v>1805</v>
      </c>
      <c r="AL53" s="25">
        <v>1957</v>
      </c>
      <c r="AM53" s="25">
        <v>1917</v>
      </c>
      <c r="AN53" s="25">
        <v>1923</v>
      </c>
      <c r="AO53" s="25">
        <v>2191</v>
      </c>
      <c r="AP53" s="25">
        <v>2326</v>
      </c>
      <c r="AQ53" s="25">
        <v>2440</v>
      </c>
      <c r="AR53" s="25">
        <v>2565</v>
      </c>
      <c r="AS53" s="25">
        <v>2514</v>
      </c>
      <c r="AT53" s="25">
        <v>2372</v>
      </c>
      <c r="AU53" s="25">
        <v>2396</v>
      </c>
      <c r="AV53" s="25">
        <v>2450</v>
      </c>
      <c r="AW53" s="25">
        <v>2480</v>
      </c>
      <c r="AX53" s="25">
        <v>2558</v>
      </c>
      <c r="AY53" s="29"/>
      <c r="AZ53" s="24">
        <f t="shared" si="26"/>
        <v>3.1451612903225845E-2</v>
      </c>
      <c r="BA53" s="24">
        <f t="shared" si="29"/>
        <v>7.8414839797639191E-2</v>
      </c>
      <c r="BB53" s="11"/>
      <c r="BC53" s="25">
        <v>19802</v>
      </c>
      <c r="BD53" s="25">
        <v>20785</v>
      </c>
      <c r="BE53" s="25">
        <v>22384</v>
      </c>
      <c r="BF53" s="25">
        <v>23763</v>
      </c>
      <c r="BG53" s="25">
        <v>24097</v>
      </c>
      <c r="BH53" s="25">
        <v>25240</v>
      </c>
      <c r="BI53" s="25">
        <v>26088</v>
      </c>
      <c r="BJ53" s="25">
        <v>27167</v>
      </c>
      <c r="BK53" s="25">
        <v>27476</v>
      </c>
      <c r="BL53" s="25">
        <v>28755</v>
      </c>
      <c r="BM53" s="25">
        <v>29379</v>
      </c>
      <c r="BN53" s="25">
        <v>31488</v>
      </c>
      <c r="BO53" s="25">
        <v>31683.023474490532</v>
      </c>
      <c r="BP53" s="25">
        <v>30777</v>
      </c>
      <c r="BQ53" s="25">
        <v>31557.061628098912</v>
      </c>
      <c r="BR53" s="25">
        <v>32910</v>
      </c>
      <c r="BS53" s="25">
        <v>31687.80129705209</v>
      </c>
      <c r="BT53" s="25">
        <v>36220</v>
      </c>
      <c r="BU53" s="25">
        <v>38296.658385093171</v>
      </c>
      <c r="BV53" s="25">
        <v>50663</v>
      </c>
      <c r="BW53" s="25">
        <v>55502.408450704228</v>
      </c>
      <c r="BX53" s="25">
        <v>61190</v>
      </c>
      <c r="BY53" s="29"/>
      <c r="BZ53" s="24">
        <f t="shared" si="27"/>
        <v>0.10247468007352034</v>
      </c>
      <c r="CA53" s="24">
        <f t="shared" si="30"/>
        <v>0.68939812258420763</v>
      </c>
    </row>
    <row r="54" spans="1:79" s="6" customFormat="1" x14ac:dyDescent="0.25">
      <c r="A54" s="53" t="s">
        <v>59</v>
      </c>
      <c r="B54" s="20" t="s">
        <v>3</v>
      </c>
      <c r="C54" s="25">
        <v>14885</v>
      </c>
      <c r="D54" s="25">
        <v>15157</v>
      </c>
      <c r="E54" s="25">
        <v>15387</v>
      </c>
      <c r="F54" s="25">
        <v>16441</v>
      </c>
      <c r="G54" s="25">
        <v>16901</v>
      </c>
      <c r="H54" s="25">
        <v>17482</v>
      </c>
      <c r="I54" s="25">
        <v>17581</v>
      </c>
      <c r="J54" s="25">
        <v>18953</v>
      </c>
      <c r="K54" s="25">
        <v>20243</v>
      </c>
      <c r="L54" s="25">
        <v>22039</v>
      </c>
      <c r="M54" s="25">
        <v>22659</v>
      </c>
      <c r="N54" s="25">
        <v>23439</v>
      </c>
      <c r="O54" s="25">
        <v>23721.593012983478</v>
      </c>
      <c r="P54" s="25">
        <v>23645</v>
      </c>
      <c r="Q54" s="25">
        <v>24131.970732491831</v>
      </c>
      <c r="R54" s="25">
        <v>25169</v>
      </c>
      <c r="S54" s="25">
        <v>24468.071026397858</v>
      </c>
      <c r="T54" s="25">
        <v>25048</v>
      </c>
      <c r="U54" s="25">
        <v>25614.456290767546</v>
      </c>
      <c r="V54" s="25">
        <v>26228</v>
      </c>
      <c r="W54" s="25">
        <v>28602.193806928783</v>
      </c>
      <c r="X54" s="25">
        <v>28734</v>
      </c>
      <c r="Y54" s="29"/>
      <c r="Z54" s="24">
        <f t="shared" si="25"/>
        <v>4.6082546660910495E-3</v>
      </c>
      <c r="AA54" s="24">
        <f t="shared" si="28"/>
        <v>0.14715745768125199</v>
      </c>
      <c r="AB54" s="7"/>
      <c r="AC54" s="25">
        <v>1300</v>
      </c>
      <c r="AD54" s="25">
        <v>1296</v>
      </c>
      <c r="AE54" s="25">
        <v>760</v>
      </c>
      <c r="AF54" s="25">
        <v>784</v>
      </c>
      <c r="AG54" s="25">
        <v>810</v>
      </c>
      <c r="AH54" s="25">
        <v>878</v>
      </c>
      <c r="AI54" s="25">
        <v>926</v>
      </c>
      <c r="AJ54" s="25">
        <v>985</v>
      </c>
      <c r="AK54" s="25">
        <v>1025</v>
      </c>
      <c r="AL54" s="25">
        <v>1200</v>
      </c>
      <c r="AM54" s="25">
        <v>1174</v>
      </c>
      <c r="AN54" s="25">
        <v>1283</v>
      </c>
      <c r="AO54" s="25">
        <v>1347</v>
      </c>
      <c r="AP54" s="25">
        <v>1397</v>
      </c>
      <c r="AQ54" s="25">
        <v>1395</v>
      </c>
      <c r="AR54" s="25">
        <v>1493</v>
      </c>
      <c r="AS54" s="25">
        <v>1378</v>
      </c>
      <c r="AT54" s="25">
        <v>1302</v>
      </c>
      <c r="AU54" s="25">
        <v>1245</v>
      </c>
      <c r="AV54" s="25">
        <v>1266</v>
      </c>
      <c r="AW54" s="25">
        <v>1261</v>
      </c>
      <c r="AX54" s="25">
        <v>1301</v>
      </c>
      <c r="AY54" s="29"/>
      <c r="AZ54" s="24">
        <f t="shared" si="26"/>
        <v>3.1720856463124614E-2</v>
      </c>
      <c r="BA54" s="24">
        <f t="shared" si="29"/>
        <v>-7.6804915514594452E-4</v>
      </c>
      <c r="BB54" s="11"/>
      <c r="BC54" s="25">
        <v>13585</v>
      </c>
      <c r="BD54" s="25">
        <v>13861</v>
      </c>
      <c r="BE54" s="25">
        <v>14627</v>
      </c>
      <c r="BF54" s="25">
        <v>15657</v>
      </c>
      <c r="BG54" s="25">
        <v>16091</v>
      </c>
      <c r="BH54" s="25">
        <v>16604</v>
      </c>
      <c r="BI54" s="25">
        <v>16655</v>
      </c>
      <c r="BJ54" s="25">
        <v>17968</v>
      </c>
      <c r="BK54" s="25">
        <v>19218</v>
      </c>
      <c r="BL54" s="25">
        <v>20839</v>
      </c>
      <c r="BM54" s="25">
        <v>21485</v>
      </c>
      <c r="BN54" s="25">
        <v>22156</v>
      </c>
      <c r="BO54" s="25">
        <v>22374.593012983478</v>
      </c>
      <c r="BP54" s="25">
        <v>22248</v>
      </c>
      <c r="BQ54" s="25">
        <v>22736.970732491831</v>
      </c>
      <c r="BR54" s="25">
        <v>23676</v>
      </c>
      <c r="BS54" s="25">
        <v>23090.071026397858</v>
      </c>
      <c r="BT54" s="25">
        <v>23746</v>
      </c>
      <c r="BU54" s="25">
        <v>24369.456290767546</v>
      </c>
      <c r="BV54" s="25">
        <v>24962</v>
      </c>
      <c r="BW54" s="25">
        <v>27341.193806928783</v>
      </c>
      <c r="BX54" s="25">
        <v>27433</v>
      </c>
      <c r="BY54" s="29"/>
      <c r="BZ54" s="24">
        <f t="shared" si="27"/>
        <v>3.3577975314287301E-3</v>
      </c>
      <c r="CA54" s="24">
        <f t="shared" si="30"/>
        <v>0.15526825570622416</v>
      </c>
    </row>
    <row r="55" spans="1:79" s="6" customFormat="1" ht="22.5" x14ac:dyDescent="0.25">
      <c r="A55" s="51" t="s">
        <v>65</v>
      </c>
      <c r="B55" s="20" t="s">
        <v>3</v>
      </c>
      <c r="C55" s="25">
        <v>14399</v>
      </c>
      <c r="D55" s="25">
        <v>14595</v>
      </c>
      <c r="E55" s="25">
        <v>14906</v>
      </c>
      <c r="F55" s="25">
        <v>15865</v>
      </c>
      <c r="G55" s="25">
        <v>16213</v>
      </c>
      <c r="H55" s="25">
        <v>16687</v>
      </c>
      <c r="I55" s="25">
        <v>17181</v>
      </c>
      <c r="J55" s="25">
        <v>18547</v>
      </c>
      <c r="K55" s="25">
        <v>19593</v>
      </c>
      <c r="L55" s="25">
        <v>21296</v>
      </c>
      <c r="M55" s="25">
        <v>21887</v>
      </c>
      <c r="N55" s="25">
        <v>22714</v>
      </c>
      <c r="O55" s="25">
        <v>23193.18165332717</v>
      </c>
      <c r="P55" s="25">
        <v>23213</v>
      </c>
      <c r="Q55" s="25">
        <v>23716.22118072024</v>
      </c>
      <c r="R55" s="25">
        <v>24757</v>
      </c>
      <c r="S55" s="25">
        <v>24128.359326562349</v>
      </c>
      <c r="T55" s="25">
        <v>24521</v>
      </c>
      <c r="U55" s="25">
        <v>24733.67409470752</v>
      </c>
      <c r="V55" s="25">
        <v>25887</v>
      </c>
      <c r="W55" s="25">
        <v>28118.860724233982</v>
      </c>
      <c r="X55" s="25">
        <v>28329</v>
      </c>
      <c r="Y55" s="29"/>
      <c r="Z55" s="24">
        <f t="shared" si="25"/>
        <v>7.4732499949725639E-3</v>
      </c>
      <c r="AA55" s="24">
        <f t="shared" si="28"/>
        <v>0.15529546103339986</v>
      </c>
      <c r="AB55" s="7"/>
      <c r="AC55" s="25">
        <v>1287</v>
      </c>
      <c r="AD55" s="25">
        <v>1098</v>
      </c>
      <c r="AE55" s="25">
        <v>732</v>
      </c>
      <c r="AF55" s="25">
        <v>745</v>
      </c>
      <c r="AG55" s="25">
        <v>761</v>
      </c>
      <c r="AH55" s="25">
        <v>821</v>
      </c>
      <c r="AI55" s="25">
        <v>898</v>
      </c>
      <c r="AJ55" s="25">
        <v>934</v>
      </c>
      <c r="AK55" s="25">
        <v>931</v>
      </c>
      <c r="AL55" s="25">
        <v>1084</v>
      </c>
      <c r="AM55" s="25">
        <v>1046</v>
      </c>
      <c r="AN55" s="25">
        <v>1100</v>
      </c>
      <c r="AO55" s="25">
        <v>1318</v>
      </c>
      <c r="AP55" s="25">
        <v>1364</v>
      </c>
      <c r="AQ55" s="25">
        <v>1374</v>
      </c>
      <c r="AR55" s="25">
        <v>1465</v>
      </c>
      <c r="AS55" s="25">
        <v>1357</v>
      </c>
      <c r="AT55" s="25">
        <v>1280</v>
      </c>
      <c r="AU55" s="25">
        <v>1229</v>
      </c>
      <c r="AV55" s="25">
        <v>1253</v>
      </c>
      <c r="AW55" s="25">
        <v>1246</v>
      </c>
      <c r="AX55" s="25">
        <v>1279</v>
      </c>
      <c r="AY55" s="29"/>
      <c r="AZ55" s="24">
        <f t="shared" si="26"/>
        <v>2.6484751203852408E-2</v>
      </c>
      <c r="BA55" s="24">
        <f t="shared" si="29"/>
        <v>-7.8124999999995559E-4</v>
      </c>
      <c r="BB55" s="11"/>
      <c r="BC55" s="25">
        <v>13112</v>
      </c>
      <c r="BD55" s="25">
        <v>13497</v>
      </c>
      <c r="BE55" s="25">
        <v>14174</v>
      </c>
      <c r="BF55" s="25">
        <v>15120</v>
      </c>
      <c r="BG55" s="25">
        <v>15452</v>
      </c>
      <c r="BH55" s="25">
        <v>15866</v>
      </c>
      <c r="BI55" s="25">
        <v>16283</v>
      </c>
      <c r="BJ55" s="25">
        <v>17613</v>
      </c>
      <c r="BK55" s="25">
        <v>18662</v>
      </c>
      <c r="BL55" s="25">
        <v>20212</v>
      </c>
      <c r="BM55" s="25">
        <v>20841</v>
      </c>
      <c r="BN55" s="25">
        <v>21614</v>
      </c>
      <c r="BO55" s="25">
        <v>21875.18165332717</v>
      </c>
      <c r="BP55" s="25">
        <v>21849</v>
      </c>
      <c r="BQ55" s="25">
        <v>22342.22118072024</v>
      </c>
      <c r="BR55" s="25">
        <v>23292</v>
      </c>
      <c r="BS55" s="25">
        <v>22771.359326562349</v>
      </c>
      <c r="BT55" s="25">
        <v>23241</v>
      </c>
      <c r="BU55" s="25">
        <v>23504.67409470752</v>
      </c>
      <c r="BV55" s="25">
        <v>24634</v>
      </c>
      <c r="BW55" s="25">
        <v>26872.860724233982</v>
      </c>
      <c r="BX55" s="25">
        <v>27050</v>
      </c>
      <c r="BY55" s="29"/>
      <c r="BZ55" s="24">
        <f t="shared" si="27"/>
        <v>6.5917535756165879E-3</v>
      </c>
      <c r="CA55" s="24">
        <f t="shared" si="30"/>
        <v>0.16389139882104908</v>
      </c>
    </row>
    <row r="56" spans="1:79" s="6" customFormat="1" x14ac:dyDescent="0.25">
      <c r="A56" s="53" t="s">
        <v>62</v>
      </c>
      <c r="B56" s="20" t="s">
        <v>3</v>
      </c>
      <c r="C56" s="25">
        <v>8708577</v>
      </c>
      <c r="D56" s="25">
        <v>9401079</v>
      </c>
      <c r="E56" s="25">
        <v>10266412</v>
      </c>
      <c r="F56" s="25">
        <v>11093070</v>
      </c>
      <c r="G56" s="25">
        <v>11684397</v>
      </c>
      <c r="H56" s="25">
        <v>12002274</v>
      </c>
      <c r="I56" s="25">
        <v>12772035</v>
      </c>
      <c r="J56" s="25">
        <v>12150136</v>
      </c>
      <c r="K56" s="25">
        <v>12489394</v>
      </c>
      <c r="L56" s="25">
        <v>13004576</v>
      </c>
      <c r="M56" s="25">
        <v>14501470</v>
      </c>
      <c r="N56" s="25">
        <v>15872047</v>
      </c>
      <c r="O56" s="25">
        <v>16655145.359096626</v>
      </c>
      <c r="P56" s="25">
        <v>17807832</v>
      </c>
      <c r="Q56" s="25">
        <v>19319288.958457738</v>
      </c>
      <c r="R56" s="25">
        <v>19953673</v>
      </c>
      <c r="S56" s="25">
        <v>20781753.400959019</v>
      </c>
      <c r="T56" s="25">
        <v>20826627</v>
      </c>
      <c r="U56" s="25">
        <v>22761286.948309176</v>
      </c>
      <c r="V56" s="25">
        <v>24233286</v>
      </c>
      <c r="W56" s="25">
        <v>27062827.763318725</v>
      </c>
      <c r="X56" s="25">
        <v>29544523</v>
      </c>
      <c r="Y56" s="29"/>
      <c r="Z56" s="24">
        <f t="shared" si="25"/>
        <v>9.1701253778254221E-2</v>
      </c>
      <c r="AA56" s="24">
        <f t="shared" si="28"/>
        <v>0.41859375500411078</v>
      </c>
      <c r="AB56" s="7"/>
      <c r="AC56" s="25">
        <v>4394570</v>
      </c>
      <c r="AD56" s="25">
        <v>4909862</v>
      </c>
      <c r="AE56" s="25">
        <v>5267967</v>
      </c>
      <c r="AF56" s="25">
        <v>5619346</v>
      </c>
      <c r="AG56" s="25">
        <v>5775498</v>
      </c>
      <c r="AH56" s="25">
        <v>6000856</v>
      </c>
      <c r="AI56" s="25">
        <v>6140796</v>
      </c>
      <c r="AJ56" s="25">
        <v>5632045</v>
      </c>
      <c r="AK56" s="25">
        <v>5765760</v>
      </c>
      <c r="AL56" s="25">
        <v>5807448</v>
      </c>
      <c r="AM56" s="25">
        <v>6085472</v>
      </c>
      <c r="AN56" s="25">
        <v>6579285</v>
      </c>
      <c r="AO56" s="25">
        <v>7064375</v>
      </c>
      <c r="AP56" s="25">
        <v>7658149</v>
      </c>
      <c r="AQ56" s="25">
        <v>8153739</v>
      </c>
      <c r="AR56" s="25">
        <v>8303749</v>
      </c>
      <c r="AS56" s="25">
        <v>8492801</v>
      </c>
      <c r="AT56" s="25">
        <v>8232314</v>
      </c>
      <c r="AU56" s="25">
        <v>8601066</v>
      </c>
      <c r="AV56" s="25">
        <v>8576568</v>
      </c>
      <c r="AW56" s="25">
        <v>8825598</v>
      </c>
      <c r="AX56" s="25">
        <v>8605440</v>
      </c>
      <c r="AY56" s="29"/>
      <c r="AZ56" s="24">
        <f t="shared" si="26"/>
        <v>-2.4945391802345895E-2</v>
      </c>
      <c r="BA56" s="24">
        <f t="shared" si="29"/>
        <v>4.5324558805701631E-2</v>
      </c>
      <c r="BB56" s="11"/>
      <c r="BC56" s="25">
        <v>4314007</v>
      </c>
      <c r="BD56" s="25">
        <v>4491217</v>
      </c>
      <c r="BE56" s="25">
        <v>4998445</v>
      </c>
      <c r="BF56" s="25">
        <v>5473724</v>
      </c>
      <c r="BG56" s="25">
        <v>5908899</v>
      </c>
      <c r="BH56" s="25">
        <v>6001418</v>
      </c>
      <c r="BI56" s="25">
        <v>6631239</v>
      </c>
      <c r="BJ56" s="25">
        <v>6518091</v>
      </c>
      <c r="BK56" s="25">
        <v>6723634</v>
      </c>
      <c r="BL56" s="25">
        <v>7197128</v>
      </c>
      <c r="BM56" s="25">
        <v>8415998</v>
      </c>
      <c r="BN56" s="25">
        <v>9292762</v>
      </c>
      <c r="BO56" s="25">
        <v>9590770.3590966258</v>
      </c>
      <c r="BP56" s="25">
        <v>10149683</v>
      </c>
      <c r="BQ56" s="25">
        <v>11165549.958457736</v>
      </c>
      <c r="BR56" s="25">
        <v>11649924</v>
      </c>
      <c r="BS56" s="25">
        <v>12288952.400959019</v>
      </c>
      <c r="BT56" s="25">
        <v>12594313</v>
      </c>
      <c r="BU56" s="25">
        <v>14160220.948309178</v>
      </c>
      <c r="BV56" s="25">
        <v>15656718</v>
      </c>
      <c r="BW56" s="25">
        <v>18237229.763318725</v>
      </c>
      <c r="BX56" s="25">
        <v>20939083</v>
      </c>
      <c r="BY56" s="29"/>
      <c r="BZ56" s="24">
        <f t="shared" si="27"/>
        <v>0.14815041932057138</v>
      </c>
      <c r="CA56" s="24">
        <f t="shared" si="30"/>
        <v>0.662582389368916</v>
      </c>
    </row>
    <row r="57" spans="1:79" s="6" customFormat="1" x14ac:dyDescent="0.25">
      <c r="A57" s="51" t="s">
        <v>72</v>
      </c>
      <c r="B57" s="20" t="s">
        <v>3</v>
      </c>
      <c r="C57" s="25">
        <v>5044045</v>
      </c>
      <c r="D57" s="25">
        <v>5404136</v>
      </c>
      <c r="E57" s="25">
        <v>5976123</v>
      </c>
      <c r="F57" s="25">
        <v>6537522</v>
      </c>
      <c r="G57" s="25">
        <v>6759307</v>
      </c>
      <c r="H57" s="25">
        <v>6854003</v>
      </c>
      <c r="I57" s="25">
        <v>7055320</v>
      </c>
      <c r="J57" s="25">
        <v>6878690</v>
      </c>
      <c r="K57" s="25">
        <v>6850803</v>
      </c>
      <c r="L57" s="25">
        <v>7216853</v>
      </c>
      <c r="M57" s="25">
        <v>8095137</v>
      </c>
      <c r="N57" s="25">
        <v>8970623</v>
      </c>
      <c r="O57" s="25">
        <v>9313209.2622950822</v>
      </c>
      <c r="P57" s="25">
        <v>9513098</v>
      </c>
      <c r="Q57" s="25">
        <v>10425819.883116882</v>
      </c>
      <c r="R57" s="25">
        <v>11102380</v>
      </c>
      <c r="S57" s="25">
        <v>11651452.148648649</v>
      </c>
      <c r="T57" s="25">
        <v>11659391</v>
      </c>
      <c r="U57" s="25">
        <v>12148881</v>
      </c>
      <c r="V57" s="25">
        <v>12518672</v>
      </c>
      <c r="W57" s="25">
        <v>13281969</v>
      </c>
      <c r="X57" s="25">
        <v>13231849</v>
      </c>
      <c r="Y57" s="29"/>
      <c r="Z57" s="24">
        <f t="shared" si="25"/>
        <v>-3.7735368905017497E-3</v>
      </c>
      <c r="AA57" s="24">
        <f t="shared" si="28"/>
        <v>0.13486622071427234</v>
      </c>
      <c r="AB57" s="7"/>
      <c r="AC57" s="25">
        <v>2211568</v>
      </c>
      <c r="AD57" s="25">
        <v>2520447</v>
      </c>
      <c r="AE57" s="25">
        <v>2618136</v>
      </c>
      <c r="AF57" s="25">
        <v>2816070</v>
      </c>
      <c r="AG57" s="25">
        <v>2713779</v>
      </c>
      <c r="AH57" s="25">
        <v>2615495</v>
      </c>
      <c r="AI57" s="25">
        <v>2465664</v>
      </c>
      <c r="AJ57" s="25">
        <v>2175341</v>
      </c>
      <c r="AK57" s="25">
        <v>2030160</v>
      </c>
      <c r="AL57" s="25">
        <v>2179677</v>
      </c>
      <c r="AM57" s="25">
        <v>2394153</v>
      </c>
      <c r="AN57" s="25">
        <v>2830243</v>
      </c>
      <c r="AO57" s="25">
        <v>2911017</v>
      </c>
      <c r="AP57" s="25">
        <v>2990786</v>
      </c>
      <c r="AQ57" s="25">
        <v>3320808</v>
      </c>
      <c r="AR57" s="25">
        <v>3628549</v>
      </c>
      <c r="AS57" s="25">
        <v>3749293</v>
      </c>
      <c r="AT57" s="25">
        <v>3595594</v>
      </c>
      <c r="AU57" s="25">
        <v>3855623</v>
      </c>
      <c r="AV57" s="25">
        <v>3925813</v>
      </c>
      <c r="AW57" s="25">
        <v>4012996</v>
      </c>
      <c r="AX57" s="25">
        <v>3905239</v>
      </c>
      <c r="AY57" s="29"/>
      <c r="AZ57" s="24">
        <f t="shared" si="26"/>
        <v>-2.6852007826571489E-2</v>
      </c>
      <c r="BA57" s="24">
        <f t="shared" si="29"/>
        <v>8.6117898739401566E-2</v>
      </c>
      <c r="BB57" s="11"/>
      <c r="BC57" s="25">
        <v>2832477</v>
      </c>
      <c r="BD57" s="25">
        <v>2883689</v>
      </c>
      <c r="BE57" s="25">
        <v>3357987</v>
      </c>
      <c r="BF57" s="25">
        <v>3721452</v>
      </c>
      <c r="BG57" s="25">
        <v>4045528</v>
      </c>
      <c r="BH57" s="25">
        <v>4238508</v>
      </c>
      <c r="BI57" s="25">
        <v>4589656</v>
      </c>
      <c r="BJ57" s="25">
        <v>4703349</v>
      </c>
      <c r="BK57" s="25">
        <v>4820643</v>
      </c>
      <c r="BL57" s="25">
        <v>5037176</v>
      </c>
      <c r="BM57" s="25">
        <v>5700984</v>
      </c>
      <c r="BN57" s="25">
        <v>6140380</v>
      </c>
      <c r="BO57" s="25">
        <v>6402192.2622950822</v>
      </c>
      <c r="BP57" s="25">
        <v>6522312</v>
      </c>
      <c r="BQ57" s="25">
        <v>7105011.8831168832</v>
      </c>
      <c r="BR57" s="25">
        <v>7473831</v>
      </c>
      <c r="BS57" s="25">
        <v>7902159.1486486485</v>
      </c>
      <c r="BT57" s="25">
        <v>8063797</v>
      </c>
      <c r="BU57" s="25">
        <v>8293258</v>
      </c>
      <c r="BV57" s="25">
        <v>8592859</v>
      </c>
      <c r="BW57" s="25">
        <v>9268973</v>
      </c>
      <c r="BX57" s="25">
        <v>9326610</v>
      </c>
      <c r="BY57" s="29"/>
      <c r="BZ57" s="24">
        <f t="shared" si="27"/>
        <v>6.2182725098023361E-3</v>
      </c>
      <c r="CA57" s="24">
        <f t="shared" si="30"/>
        <v>0.15660277658279353</v>
      </c>
    </row>
    <row r="58" spans="1:79" s="6" customFormat="1" x14ac:dyDescent="0.25">
      <c r="A58" s="51" t="s">
        <v>73</v>
      </c>
      <c r="B58" s="20" t="s">
        <v>3</v>
      </c>
      <c r="C58" s="25">
        <v>3664532</v>
      </c>
      <c r="D58" s="25">
        <v>3996943</v>
      </c>
      <c r="E58" s="25">
        <v>4290289</v>
      </c>
      <c r="F58" s="25">
        <v>4555548</v>
      </c>
      <c r="G58" s="25">
        <v>4925090</v>
      </c>
      <c r="H58" s="25">
        <v>5148271</v>
      </c>
      <c r="I58" s="25">
        <v>5716715</v>
      </c>
      <c r="J58" s="25">
        <v>5271446</v>
      </c>
      <c r="K58" s="25">
        <v>5638591</v>
      </c>
      <c r="L58" s="25">
        <v>5787723</v>
      </c>
      <c r="M58" s="25">
        <v>6406333</v>
      </c>
      <c r="N58" s="25">
        <v>4341200</v>
      </c>
      <c r="O58" s="25">
        <v>4684463.0968015436</v>
      </c>
      <c r="P58" s="25">
        <v>5456250</v>
      </c>
      <c r="Q58" s="25">
        <v>6145463.0753408531</v>
      </c>
      <c r="R58" s="25">
        <v>6169445</v>
      </c>
      <c r="S58" s="25">
        <v>6663326.2523103701</v>
      </c>
      <c r="T58" s="25">
        <v>6143098</v>
      </c>
      <c r="U58" s="25">
        <v>7084503.9483091775</v>
      </c>
      <c r="V58" s="25">
        <v>7149753</v>
      </c>
      <c r="W58" s="25">
        <v>11100349.603809522</v>
      </c>
      <c r="X58" s="25">
        <v>13601593</v>
      </c>
      <c r="Y58" s="29"/>
      <c r="Z58" s="24">
        <f t="shared" si="25"/>
        <v>0.22533014593811318</v>
      </c>
      <c r="AA58" s="24">
        <f t="shared" si="28"/>
        <v>1.2141259996177824</v>
      </c>
      <c r="AB58" s="7"/>
      <c r="AC58" s="25">
        <v>2183002</v>
      </c>
      <c r="AD58" s="25">
        <v>2389415</v>
      </c>
      <c r="AE58" s="25">
        <v>2649831</v>
      </c>
      <c r="AF58" s="25">
        <v>2803276</v>
      </c>
      <c r="AG58" s="25">
        <v>3061719</v>
      </c>
      <c r="AH58" s="25">
        <v>3385361</v>
      </c>
      <c r="AI58" s="25">
        <v>3675132</v>
      </c>
      <c r="AJ58" s="25">
        <v>3456704</v>
      </c>
      <c r="AK58" s="25">
        <v>3735600</v>
      </c>
      <c r="AL58" s="25">
        <v>3627771</v>
      </c>
      <c r="AM58" s="25">
        <v>3691319</v>
      </c>
      <c r="AN58" s="25">
        <v>1848686</v>
      </c>
      <c r="AO58" s="25">
        <v>2263060</v>
      </c>
      <c r="AP58" s="25">
        <v>2711956</v>
      </c>
      <c r="AQ58" s="25">
        <v>2958803</v>
      </c>
      <c r="AR58" s="25">
        <v>2856525</v>
      </c>
      <c r="AS58" s="25">
        <v>3115271</v>
      </c>
      <c r="AT58" s="25">
        <v>2687989</v>
      </c>
      <c r="AU58" s="25">
        <v>2889159</v>
      </c>
      <c r="AV58" s="25">
        <v>2884848</v>
      </c>
      <c r="AW58" s="25">
        <v>3089960</v>
      </c>
      <c r="AX58" s="25">
        <v>2976127</v>
      </c>
      <c r="AY58" s="29"/>
      <c r="AZ58" s="24">
        <f t="shared" si="26"/>
        <v>-3.6839635464536724E-2</v>
      </c>
      <c r="BA58" s="24">
        <f t="shared" si="29"/>
        <v>0.10719463509709293</v>
      </c>
      <c r="BB58" s="11"/>
      <c r="BC58" s="25">
        <v>1481530</v>
      </c>
      <c r="BD58" s="25">
        <v>1607528</v>
      </c>
      <c r="BE58" s="25">
        <v>1640458</v>
      </c>
      <c r="BF58" s="25">
        <v>1752272</v>
      </c>
      <c r="BG58" s="25">
        <v>1863371</v>
      </c>
      <c r="BH58" s="25">
        <v>1762910</v>
      </c>
      <c r="BI58" s="25">
        <v>2041583</v>
      </c>
      <c r="BJ58" s="25">
        <v>1814742</v>
      </c>
      <c r="BK58" s="25">
        <v>1902991</v>
      </c>
      <c r="BL58" s="25">
        <v>2159952</v>
      </c>
      <c r="BM58" s="25">
        <v>2715014</v>
      </c>
      <c r="BN58" s="25">
        <v>2492514</v>
      </c>
      <c r="BO58" s="25">
        <v>2421403.0968015441</v>
      </c>
      <c r="BP58" s="25">
        <v>2744294</v>
      </c>
      <c r="BQ58" s="25">
        <v>3186660.0753408531</v>
      </c>
      <c r="BR58" s="25">
        <v>3312920</v>
      </c>
      <c r="BS58" s="25">
        <v>3548055.2523103701</v>
      </c>
      <c r="BT58" s="25">
        <v>3455109</v>
      </c>
      <c r="BU58" s="25">
        <v>4195344.9483091775</v>
      </c>
      <c r="BV58" s="25">
        <v>4264905</v>
      </c>
      <c r="BW58" s="25">
        <v>8010389.6038095225</v>
      </c>
      <c r="BX58" s="25">
        <v>10625466</v>
      </c>
      <c r="BY58" s="29"/>
      <c r="BZ58" s="24">
        <f t="shared" si="27"/>
        <v>0.32646057501957437</v>
      </c>
      <c r="CA58" s="24">
        <f t="shared" si="30"/>
        <v>2.0752911123787992</v>
      </c>
    </row>
    <row r="59" spans="1:79" s="6" customFormat="1" x14ac:dyDescent="0.25">
      <c r="A59" s="51" t="s">
        <v>210</v>
      </c>
      <c r="B59" s="20" t="s">
        <v>3</v>
      </c>
      <c r="C59" s="25" t="s">
        <v>1</v>
      </c>
      <c r="D59" s="25" t="s">
        <v>1</v>
      </c>
      <c r="E59" s="25" t="s">
        <v>1</v>
      </c>
      <c r="F59" s="25" t="s">
        <v>1</v>
      </c>
      <c r="G59" s="25" t="s">
        <v>1</v>
      </c>
      <c r="H59" s="25" t="s">
        <v>1</v>
      </c>
      <c r="I59" s="25" t="s">
        <v>1</v>
      </c>
      <c r="J59" s="25" t="s">
        <v>1</v>
      </c>
      <c r="K59" s="25" t="s">
        <v>1</v>
      </c>
      <c r="L59" s="25" t="s">
        <v>1</v>
      </c>
      <c r="M59" s="25" t="s">
        <v>1</v>
      </c>
      <c r="N59" s="25">
        <v>566</v>
      </c>
      <c r="O59" s="25">
        <v>531.16619148681684</v>
      </c>
      <c r="P59" s="25">
        <v>322</v>
      </c>
      <c r="Q59" s="25">
        <v>280.63327092252894</v>
      </c>
      <c r="R59" s="25">
        <v>276</v>
      </c>
      <c r="S59" s="25">
        <v>277.6541028781246</v>
      </c>
      <c r="T59" s="25">
        <v>163</v>
      </c>
      <c r="U59" s="25">
        <v>147</v>
      </c>
      <c r="V59" s="25">
        <v>127</v>
      </c>
      <c r="W59" s="25">
        <v>125</v>
      </c>
      <c r="X59" s="25">
        <v>112</v>
      </c>
      <c r="Y59" s="29"/>
      <c r="Z59" s="24">
        <f t="shared" si="25"/>
        <v>-0.10399999999999998</v>
      </c>
      <c r="AA59" s="24">
        <f t="shared" si="28"/>
        <v>-0.31288343558282206</v>
      </c>
      <c r="AB59" s="7"/>
      <c r="AC59" s="25" t="s">
        <v>1</v>
      </c>
      <c r="AD59" s="25" t="s">
        <v>1</v>
      </c>
      <c r="AE59" s="25" t="s">
        <v>1</v>
      </c>
      <c r="AF59" s="25" t="s">
        <v>1</v>
      </c>
      <c r="AG59" s="25" t="s">
        <v>1</v>
      </c>
      <c r="AH59" s="25" t="s">
        <v>1</v>
      </c>
      <c r="AI59" s="25" t="s">
        <v>1</v>
      </c>
      <c r="AJ59" s="25" t="s">
        <v>1</v>
      </c>
      <c r="AK59" s="25" t="s">
        <v>1</v>
      </c>
      <c r="AL59" s="25" t="s">
        <v>1</v>
      </c>
      <c r="AM59" s="25" t="s">
        <v>1</v>
      </c>
      <c r="AN59" s="25">
        <v>32</v>
      </c>
      <c r="AO59" s="25">
        <v>27</v>
      </c>
      <c r="AP59" s="25">
        <v>25</v>
      </c>
      <c r="AQ59" s="25">
        <v>25</v>
      </c>
      <c r="AR59" s="25">
        <v>23</v>
      </c>
      <c r="AS59" s="25">
        <v>22</v>
      </c>
      <c r="AT59" s="25">
        <v>17</v>
      </c>
      <c r="AU59" s="25">
        <v>17</v>
      </c>
      <c r="AV59" s="25">
        <v>17</v>
      </c>
      <c r="AW59" s="25">
        <v>17</v>
      </c>
      <c r="AX59" s="25">
        <v>15</v>
      </c>
      <c r="AY59" s="29"/>
      <c r="AZ59" s="24">
        <f t="shared" si="26"/>
        <v>-0.11764705882352944</v>
      </c>
      <c r="BA59" s="24">
        <f t="shared" si="29"/>
        <v>-0.11764705882352944</v>
      </c>
      <c r="BB59" s="11"/>
      <c r="BC59" s="25" t="s">
        <v>1</v>
      </c>
      <c r="BD59" s="25" t="s">
        <v>1</v>
      </c>
      <c r="BE59" s="25" t="s">
        <v>1</v>
      </c>
      <c r="BF59" s="25" t="s">
        <v>1</v>
      </c>
      <c r="BG59" s="25" t="s">
        <v>1</v>
      </c>
      <c r="BH59" s="25" t="s">
        <v>1</v>
      </c>
      <c r="BI59" s="25" t="s">
        <v>1</v>
      </c>
      <c r="BJ59" s="25" t="s">
        <v>1</v>
      </c>
      <c r="BK59" s="25" t="s">
        <v>1</v>
      </c>
      <c r="BL59" s="25" t="s">
        <v>1</v>
      </c>
      <c r="BM59" s="25" t="s">
        <v>1</v>
      </c>
      <c r="BN59" s="25">
        <v>534</v>
      </c>
      <c r="BO59" s="25">
        <v>504.1661914868169</v>
      </c>
      <c r="BP59" s="25">
        <v>297</v>
      </c>
      <c r="BQ59" s="25">
        <v>255.63327092252896</v>
      </c>
      <c r="BR59" s="25">
        <v>253</v>
      </c>
      <c r="BS59" s="25">
        <v>255.6541028781246</v>
      </c>
      <c r="BT59" s="25">
        <v>146</v>
      </c>
      <c r="BU59" s="25">
        <v>130</v>
      </c>
      <c r="BV59" s="25">
        <v>110</v>
      </c>
      <c r="BW59" s="25">
        <v>108</v>
      </c>
      <c r="BX59" s="25">
        <v>97</v>
      </c>
      <c r="BY59" s="29"/>
      <c r="BZ59" s="24">
        <f t="shared" si="27"/>
        <v>-0.10185185185185186</v>
      </c>
      <c r="CA59" s="24">
        <f t="shared" si="30"/>
        <v>-0.33561643835616439</v>
      </c>
    </row>
    <row r="60" spans="1:79" s="6" customFormat="1" x14ac:dyDescent="0.25">
      <c r="A60" s="51" t="s">
        <v>209</v>
      </c>
      <c r="B60" s="20" t="s">
        <v>3</v>
      </c>
      <c r="C60" s="25" t="s">
        <v>1</v>
      </c>
      <c r="D60" s="25" t="s">
        <v>1</v>
      </c>
      <c r="E60" s="25" t="s">
        <v>1</v>
      </c>
      <c r="F60" s="25" t="s">
        <v>1</v>
      </c>
      <c r="G60" s="25" t="s">
        <v>1</v>
      </c>
      <c r="H60" s="25" t="s">
        <v>1</v>
      </c>
      <c r="I60" s="25" t="s">
        <v>1</v>
      </c>
      <c r="J60" s="25" t="s">
        <v>1</v>
      </c>
      <c r="K60" s="25" t="s">
        <v>1</v>
      </c>
      <c r="L60" s="25" t="s">
        <v>1</v>
      </c>
      <c r="M60" s="25" t="s">
        <v>1</v>
      </c>
      <c r="N60" s="25">
        <v>4340634</v>
      </c>
      <c r="O60" s="25">
        <v>4683931.930610057</v>
      </c>
      <c r="P60" s="25">
        <v>5455928</v>
      </c>
      <c r="Q60" s="25">
        <v>6145182.442069931</v>
      </c>
      <c r="R60" s="25">
        <v>6169169</v>
      </c>
      <c r="S60" s="25">
        <v>6663048.5982074924</v>
      </c>
      <c r="T60" s="25">
        <v>6142935</v>
      </c>
      <c r="U60" s="25">
        <v>7084356.9483091775</v>
      </c>
      <c r="V60" s="25">
        <v>7149626</v>
      </c>
      <c r="W60" s="25">
        <v>11100224.603809522</v>
      </c>
      <c r="X60" s="25">
        <v>13601481</v>
      </c>
      <c r="Y60" s="29"/>
      <c r="Z60" s="24">
        <f t="shared" si="25"/>
        <v>0.22533385453588606</v>
      </c>
      <c r="AA60" s="24">
        <f t="shared" si="28"/>
        <v>1.2141665181220378</v>
      </c>
      <c r="AB60" s="7"/>
      <c r="AC60" s="25" t="s">
        <v>1</v>
      </c>
      <c r="AD60" s="25" t="s">
        <v>1</v>
      </c>
      <c r="AE60" s="25" t="s">
        <v>1</v>
      </c>
      <c r="AF60" s="25" t="s">
        <v>1</v>
      </c>
      <c r="AG60" s="25" t="s">
        <v>1</v>
      </c>
      <c r="AH60" s="25" t="s">
        <v>1</v>
      </c>
      <c r="AI60" s="25" t="s">
        <v>1</v>
      </c>
      <c r="AJ60" s="25" t="s">
        <v>1</v>
      </c>
      <c r="AK60" s="25" t="s">
        <v>1</v>
      </c>
      <c r="AL60" s="25" t="s">
        <v>1</v>
      </c>
      <c r="AM60" s="25" t="s">
        <v>1</v>
      </c>
      <c r="AN60" s="25">
        <v>1848654</v>
      </c>
      <c r="AO60" s="25">
        <v>2263033</v>
      </c>
      <c r="AP60" s="25">
        <v>2711931</v>
      </c>
      <c r="AQ60" s="25">
        <v>2958778</v>
      </c>
      <c r="AR60" s="25">
        <v>2856502</v>
      </c>
      <c r="AS60" s="25">
        <v>3115249</v>
      </c>
      <c r="AT60" s="25">
        <v>2687972</v>
      </c>
      <c r="AU60" s="25">
        <v>2889142</v>
      </c>
      <c r="AV60" s="25">
        <v>2884831</v>
      </c>
      <c r="AW60" s="25">
        <v>3089943</v>
      </c>
      <c r="AX60" s="25">
        <v>2976112</v>
      </c>
      <c r="AY60" s="29"/>
      <c r="AZ60" s="24">
        <f t="shared" si="26"/>
        <v>-3.6839190884750961E-2</v>
      </c>
      <c r="BA60" s="24">
        <f t="shared" si="29"/>
        <v>0.10719605710178537</v>
      </c>
      <c r="BB60" s="11"/>
      <c r="BC60" s="25" t="s">
        <v>1</v>
      </c>
      <c r="BD60" s="25" t="s">
        <v>1</v>
      </c>
      <c r="BE60" s="25" t="s">
        <v>1</v>
      </c>
      <c r="BF60" s="25" t="s">
        <v>1</v>
      </c>
      <c r="BG60" s="25" t="s">
        <v>1</v>
      </c>
      <c r="BH60" s="25" t="s">
        <v>1</v>
      </c>
      <c r="BI60" s="25" t="s">
        <v>1</v>
      </c>
      <c r="BJ60" s="25" t="s">
        <v>1</v>
      </c>
      <c r="BK60" s="25" t="s">
        <v>1</v>
      </c>
      <c r="BL60" s="25" t="s">
        <v>1</v>
      </c>
      <c r="BM60" s="25" t="s">
        <v>1</v>
      </c>
      <c r="BN60" s="25">
        <v>2491980</v>
      </c>
      <c r="BO60" s="25">
        <v>2420898.930610057</v>
      </c>
      <c r="BP60" s="25">
        <v>2743997</v>
      </c>
      <c r="BQ60" s="25">
        <v>3186404.4420699305</v>
      </c>
      <c r="BR60" s="25">
        <v>3312667</v>
      </c>
      <c r="BS60" s="25">
        <v>3547799.5982074919</v>
      </c>
      <c r="BT60" s="25">
        <v>3454963</v>
      </c>
      <c r="BU60" s="25">
        <v>4195214.9483091775</v>
      </c>
      <c r="BV60" s="25">
        <v>4264795</v>
      </c>
      <c r="BW60" s="25">
        <v>8010281.6038095225</v>
      </c>
      <c r="BX60" s="25">
        <v>10625369</v>
      </c>
      <c r="BY60" s="29"/>
      <c r="BZ60" s="24">
        <f t="shared" si="27"/>
        <v>0.32646634981556666</v>
      </c>
      <c r="CA60" s="24">
        <f t="shared" si="30"/>
        <v>2.0753929926311803</v>
      </c>
    </row>
    <row r="61" spans="1:79" s="6" customFormat="1" x14ac:dyDescent="0.25">
      <c r="A61" s="51" t="s">
        <v>213</v>
      </c>
      <c r="B61" s="20" t="s">
        <v>3</v>
      </c>
      <c r="C61" s="25" t="s">
        <v>1</v>
      </c>
      <c r="D61" s="25" t="s">
        <v>1</v>
      </c>
      <c r="E61" s="25" t="s">
        <v>1</v>
      </c>
      <c r="F61" s="25" t="s">
        <v>1</v>
      </c>
      <c r="G61" s="25" t="s">
        <v>1</v>
      </c>
      <c r="H61" s="25" t="s">
        <v>1</v>
      </c>
      <c r="I61" s="25" t="s">
        <v>1</v>
      </c>
      <c r="J61" s="25" t="s">
        <v>1</v>
      </c>
      <c r="K61" s="25" t="s">
        <v>1</v>
      </c>
      <c r="L61" s="25" t="s">
        <v>1</v>
      </c>
      <c r="M61" s="25" t="s">
        <v>1</v>
      </c>
      <c r="N61" s="25">
        <v>2560224</v>
      </c>
      <c r="O61" s="25">
        <v>2657473</v>
      </c>
      <c r="P61" s="25">
        <v>2838484</v>
      </c>
      <c r="Q61" s="25">
        <v>2748006</v>
      </c>
      <c r="R61" s="25">
        <v>2681848</v>
      </c>
      <c r="S61" s="25">
        <v>2466975</v>
      </c>
      <c r="T61" s="25">
        <v>3021003</v>
      </c>
      <c r="U61" s="25">
        <v>3524537</v>
      </c>
      <c r="V61" s="25">
        <v>4561082</v>
      </c>
      <c r="W61" s="25">
        <v>2676931</v>
      </c>
      <c r="X61" s="25">
        <v>2707306</v>
      </c>
      <c r="Y61" s="29"/>
      <c r="Z61" s="24">
        <f t="shared" si="25"/>
        <v>1.1346949174259713E-2</v>
      </c>
      <c r="AA61" s="24">
        <f t="shared" si="28"/>
        <v>-0.10383869198408613</v>
      </c>
      <c r="AB61" s="7"/>
      <c r="AC61" s="25" t="s">
        <v>1</v>
      </c>
      <c r="AD61" s="25" t="s">
        <v>1</v>
      </c>
      <c r="AE61" s="25" t="s">
        <v>1</v>
      </c>
      <c r="AF61" s="25" t="s">
        <v>1</v>
      </c>
      <c r="AG61" s="25" t="s">
        <v>1</v>
      </c>
      <c r="AH61" s="25" t="s">
        <v>1</v>
      </c>
      <c r="AI61" s="25" t="s">
        <v>1</v>
      </c>
      <c r="AJ61" s="25" t="s">
        <v>1</v>
      </c>
      <c r="AK61" s="25" t="s">
        <v>1</v>
      </c>
      <c r="AL61" s="25" t="s">
        <v>1</v>
      </c>
      <c r="AM61" s="25" t="s">
        <v>1</v>
      </c>
      <c r="AN61" s="25">
        <v>1900356</v>
      </c>
      <c r="AO61" s="25">
        <v>1890298</v>
      </c>
      <c r="AP61" s="25">
        <v>1955407</v>
      </c>
      <c r="AQ61" s="25">
        <v>1874128</v>
      </c>
      <c r="AR61" s="25">
        <v>1818675</v>
      </c>
      <c r="AS61" s="25">
        <v>1628237</v>
      </c>
      <c r="AT61" s="25">
        <v>1948300</v>
      </c>
      <c r="AU61" s="25">
        <v>1856037</v>
      </c>
      <c r="AV61" s="25">
        <v>1765626</v>
      </c>
      <c r="AW61" s="25">
        <v>1722348</v>
      </c>
      <c r="AX61" s="25">
        <v>1723747</v>
      </c>
      <c r="AY61" s="29"/>
      <c r="AZ61" s="24">
        <f t="shared" si="26"/>
        <v>8.122632592251211E-4</v>
      </c>
      <c r="BA61" s="24">
        <f t="shared" si="29"/>
        <v>-0.11525586408663968</v>
      </c>
      <c r="BB61" s="11"/>
      <c r="BC61" s="25" t="s">
        <v>1</v>
      </c>
      <c r="BD61" s="25" t="s">
        <v>1</v>
      </c>
      <c r="BE61" s="25" t="s">
        <v>1</v>
      </c>
      <c r="BF61" s="25" t="s">
        <v>1</v>
      </c>
      <c r="BG61" s="25" t="s">
        <v>1</v>
      </c>
      <c r="BH61" s="25" t="s">
        <v>1</v>
      </c>
      <c r="BI61" s="25" t="s">
        <v>1</v>
      </c>
      <c r="BJ61" s="25" t="s">
        <v>1</v>
      </c>
      <c r="BK61" s="25" t="s">
        <v>1</v>
      </c>
      <c r="BL61" s="25" t="s">
        <v>1</v>
      </c>
      <c r="BM61" s="25" t="s">
        <v>1</v>
      </c>
      <c r="BN61" s="25">
        <v>659868</v>
      </c>
      <c r="BO61" s="25">
        <v>767175</v>
      </c>
      <c r="BP61" s="25">
        <v>883077</v>
      </c>
      <c r="BQ61" s="25">
        <v>873878</v>
      </c>
      <c r="BR61" s="25">
        <v>863173</v>
      </c>
      <c r="BS61" s="25">
        <v>838738</v>
      </c>
      <c r="BT61" s="25">
        <v>1072703</v>
      </c>
      <c r="BU61" s="25">
        <v>1668500</v>
      </c>
      <c r="BV61" s="25">
        <v>2795456</v>
      </c>
      <c r="BW61" s="25">
        <v>954583</v>
      </c>
      <c r="BX61" s="25">
        <v>983559</v>
      </c>
      <c r="BY61" s="29"/>
      <c r="BZ61" s="24">
        <f t="shared" si="27"/>
        <v>3.0354615575596933E-2</v>
      </c>
      <c r="CA61" s="24">
        <f t="shared" si="30"/>
        <v>-8.3102219346827599E-2</v>
      </c>
    </row>
    <row r="62" spans="1:79" s="6" customFormat="1" x14ac:dyDescent="0.25">
      <c r="A62" s="51" t="s">
        <v>228</v>
      </c>
      <c r="B62" s="20" t="s">
        <v>3</v>
      </c>
      <c r="C62" s="25" t="s">
        <v>1</v>
      </c>
      <c r="D62" s="25" t="s">
        <v>1</v>
      </c>
      <c r="E62" s="25" t="s">
        <v>1</v>
      </c>
      <c r="F62" s="25" t="s">
        <v>1</v>
      </c>
      <c r="G62" s="25" t="s">
        <v>1</v>
      </c>
      <c r="H62" s="25" t="s">
        <v>1</v>
      </c>
      <c r="I62" s="25" t="s">
        <v>1</v>
      </c>
      <c r="J62" s="25" t="s">
        <v>1</v>
      </c>
      <c r="K62" s="25" t="s">
        <v>1</v>
      </c>
      <c r="L62" s="25" t="s">
        <v>1</v>
      </c>
      <c r="M62" s="25" t="s">
        <v>1</v>
      </c>
      <c r="N62" s="25" t="s">
        <v>1</v>
      </c>
      <c r="O62" s="25" t="s">
        <v>1</v>
      </c>
      <c r="P62" s="25" t="s">
        <v>1</v>
      </c>
      <c r="Q62" s="25" t="s">
        <v>1</v>
      </c>
      <c r="R62" s="25" t="s">
        <v>1</v>
      </c>
      <c r="S62" s="25" t="s">
        <v>1</v>
      </c>
      <c r="T62" s="25">
        <v>3135</v>
      </c>
      <c r="U62" s="25">
        <v>3365</v>
      </c>
      <c r="V62" s="25">
        <v>3779</v>
      </c>
      <c r="W62" s="25">
        <v>3578.159509202454</v>
      </c>
      <c r="X62" s="25">
        <v>3775</v>
      </c>
      <c r="Y62" s="29"/>
      <c r="Z62" s="24">
        <f t="shared" si="25"/>
        <v>5.5011659008298519E-2</v>
      </c>
      <c r="AA62" s="24">
        <f t="shared" si="28"/>
        <v>0.20414673046251997</v>
      </c>
      <c r="AB62" s="7"/>
      <c r="AC62" s="25" t="s">
        <v>1</v>
      </c>
      <c r="AD62" s="25" t="s">
        <v>1</v>
      </c>
      <c r="AE62" s="25" t="s">
        <v>1</v>
      </c>
      <c r="AF62" s="25" t="s">
        <v>1</v>
      </c>
      <c r="AG62" s="25" t="s">
        <v>1</v>
      </c>
      <c r="AH62" s="25" t="s">
        <v>1</v>
      </c>
      <c r="AI62" s="25" t="s">
        <v>1</v>
      </c>
      <c r="AJ62" s="25" t="s">
        <v>1</v>
      </c>
      <c r="AK62" s="25" t="s">
        <v>1</v>
      </c>
      <c r="AL62" s="25" t="s">
        <v>1</v>
      </c>
      <c r="AM62" s="25" t="s">
        <v>1</v>
      </c>
      <c r="AN62" s="25" t="s">
        <v>1</v>
      </c>
      <c r="AO62" s="25" t="s">
        <v>1</v>
      </c>
      <c r="AP62" s="25" t="s">
        <v>1</v>
      </c>
      <c r="AQ62" s="25" t="s">
        <v>1</v>
      </c>
      <c r="AR62" s="25" t="s">
        <v>1</v>
      </c>
      <c r="AS62" s="25" t="s">
        <v>1</v>
      </c>
      <c r="AT62" s="25">
        <v>431</v>
      </c>
      <c r="AU62" s="25">
        <v>247</v>
      </c>
      <c r="AV62" s="25">
        <v>281</v>
      </c>
      <c r="AW62" s="25">
        <v>294</v>
      </c>
      <c r="AX62" s="25">
        <v>327</v>
      </c>
      <c r="AY62" s="29"/>
      <c r="AZ62" s="24">
        <f t="shared" si="26"/>
        <v>0.11224489795918369</v>
      </c>
      <c r="BA62" s="24">
        <f t="shared" si="29"/>
        <v>-0.24129930394431554</v>
      </c>
      <c r="BB62" s="11"/>
      <c r="BC62" s="25" t="s">
        <v>1</v>
      </c>
      <c r="BD62" s="25" t="s">
        <v>1</v>
      </c>
      <c r="BE62" s="25" t="s">
        <v>1</v>
      </c>
      <c r="BF62" s="25" t="s">
        <v>1</v>
      </c>
      <c r="BG62" s="25" t="s">
        <v>1</v>
      </c>
      <c r="BH62" s="25" t="s">
        <v>1</v>
      </c>
      <c r="BI62" s="25" t="s">
        <v>1</v>
      </c>
      <c r="BJ62" s="25" t="s">
        <v>1</v>
      </c>
      <c r="BK62" s="25" t="s">
        <v>1</v>
      </c>
      <c r="BL62" s="25" t="s">
        <v>1</v>
      </c>
      <c r="BM62" s="25" t="s">
        <v>1</v>
      </c>
      <c r="BN62" s="25" t="s">
        <v>1</v>
      </c>
      <c r="BO62" s="25" t="s">
        <v>1</v>
      </c>
      <c r="BP62" s="25" t="s">
        <v>1</v>
      </c>
      <c r="BQ62" s="25" t="s">
        <v>1</v>
      </c>
      <c r="BR62" s="25" t="s">
        <v>1</v>
      </c>
      <c r="BS62" s="25" t="s">
        <v>1</v>
      </c>
      <c r="BT62" s="25">
        <v>2704</v>
      </c>
      <c r="BU62" s="25">
        <v>3118</v>
      </c>
      <c r="BV62" s="25">
        <v>3498</v>
      </c>
      <c r="BW62" s="25">
        <v>3284.159509202454</v>
      </c>
      <c r="BX62" s="25">
        <v>3448</v>
      </c>
      <c r="BY62" s="29"/>
      <c r="BZ62" s="24">
        <f t="shared" si="27"/>
        <v>4.9888103893386715E-2</v>
      </c>
      <c r="CA62" s="24">
        <f t="shared" si="30"/>
        <v>0.2751479289940828</v>
      </c>
    </row>
    <row r="63" spans="1:79" s="6" customFormat="1" x14ac:dyDescent="0.25">
      <c r="A63" s="53" t="s">
        <v>242</v>
      </c>
      <c r="B63" s="20" t="s">
        <v>3</v>
      </c>
      <c r="C63" s="25">
        <v>3244851</v>
      </c>
      <c r="D63" s="25">
        <v>3726227</v>
      </c>
      <c r="E63" s="25">
        <v>4200302</v>
      </c>
      <c r="F63" s="25">
        <v>4726414</v>
      </c>
      <c r="G63" s="25">
        <v>5059785</v>
      </c>
      <c r="H63" s="25">
        <v>5369353</v>
      </c>
      <c r="I63" s="25">
        <v>5773214</v>
      </c>
      <c r="J63" s="25">
        <v>5686520</v>
      </c>
      <c r="K63" s="25">
        <v>5912065</v>
      </c>
      <c r="L63" s="25">
        <v>6229276</v>
      </c>
      <c r="M63" s="25">
        <v>7564489</v>
      </c>
      <c r="N63" s="25">
        <v>8742670</v>
      </c>
      <c r="O63" s="25">
        <v>9519852</v>
      </c>
      <c r="P63" s="25">
        <v>10663952</v>
      </c>
      <c r="Q63" s="25">
        <v>12214913</v>
      </c>
      <c r="R63" s="25">
        <v>13157886</v>
      </c>
      <c r="S63" s="25">
        <v>14186032.309562067</v>
      </c>
      <c r="T63" s="25">
        <v>14678421</v>
      </c>
      <c r="U63" s="25">
        <v>16908581.571878403</v>
      </c>
      <c r="V63" s="25">
        <v>18610966</v>
      </c>
      <c r="W63" s="25">
        <v>21688065.513191182</v>
      </c>
      <c r="X63" s="25">
        <v>24334990</v>
      </c>
      <c r="Y63" s="29"/>
      <c r="Z63" s="24">
        <f t="shared" si="25"/>
        <v>0.12204520892833415</v>
      </c>
      <c r="AA63" s="24">
        <f t="shared" si="28"/>
        <v>0.65787518970875691</v>
      </c>
      <c r="AB63" s="7"/>
      <c r="AC63" s="25">
        <v>2306775</v>
      </c>
      <c r="AD63" s="25">
        <v>2684725</v>
      </c>
      <c r="AE63" s="25">
        <v>2887916</v>
      </c>
      <c r="AF63" s="25">
        <v>3240735</v>
      </c>
      <c r="AG63" s="25">
        <v>3311409</v>
      </c>
      <c r="AH63" s="25">
        <v>3448680</v>
      </c>
      <c r="AI63" s="25">
        <v>3181390</v>
      </c>
      <c r="AJ63" s="25">
        <v>3010289</v>
      </c>
      <c r="AK63" s="25">
        <v>3129526</v>
      </c>
      <c r="AL63" s="25">
        <v>3114862</v>
      </c>
      <c r="AM63" s="25">
        <v>3366848</v>
      </c>
      <c r="AN63" s="25">
        <v>3823159</v>
      </c>
      <c r="AO63" s="25">
        <v>4364468</v>
      </c>
      <c r="AP63" s="25">
        <v>4859508</v>
      </c>
      <c r="AQ63" s="25">
        <v>5423633</v>
      </c>
      <c r="AR63" s="25">
        <v>5831338</v>
      </c>
      <c r="AS63" s="25">
        <v>6222964</v>
      </c>
      <c r="AT63" s="25">
        <v>6285220</v>
      </c>
      <c r="AU63" s="25">
        <v>6737553</v>
      </c>
      <c r="AV63" s="25">
        <v>6845169</v>
      </c>
      <c r="AW63" s="25">
        <v>7227205</v>
      </c>
      <c r="AX63" s="25">
        <v>7007187</v>
      </c>
      <c r="AY63" s="29"/>
      <c r="AZ63" s="24">
        <f t="shared" si="26"/>
        <v>-3.0443027422080826E-2</v>
      </c>
      <c r="BA63" s="24">
        <f t="shared" si="29"/>
        <v>0.11486741911977627</v>
      </c>
      <c r="BB63" s="11"/>
      <c r="BC63" s="25">
        <v>938076</v>
      </c>
      <c r="BD63" s="25">
        <v>1041502</v>
      </c>
      <c r="BE63" s="25">
        <v>1312386</v>
      </c>
      <c r="BF63" s="25">
        <v>1485679</v>
      </c>
      <c r="BG63" s="25">
        <v>1748376</v>
      </c>
      <c r="BH63" s="25">
        <v>1920673</v>
      </c>
      <c r="BI63" s="25">
        <v>2591824</v>
      </c>
      <c r="BJ63" s="25">
        <v>2676231</v>
      </c>
      <c r="BK63" s="25">
        <v>2782539</v>
      </c>
      <c r="BL63" s="25">
        <v>3114414</v>
      </c>
      <c r="BM63" s="25">
        <v>4197641</v>
      </c>
      <c r="BN63" s="25">
        <v>4919511</v>
      </c>
      <c r="BO63" s="25">
        <v>5155384</v>
      </c>
      <c r="BP63" s="25">
        <v>5804444</v>
      </c>
      <c r="BQ63" s="25">
        <v>6791280</v>
      </c>
      <c r="BR63" s="25">
        <v>7326548</v>
      </c>
      <c r="BS63" s="25">
        <v>7963068.3095620666</v>
      </c>
      <c r="BT63" s="25">
        <v>8393201</v>
      </c>
      <c r="BU63" s="25">
        <v>10171028.571878405</v>
      </c>
      <c r="BV63" s="25">
        <v>11765797</v>
      </c>
      <c r="BW63" s="25">
        <v>14460860.513191182</v>
      </c>
      <c r="BX63" s="25">
        <v>17327803</v>
      </c>
      <c r="BY63" s="29"/>
      <c r="BZ63" s="24">
        <f t="shared" si="27"/>
        <v>0.19825531711571354</v>
      </c>
      <c r="CA63" s="24">
        <f t="shared" si="30"/>
        <v>1.0645047104197789</v>
      </c>
    </row>
    <row r="64" spans="1:79" s="6" customFormat="1" x14ac:dyDescent="0.25">
      <c r="A64" s="51" t="s">
        <v>229</v>
      </c>
      <c r="B64" s="20" t="s">
        <v>3</v>
      </c>
      <c r="C64" s="25" t="s">
        <v>1</v>
      </c>
      <c r="D64" s="25" t="s">
        <v>1</v>
      </c>
      <c r="E64" s="25" t="s">
        <v>1</v>
      </c>
      <c r="F64" s="25" t="s">
        <v>1</v>
      </c>
      <c r="G64" s="25" t="s">
        <v>1</v>
      </c>
      <c r="H64" s="25" t="s">
        <v>1</v>
      </c>
      <c r="I64" s="25" t="s">
        <v>1</v>
      </c>
      <c r="J64" s="25" t="s">
        <v>1</v>
      </c>
      <c r="K64" s="25" t="s">
        <v>1</v>
      </c>
      <c r="L64" s="25" t="s">
        <v>1</v>
      </c>
      <c r="M64" s="25" t="s">
        <v>1</v>
      </c>
      <c r="N64" s="25" t="s">
        <v>1</v>
      </c>
      <c r="O64" s="25" t="s">
        <v>1</v>
      </c>
      <c r="P64" s="25" t="s">
        <v>1</v>
      </c>
      <c r="Q64" s="25" t="s">
        <v>1</v>
      </c>
      <c r="R64" s="25" t="s">
        <v>1</v>
      </c>
      <c r="S64" s="25" t="s">
        <v>1</v>
      </c>
      <c r="T64" s="25">
        <v>5749</v>
      </c>
      <c r="U64" s="25">
        <v>8536.5217391304341</v>
      </c>
      <c r="V64" s="25">
        <v>20849</v>
      </c>
      <c r="W64" s="25">
        <v>25006.492957746479</v>
      </c>
      <c r="X64" s="25">
        <v>29741</v>
      </c>
      <c r="Y64" s="29"/>
      <c r="Z64" s="24">
        <f t="shared" si="25"/>
        <v>0.18933110893452465</v>
      </c>
      <c r="AA64" s="24">
        <f t="shared" si="28"/>
        <v>4.1732475213080535</v>
      </c>
      <c r="AB64" s="7"/>
      <c r="AC64" s="25" t="s">
        <v>1</v>
      </c>
      <c r="AD64" s="25" t="s">
        <v>1</v>
      </c>
      <c r="AE64" s="25" t="s">
        <v>1</v>
      </c>
      <c r="AF64" s="25" t="s">
        <v>1</v>
      </c>
      <c r="AG64" s="25" t="s">
        <v>1</v>
      </c>
      <c r="AH64" s="25" t="s">
        <v>1</v>
      </c>
      <c r="AI64" s="25" t="s">
        <v>1</v>
      </c>
      <c r="AJ64" s="25" t="s">
        <v>1</v>
      </c>
      <c r="AK64" s="25" t="s">
        <v>1</v>
      </c>
      <c r="AL64" s="25" t="s">
        <v>1</v>
      </c>
      <c r="AM64" s="25" t="s">
        <v>1</v>
      </c>
      <c r="AN64" s="25" t="s">
        <v>1</v>
      </c>
      <c r="AO64" s="25" t="s">
        <v>1</v>
      </c>
      <c r="AP64" s="25" t="s">
        <v>1</v>
      </c>
      <c r="AQ64" s="25" t="s">
        <v>1</v>
      </c>
      <c r="AR64" s="25" t="s">
        <v>1</v>
      </c>
      <c r="AS64" s="25" t="s">
        <v>1</v>
      </c>
      <c r="AT64" s="25">
        <v>1</v>
      </c>
      <c r="AU64" s="25">
        <v>27</v>
      </c>
      <c r="AV64" s="25">
        <v>36</v>
      </c>
      <c r="AW64" s="25">
        <v>37</v>
      </c>
      <c r="AX64" s="25">
        <v>40</v>
      </c>
      <c r="AY64" s="29"/>
      <c r="AZ64" s="24">
        <f t="shared" si="26"/>
        <v>8.1081081081081141E-2</v>
      </c>
      <c r="BA64" s="24">
        <f t="shared" si="29"/>
        <v>39</v>
      </c>
      <c r="BB64" s="11"/>
      <c r="BC64" s="25" t="s">
        <v>1</v>
      </c>
      <c r="BD64" s="25" t="s">
        <v>1</v>
      </c>
      <c r="BE64" s="25" t="s">
        <v>1</v>
      </c>
      <c r="BF64" s="25" t="s">
        <v>1</v>
      </c>
      <c r="BG64" s="25" t="s">
        <v>1</v>
      </c>
      <c r="BH64" s="25" t="s">
        <v>1</v>
      </c>
      <c r="BI64" s="25" t="s">
        <v>1</v>
      </c>
      <c r="BJ64" s="25" t="s">
        <v>1</v>
      </c>
      <c r="BK64" s="25" t="s">
        <v>1</v>
      </c>
      <c r="BL64" s="25" t="s">
        <v>1</v>
      </c>
      <c r="BM64" s="25" t="s">
        <v>1</v>
      </c>
      <c r="BN64" s="25" t="s">
        <v>1</v>
      </c>
      <c r="BO64" s="25" t="s">
        <v>1</v>
      </c>
      <c r="BP64" s="25" t="s">
        <v>1</v>
      </c>
      <c r="BQ64" s="25" t="s">
        <v>1</v>
      </c>
      <c r="BR64" s="25" t="s">
        <v>1</v>
      </c>
      <c r="BS64" s="25" t="s">
        <v>1</v>
      </c>
      <c r="BT64" s="25">
        <v>5748</v>
      </c>
      <c r="BU64" s="25">
        <v>8509.5217391304341</v>
      </c>
      <c r="BV64" s="25">
        <v>20813</v>
      </c>
      <c r="BW64" s="25">
        <v>24969.492957746479</v>
      </c>
      <c r="BX64" s="25">
        <v>29701</v>
      </c>
      <c r="BY64" s="29"/>
      <c r="BZ64" s="24">
        <f t="shared" si="27"/>
        <v>0.18949151471598591</v>
      </c>
      <c r="CA64" s="24">
        <f t="shared" si="30"/>
        <v>4.1671885873347252</v>
      </c>
    </row>
    <row r="65" spans="1:79" s="6" customFormat="1" x14ac:dyDescent="0.25">
      <c r="A65" s="51" t="s">
        <v>230</v>
      </c>
      <c r="B65" s="20" t="s">
        <v>3</v>
      </c>
      <c r="C65" s="25" t="s">
        <v>1</v>
      </c>
      <c r="D65" s="25" t="s">
        <v>1</v>
      </c>
      <c r="E65" s="25" t="s">
        <v>1</v>
      </c>
      <c r="F65" s="25" t="s">
        <v>1</v>
      </c>
      <c r="G65" s="25" t="s">
        <v>1</v>
      </c>
      <c r="H65" s="25" t="s">
        <v>1</v>
      </c>
      <c r="I65" s="25" t="s">
        <v>1</v>
      </c>
      <c r="J65" s="25" t="s">
        <v>1</v>
      </c>
      <c r="K65" s="25" t="s">
        <v>1</v>
      </c>
      <c r="L65" s="25" t="s">
        <v>1</v>
      </c>
      <c r="M65" s="25" t="s">
        <v>1</v>
      </c>
      <c r="N65" s="25" t="s">
        <v>1</v>
      </c>
      <c r="O65" s="25" t="s">
        <v>1</v>
      </c>
      <c r="P65" s="25" t="s">
        <v>1</v>
      </c>
      <c r="Q65" s="25" t="s">
        <v>1</v>
      </c>
      <c r="R65" s="25" t="s">
        <v>1</v>
      </c>
      <c r="S65" s="25" t="s">
        <v>1</v>
      </c>
      <c r="T65" s="25">
        <v>1617</v>
      </c>
      <c r="U65" s="25">
        <v>2270.050139275766</v>
      </c>
      <c r="V65" s="25">
        <v>5173</v>
      </c>
      <c r="W65" s="25">
        <v>6463.8607242339831</v>
      </c>
      <c r="X65" s="25">
        <v>6641</v>
      </c>
      <c r="Y65" s="29"/>
      <c r="Z65" s="24">
        <f t="shared" si="25"/>
        <v>2.7404562586241354E-2</v>
      </c>
      <c r="AA65" s="24">
        <f t="shared" si="28"/>
        <v>3.1069882498453927</v>
      </c>
      <c r="AB65" s="7"/>
      <c r="AC65" s="25" t="s">
        <v>1</v>
      </c>
      <c r="AD65" s="25" t="s">
        <v>1</v>
      </c>
      <c r="AE65" s="25" t="s">
        <v>1</v>
      </c>
      <c r="AF65" s="25" t="s">
        <v>1</v>
      </c>
      <c r="AG65" s="25" t="s">
        <v>1</v>
      </c>
      <c r="AH65" s="25" t="s">
        <v>1</v>
      </c>
      <c r="AI65" s="25" t="s">
        <v>1</v>
      </c>
      <c r="AJ65" s="25" t="s">
        <v>1</v>
      </c>
      <c r="AK65" s="25" t="s">
        <v>1</v>
      </c>
      <c r="AL65" s="25" t="s">
        <v>1</v>
      </c>
      <c r="AM65" s="25" t="s">
        <v>1</v>
      </c>
      <c r="AN65" s="25" t="s">
        <v>1</v>
      </c>
      <c r="AO65" s="25" t="s">
        <v>1</v>
      </c>
      <c r="AP65" s="25" t="s">
        <v>1</v>
      </c>
      <c r="AQ65" s="25" t="s">
        <v>1</v>
      </c>
      <c r="AR65" s="25" t="s">
        <v>1</v>
      </c>
      <c r="AS65" s="25" t="s">
        <v>1</v>
      </c>
      <c r="AT65" s="25">
        <v>0</v>
      </c>
      <c r="AU65" s="25">
        <v>119</v>
      </c>
      <c r="AV65" s="25">
        <v>130</v>
      </c>
      <c r="AW65" s="25">
        <v>133</v>
      </c>
      <c r="AX65" s="25">
        <v>135</v>
      </c>
      <c r="AY65" s="29"/>
      <c r="AZ65" s="24">
        <f t="shared" si="26"/>
        <v>1.5037593984962516E-2</v>
      </c>
      <c r="BA65" s="24" t="str">
        <f t="shared" si="29"/>
        <v>X</v>
      </c>
      <c r="BB65" s="11"/>
      <c r="BC65" s="25" t="s">
        <v>1</v>
      </c>
      <c r="BD65" s="25" t="s">
        <v>1</v>
      </c>
      <c r="BE65" s="25" t="s">
        <v>1</v>
      </c>
      <c r="BF65" s="25" t="s">
        <v>1</v>
      </c>
      <c r="BG65" s="25" t="s">
        <v>1</v>
      </c>
      <c r="BH65" s="25" t="s">
        <v>1</v>
      </c>
      <c r="BI65" s="25" t="s">
        <v>1</v>
      </c>
      <c r="BJ65" s="25" t="s">
        <v>1</v>
      </c>
      <c r="BK65" s="25" t="s">
        <v>1</v>
      </c>
      <c r="BL65" s="25" t="s">
        <v>1</v>
      </c>
      <c r="BM65" s="25" t="s">
        <v>1</v>
      </c>
      <c r="BN65" s="25" t="s">
        <v>1</v>
      </c>
      <c r="BO65" s="25" t="s">
        <v>1</v>
      </c>
      <c r="BP65" s="25" t="s">
        <v>1</v>
      </c>
      <c r="BQ65" s="25" t="s">
        <v>1</v>
      </c>
      <c r="BR65" s="25" t="s">
        <v>1</v>
      </c>
      <c r="BS65" s="25" t="s">
        <v>1</v>
      </c>
      <c r="BT65" s="25">
        <v>1617</v>
      </c>
      <c r="BU65" s="25">
        <v>2151.050139275766</v>
      </c>
      <c r="BV65" s="25">
        <v>5043</v>
      </c>
      <c r="BW65" s="25">
        <v>6330.8607242339831</v>
      </c>
      <c r="BX65" s="25">
        <v>6506</v>
      </c>
      <c r="BY65" s="29"/>
      <c r="BZ65" s="24">
        <f t="shared" si="27"/>
        <v>2.7664370358930768E-2</v>
      </c>
      <c r="CA65" s="24">
        <f t="shared" si="30"/>
        <v>3.0235003092145947</v>
      </c>
    </row>
    <row r="66" spans="1:79" s="6" customFormat="1" x14ac:dyDescent="0.25">
      <c r="A66" s="51" t="s">
        <v>238</v>
      </c>
      <c r="B66" s="20" t="s">
        <v>3</v>
      </c>
      <c r="C66" s="25">
        <v>2740630</v>
      </c>
      <c r="D66" s="25">
        <v>3186567</v>
      </c>
      <c r="E66" s="25">
        <v>3524328</v>
      </c>
      <c r="F66" s="25">
        <v>3862681</v>
      </c>
      <c r="G66" s="25">
        <v>4028613</v>
      </c>
      <c r="H66" s="25">
        <v>4247228</v>
      </c>
      <c r="I66" s="25">
        <v>4551180</v>
      </c>
      <c r="J66" s="25">
        <v>4456371</v>
      </c>
      <c r="K66" s="25">
        <v>4410183</v>
      </c>
      <c r="L66" s="25">
        <v>4808410</v>
      </c>
      <c r="M66" s="25">
        <v>5634254</v>
      </c>
      <c r="N66" s="25">
        <v>6403328</v>
      </c>
      <c r="O66" s="25">
        <v>6838702</v>
      </c>
      <c r="P66" s="25">
        <v>7313408</v>
      </c>
      <c r="Q66" s="25">
        <v>8218423</v>
      </c>
      <c r="R66" s="25">
        <v>8789357</v>
      </c>
      <c r="S66" s="25">
        <v>9342521</v>
      </c>
      <c r="T66" s="25">
        <v>9430940</v>
      </c>
      <c r="U66" s="25">
        <v>10134223</v>
      </c>
      <c r="V66" s="25">
        <v>10561779</v>
      </c>
      <c r="W66" s="25">
        <v>11362691</v>
      </c>
      <c r="X66" s="25">
        <v>11501991</v>
      </c>
      <c r="Y66" s="29"/>
      <c r="Z66" s="24">
        <f t="shared" si="25"/>
        <v>1.2259419885659151E-2</v>
      </c>
      <c r="AA66" s="24">
        <f t="shared" si="28"/>
        <v>0.21960175761907075</v>
      </c>
      <c r="AB66" s="7"/>
      <c r="AC66" s="25">
        <v>1870999</v>
      </c>
      <c r="AD66" s="25">
        <v>2187701</v>
      </c>
      <c r="AE66" s="25">
        <v>2227930</v>
      </c>
      <c r="AF66" s="25">
        <v>2392427</v>
      </c>
      <c r="AG66" s="25">
        <v>2309520</v>
      </c>
      <c r="AH66" s="25">
        <v>2254031</v>
      </c>
      <c r="AI66" s="25">
        <v>2090052</v>
      </c>
      <c r="AJ66" s="25">
        <v>1936024</v>
      </c>
      <c r="AK66" s="25">
        <v>1805826</v>
      </c>
      <c r="AL66" s="25">
        <v>1951617</v>
      </c>
      <c r="AM66" s="25">
        <v>2167735</v>
      </c>
      <c r="AN66" s="25">
        <v>2565319</v>
      </c>
      <c r="AO66" s="25">
        <v>2704403</v>
      </c>
      <c r="AP66" s="25">
        <v>2808743</v>
      </c>
      <c r="AQ66" s="25">
        <v>3127628</v>
      </c>
      <c r="AR66" s="25">
        <v>3422004</v>
      </c>
      <c r="AS66" s="25">
        <v>3532497</v>
      </c>
      <c r="AT66" s="25">
        <v>3414639</v>
      </c>
      <c r="AU66" s="25">
        <v>3660681</v>
      </c>
      <c r="AV66" s="25">
        <v>3761683</v>
      </c>
      <c r="AW66" s="25">
        <v>3868287</v>
      </c>
      <c r="AX66" s="25">
        <v>3761973</v>
      </c>
      <c r="AY66" s="29"/>
      <c r="AZ66" s="24">
        <f t="shared" si="26"/>
        <v>-2.7483482999063891E-2</v>
      </c>
      <c r="BA66" s="24">
        <f t="shared" si="29"/>
        <v>0.10171909827071035</v>
      </c>
      <c r="BB66" s="11"/>
      <c r="BC66" s="25">
        <v>869631</v>
      </c>
      <c r="BD66" s="25">
        <v>998866</v>
      </c>
      <c r="BE66" s="25">
        <v>1296398</v>
      </c>
      <c r="BF66" s="25">
        <v>1470254</v>
      </c>
      <c r="BG66" s="25">
        <v>1719093</v>
      </c>
      <c r="BH66" s="25">
        <v>1993197</v>
      </c>
      <c r="BI66" s="25">
        <v>2461128</v>
      </c>
      <c r="BJ66" s="25">
        <v>2520347</v>
      </c>
      <c r="BK66" s="25">
        <v>2604357</v>
      </c>
      <c r="BL66" s="25">
        <v>2856793</v>
      </c>
      <c r="BM66" s="25">
        <v>3466519</v>
      </c>
      <c r="BN66" s="25">
        <v>3838009</v>
      </c>
      <c r="BO66" s="25">
        <v>4134299</v>
      </c>
      <c r="BP66" s="25">
        <v>4504665</v>
      </c>
      <c r="BQ66" s="25">
        <v>5090795</v>
      </c>
      <c r="BR66" s="25">
        <v>5367353</v>
      </c>
      <c r="BS66" s="25">
        <v>5810024</v>
      </c>
      <c r="BT66" s="25">
        <v>6016301</v>
      </c>
      <c r="BU66" s="25">
        <v>6473542</v>
      </c>
      <c r="BV66" s="25">
        <v>6800096</v>
      </c>
      <c r="BW66" s="25">
        <v>7494404</v>
      </c>
      <c r="BX66" s="25">
        <v>7740018</v>
      </c>
      <c r="BY66" s="29"/>
      <c r="BZ66" s="24">
        <f t="shared" si="27"/>
        <v>3.2772986350882549E-2</v>
      </c>
      <c r="CA66" s="24">
        <f t="shared" si="30"/>
        <v>0.28650777279926642</v>
      </c>
    </row>
    <row r="67" spans="1:79" s="6" customFormat="1" x14ac:dyDescent="0.25">
      <c r="A67" s="51" t="s">
        <v>239</v>
      </c>
      <c r="B67" s="20" t="s">
        <v>3</v>
      </c>
      <c r="C67" s="25">
        <v>504221</v>
      </c>
      <c r="D67" s="25">
        <v>539660</v>
      </c>
      <c r="E67" s="25">
        <v>675974</v>
      </c>
      <c r="F67" s="25">
        <v>863733</v>
      </c>
      <c r="G67" s="25">
        <v>1031172</v>
      </c>
      <c r="H67" s="25">
        <v>1122125</v>
      </c>
      <c r="I67" s="25">
        <v>1222034</v>
      </c>
      <c r="J67" s="25">
        <v>1230149</v>
      </c>
      <c r="K67" s="25">
        <v>1501882</v>
      </c>
      <c r="L67" s="25">
        <v>1420866</v>
      </c>
      <c r="M67" s="25">
        <v>1930235</v>
      </c>
      <c r="N67" s="25">
        <v>2339342</v>
      </c>
      <c r="O67" s="25">
        <v>2681150</v>
      </c>
      <c r="P67" s="25">
        <v>3350544</v>
      </c>
      <c r="Q67" s="25">
        <v>3996490</v>
      </c>
      <c r="R67" s="25">
        <v>4368529</v>
      </c>
      <c r="S67" s="25">
        <v>4843511.3095620666</v>
      </c>
      <c r="T67" s="25">
        <v>4352166</v>
      </c>
      <c r="U67" s="25">
        <v>5248823.9999999991</v>
      </c>
      <c r="V67" s="25">
        <v>5370449</v>
      </c>
      <c r="W67" s="25">
        <v>9334779</v>
      </c>
      <c r="X67" s="25">
        <v>11841983</v>
      </c>
      <c r="Y67" s="29"/>
      <c r="Z67" s="24">
        <f t="shared" si="25"/>
        <v>0.26858739773057305</v>
      </c>
      <c r="AA67" s="24">
        <f t="shared" si="28"/>
        <v>1.7209401020089765</v>
      </c>
      <c r="AB67" s="7"/>
      <c r="AC67" s="25">
        <v>435776</v>
      </c>
      <c r="AD67" s="25">
        <v>497024</v>
      </c>
      <c r="AE67" s="25">
        <v>659986</v>
      </c>
      <c r="AF67" s="25">
        <v>848308</v>
      </c>
      <c r="AG67" s="25">
        <v>1001889</v>
      </c>
      <c r="AH67" s="25">
        <v>1194649</v>
      </c>
      <c r="AI67" s="25">
        <v>1091338</v>
      </c>
      <c r="AJ67" s="25">
        <v>1074265</v>
      </c>
      <c r="AK67" s="25">
        <v>1323700</v>
      </c>
      <c r="AL67" s="25">
        <v>1163245</v>
      </c>
      <c r="AM67" s="25">
        <v>1199113</v>
      </c>
      <c r="AN67" s="25">
        <v>1257840</v>
      </c>
      <c r="AO67" s="25">
        <v>1660065</v>
      </c>
      <c r="AP67" s="25">
        <v>2050765</v>
      </c>
      <c r="AQ67" s="25">
        <v>2296005</v>
      </c>
      <c r="AR67" s="25">
        <v>2409334</v>
      </c>
      <c r="AS67" s="25">
        <v>2690467</v>
      </c>
      <c r="AT67" s="25">
        <v>2295453</v>
      </c>
      <c r="AU67" s="25">
        <v>2519858</v>
      </c>
      <c r="AV67" s="25">
        <v>2525202</v>
      </c>
      <c r="AW67" s="25">
        <v>2730736</v>
      </c>
      <c r="AX67" s="25">
        <v>2651808</v>
      </c>
      <c r="AY67" s="29"/>
      <c r="AZ67" s="24">
        <f t="shared" si="26"/>
        <v>-2.8903562995470811E-2</v>
      </c>
      <c r="BA67" s="24">
        <f t="shared" si="29"/>
        <v>0.15524386689686098</v>
      </c>
      <c r="BB67" s="11"/>
      <c r="BC67" s="25">
        <v>68445</v>
      </c>
      <c r="BD67" s="25">
        <v>42636</v>
      </c>
      <c r="BE67" s="25">
        <v>15988</v>
      </c>
      <c r="BF67" s="25">
        <v>15425</v>
      </c>
      <c r="BG67" s="25">
        <v>29283</v>
      </c>
      <c r="BH67" s="25">
        <v>-72524</v>
      </c>
      <c r="BI67" s="25">
        <v>130696</v>
      </c>
      <c r="BJ67" s="25">
        <v>155884</v>
      </c>
      <c r="BK67" s="25">
        <v>178182</v>
      </c>
      <c r="BL67" s="25">
        <v>257621</v>
      </c>
      <c r="BM67" s="25">
        <v>731122</v>
      </c>
      <c r="BN67" s="25">
        <v>1081502</v>
      </c>
      <c r="BO67" s="25">
        <v>1021085</v>
      </c>
      <c r="BP67" s="25">
        <v>1299779</v>
      </c>
      <c r="BQ67" s="25">
        <v>1700485</v>
      </c>
      <c r="BR67" s="25">
        <v>1959195</v>
      </c>
      <c r="BS67" s="25">
        <v>2153044.3095620666</v>
      </c>
      <c r="BT67" s="25">
        <v>2056713</v>
      </c>
      <c r="BU67" s="25">
        <v>2728965.9999999991</v>
      </c>
      <c r="BV67" s="25">
        <v>2845247</v>
      </c>
      <c r="BW67" s="25">
        <v>6604042.9999999991</v>
      </c>
      <c r="BX67" s="25">
        <v>9190175</v>
      </c>
      <c r="BY67" s="29"/>
      <c r="BZ67" s="24">
        <f t="shared" si="27"/>
        <v>0.39159829819400049</v>
      </c>
      <c r="CA67" s="24">
        <f t="shared" si="30"/>
        <v>3.4683798857691857</v>
      </c>
    </row>
    <row r="68" spans="1:79" s="6" customFormat="1" x14ac:dyDescent="0.25">
      <c r="A68" s="51" t="s">
        <v>231</v>
      </c>
      <c r="B68" s="20" t="s">
        <v>3</v>
      </c>
      <c r="C68" s="25" t="s">
        <v>1</v>
      </c>
      <c r="D68" s="25" t="s">
        <v>1</v>
      </c>
      <c r="E68" s="25" t="s">
        <v>1</v>
      </c>
      <c r="F68" s="25" t="s">
        <v>1</v>
      </c>
      <c r="G68" s="25" t="s">
        <v>1</v>
      </c>
      <c r="H68" s="25" t="s">
        <v>1</v>
      </c>
      <c r="I68" s="25" t="s">
        <v>1</v>
      </c>
      <c r="J68" s="25" t="s">
        <v>1</v>
      </c>
      <c r="K68" s="25" t="s">
        <v>1</v>
      </c>
      <c r="L68" s="25" t="s">
        <v>1</v>
      </c>
      <c r="M68" s="25" t="s">
        <v>1</v>
      </c>
      <c r="N68" s="25" t="s">
        <v>1</v>
      </c>
      <c r="O68" s="25" t="s">
        <v>1</v>
      </c>
      <c r="P68" s="25" t="s">
        <v>1</v>
      </c>
      <c r="Q68" s="25" t="s">
        <v>1</v>
      </c>
      <c r="R68" s="25" t="s">
        <v>1</v>
      </c>
      <c r="S68" s="25" t="s">
        <v>1</v>
      </c>
      <c r="T68" s="25">
        <v>887734</v>
      </c>
      <c r="U68" s="25">
        <v>1514608</v>
      </c>
      <c r="V68" s="25">
        <v>2652283</v>
      </c>
      <c r="W68" s="25">
        <v>959117</v>
      </c>
      <c r="X68" s="25">
        <v>954602</v>
      </c>
      <c r="Y68" s="29"/>
      <c r="Z68" s="24">
        <f t="shared" si="25"/>
        <v>-4.7074548777678027E-3</v>
      </c>
      <c r="AA68" s="24">
        <f t="shared" si="28"/>
        <v>7.5324365181461905E-2</v>
      </c>
      <c r="AB68" s="7"/>
      <c r="AC68" s="25" t="s">
        <v>1</v>
      </c>
      <c r="AD68" s="25" t="s">
        <v>1</v>
      </c>
      <c r="AE68" s="25" t="s">
        <v>1</v>
      </c>
      <c r="AF68" s="25" t="s">
        <v>1</v>
      </c>
      <c r="AG68" s="25" t="s">
        <v>1</v>
      </c>
      <c r="AH68" s="25" t="s">
        <v>1</v>
      </c>
      <c r="AI68" s="25" t="s">
        <v>1</v>
      </c>
      <c r="AJ68" s="25" t="s">
        <v>1</v>
      </c>
      <c r="AK68" s="25" t="s">
        <v>1</v>
      </c>
      <c r="AL68" s="25" t="s">
        <v>1</v>
      </c>
      <c r="AM68" s="25" t="s">
        <v>1</v>
      </c>
      <c r="AN68" s="25" t="s">
        <v>1</v>
      </c>
      <c r="AO68" s="25" t="s">
        <v>1</v>
      </c>
      <c r="AP68" s="25" t="s">
        <v>1</v>
      </c>
      <c r="AQ68" s="25" t="s">
        <v>1</v>
      </c>
      <c r="AR68" s="25" t="s">
        <v>1</v>
      </c>
      <c r="AS68" s="25" t="s">
        <v>1</v>
      </c>
      <c r="AT68" s="25">
        <v>574912</v>
      </c>
      <c r="AU68" s="25">
        <v>556868</v>
      </c>
      <c r="AV68" s="25">
        <v>558118</v>
      </c>
      <c r="AW68" s="25">
        <v>628009</v>
      </c>
      <c r="AX68" s="25">
        <v>593226</v>
      </c>
      <c r="AY68" s="29"/>
      <c r="AZ68" s="24">
        <f t="shared" si="26"/>
        <v>-5.5386148924617351E-2</v>
      </c>
      <c r="BA68" s="24">
        <f t="shared" si="29"/>
        <v>3.1855310030056705E-2</v>
      </c>
      <c r="BB68" s="11"/>
      <c r="BC68" s="25" t="s">
        <v>1</v>
      </c>
      <c r="BD68" s="25" t="s">
        <v>1</v>
      </c>
      <c r="BE68" s="25" t="s">
        <v>1</v>
      </c>
      <c r="BF68" s="25" t="s">
        <v>1</v>
      </c>
      <c r="BG68" s="25" t="s">
        <v>1</v>
      </c>
      <c r="BH68" s="25" t="s">
        <v>1</v>
      </c>
      <c r="BI68" s="25" t="s">
        <v>1</v>
      </c>
      <c r="BJ68" s="25" t="s">
        <v>1</v>
      </c>
      <c r="BK68" s="25" t="s">
        <v>1</v>
      </c>
      <c r="BL68" s="25" t="s">
        <v>1</v>
      </c>
      <c r="BM68" s="25" t="s">
        <v>1</v>
      </c>
      <c r="BN68" s="25" t="s">
        <v>1</v>
      </c>
      <c r="BO68" s="25" t="s">
        <v>1</v>
      </c>
      <c r="BP68" s="25" t="s">
        <v>1</v>
      </c>
      <c r="BQ68" s="25" t="s">
        <v>1</v>
      </c>
      <c r="BR68" s="25" t="s">
        <v>1</v>
      </c>
      <c r="BS68" s="25" t="s">
        <v>1</v>
      </c>
      <c r="BT68" s="25">
        <v>312822</v>
      </c>
      <c r="BU68" s="25">
        <v>957740</v>
      </c>
      <c r="BV68" s="25">
        <v>2094165</v>
      </c>
      <c r="BW68" s="25">
        <v>331108</v>
      </c>
      <c r="BX68" s="25">
        <v>361376</v>
      </c>
      <c r="BY68" s="29"/>
      <c r="BZ68" s="24">
        <f t="shared" si="27"/>
        <v>9.1414281744929049E-2</v>
      </c>
      <c r="CA68" s="24">
        <f t="shared" si="30"/>
        <v>0.15521286866013262</v>
      </c>
    </row>
    <row r="69" spans="1:79" s="6" customFormat="1" x14ac:dyDescent="0.25">
      <c r="A69" s="51" t="s">
        <v>232</v>
      </c>
      <c r="B69" s="20" t="s">
        <v>3</v>
      </c>
      <c r="C69" s="25" t="s">
        <v>1</v>
      </c>
      <c r="D69" s="25" t="s">
        <v>1</v>
      </c>
      <c r="E69" s="25" t="s">
        <v>1</v>
      </c>
      <c r="F69" s="25" t="s">
        <v>1</v>
      </c>
      <c r="G69" s="25" t="s">
        <v>1</v>
      </c>
      <c r="H69" s="25" t="s">
        <v>1</v>
      </c>
      <c r="I69" s="25" t="s">
        <v>1</v>
      </c>
      <c r="J69" s="25" t="s">
        <v>1</v>
      </c>
      <c r="K69" s="25" t="s">
        <v>1</v>
      </c>
      <c r="L69" s="25" t="s">
        <v>1</v>
      </c>
      <c r="M69" s="25" t="s">
        <v>1</v>
      </c>
      <c r="N69" s="25" t="s">
        <v>1</v>
      </c>
      <c r="O69" s="25" t="s">
        <v>1</v>
      </c>
      <c r="P69" s="25" t="s">
        <v>1</v>
      </c>
      <c r="Q69" s="25" t="s">
        <v>1</v>
      </c>
      <c r="R69" s="25" t="s">
        <v>1</v>
      </c>
      <c r="S69" s="25" t="s">
        <v>1</v>
      </c>
      <c r="T69" s="25">
        <v>215</v>
      </c>
      <c r="U69" s="25">
        <v>120</v>
      </c>
      <c r="V69" s="25">
        <v>433</v>
      </c>
      <c r="W69" s="25">
        <v>8.1595092024539948</v>
      </c>
      <c r="X69" s="25">
        <v>32</v>
      </c>
      <c r="Y69" s="29"/>
      <c r="Z69" s="24">
        <f t="shared" si="25"/>
        <v>2.9218045112781921</v>
      </c>
      <c r="AA69" s="24">
        <f t="shared" si="28"/>
        <v>-0.85116279069767442</v>
      </c>
      <c r="AB69" s="7"/>
      <c r="AC69" s="25" t="s">
        <v>1</v>
      </c>
      <c r="AD69" s="25" t="s">
        <v>1</v>
      </c>
      <c r="AE69" s="25" t="s">
        <v>1</v>
      </c>
      <c r="AF69" s="25" t="s">
        <v>1</v>
      </c>
      <c r="AG69" s="25" t="s">
        <v>1</v>
      </c>
      <c r="AH69" s="25" t="s">
        <v>1</v>
      </c>
      <c r="AI69" s="25" t="s">
        <v>1</v>
      </c>
      <c r="AJ69" s="25" t="s">
        <v>1</v>
      </c>
      <c r="AK69" s="25" t="s">
        <v>1</v>
      </c>
      <c r="AL69" s="25" t="s">
        <v>1</v>
      </c>
      <c r="AM69" s="25" t="s">
        <v>1</v>
      </c>
      <c r="AN69" s="25" t="s">
        <v>1</v>
      </c>
      <c r="AO69" s="25" t="s">
        <v>1</v>
      </c>
      <c r="AP69" s="25" t="s">
        <v>1</v>
      </c>
      <c r="AQ69" s="25" t="s">
        <v>1</v>
      </c>
      <c r="AR69" s="25" t="s">
        <v>1</v>
      </c>
      <c r="AS69" s="25" t="s">
        <v>1</v>
      </c>
      <c r="AT69" s="25">
        <v>215</v>
      </c>
      <c r="AU69" s="25">
        <v>0</v>
      </c>
      <c r="AV69" s="25">
        <v>0</v>
      </c>
      <c r="AW69" s="25">
        <v>3</v>
      </c>
      <c r="AX69" s="25">
        <v>5</v>
      </c>
      <c r="AY69" s="29"/>
      <c r="AZ69" s="24">
        <f t="shared" si="26"/>
        <v>0.66666666666666674</v>
      </c>
      <c r="BA69" s="24">
        <f t="shared" si="29"/>
        <v>-0.97674418604651159</v>
      </c>
      <c r="BB69" s="11"/>
      <c r="BC69" s="25" t="s">
        <v>1</v>
      </c>
      <c r="BD69" s="25" t="s">
        <v>1</v>
      </c>
      <c r="BE69" s="25" t="s">
        <v>1</v>
      </c>
      <c r="BF69" s="25" t="s">
        <v>1</v>
      </c>
      <c r="BG69" s="25" t="s">
        <v>1</v>
      </c>
      <c r="BH69" s="25" t="s">
        <v>1</v>
      </c>
      <c r="BI69" s="25" t="s">
        <v>1</v>
      </c>
      <c r="BJ69" s="25" t="s">
        <v>1</v>
      </c>
      <c r="BK69" s="25" t="s">
        <v>1</v>
      </c>
      <c r="BL69" s="25" t="s">
        <v>1</v>
      </c>
      <c r="BM69" s="25" t="s">
        <v>1</v>
      </c>
      <c r="BN69" s="25" t="s">
        <v>1</v>
      </c>
      <c r="BO69" s="25" t="s">
        <v>1</v>
      </c>
      <c r="BP69" s="25" t="s">
        <v>1</v>
      </c>
      <c r="BQ69" s="25" t="s">
        <v>1</v>
      </c>
      <c r="BR69" s="25" t="s">
        <v>1</v>
      </c>
      <c r="BS69" s="25" t="s">
        <v>1</v>
      </c>
      <c r="BT69" s="25">
        <v>0</v>
      </c>
      <c r="BU69" s="25">
        <v>120</v>
      </c>
      <c r="BV69" s="25">
        <v>433</v>
      </c>
      <c r="BW69" s="25">
        <v>5.1595092024539948</v>
      </c>
      <c r="BX69" s="25">
        <v>27</v>
      </c>
      <c r="BY69" s="29"/>
      <c r="BZ69" s="24">
        <f t="shared" si="27"/>
        <v>4.2330558858501712</v>
      </c>
      <c r="CA69" s="24" t="str">
        <f t="shared" si="30"/>
        <v>X</v>
      </c>
    </row>
    <row r="70" spans="1:79" ht="22.5" x14ac:dyDescent="0.25">
      <c r="A70" s="47" t="s">
        <v>13</v>
      </c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29"/>
      <c r="Z70" s="19"/>
      <c r="AA70" s="19"/>
      <c r="AB70" s="7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9"/>
      <c r="AZ70" s="19"/>
      <c r="BA70" s="19"/>
      <c r="BB70" s="11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29"/>
      <c r="BZ70" s="19"/>
      <c r="CA70" s="19"/>
    </row>
    <row r="71" spans="1:79" x14ac:dyDescent="0.25">
      <c r="A71" s="51" t="s">
        <v>14</v>
      </c>
      <c r="B71" s="20" t="s">
        <v>15</v>
      </c>
      <c r="C71" s="27">
        <v>54.933620547684576</v>
      </c>
      <c r="D71" s="27">
        <v>56.379565960066564</v>
      </c>
      <c r="E71" s="27">
        <v>56.397946395610873</v>
      </c>
      <c r="F71" s="27">
        <v>57.17681055887541</v>
      </c>
      <c r="G71" s="27">
        <v>57.357317661963343</v>
      </c>
      <c r="H71" s="27">
        <v>56.977575638429016</v>
      </c>
      <c r="I71" s="27">
        <v>56.916687640753281</v>
      </c>
      <c r="J71" s="27">
        <v>54.630890399433071</v>
      </c>
      <c r="K71" s="27">
        <v>53.577812752556518</v>
      </c>
      <c r="L71" s="27">
        <v>52.886338013667874</v>
      </c>
      <c r="M71" s="27">
        <v>53.496736725359028</v>
      </c>
      <c r="N71" s="27">
        <v>53.408495863988513</v>
      </c>
      <c r="O71" s="27">
        <v>54.869095461196885</v>
      </c>
      <c r="P71" s="27">
        <v>57.138579667951973</v>
      </c>
      <c r="Q71" s="27">
        <v>57.105204605761998</v>
      </c>
      <c r="R71" s="27">
        <v>55.090137221445325</v>
      </c>
      <c r="S71" s="27">
        <v>55.044897733814871</v>
      </c>
      <c r="T71" s="27">
        <v>53.714963046926542</v>
      </c>
      <c r="U71" s="27">
        <v>55.018715681644622</v>
      </c>
      <c r="V71" s="27">
        <v>55.251600130390912</v>
      </c>
      <c r="W71" s="27">
        <v>55.682909723225215</v>
      </c>
      <c r="X71" s="27">
        <v>55.718200838363607</v>
      </c>
      <c r="Y71" s="29"/>
      <c r="Z71" s="27">
        <f>IFERROR(X71-W71,"X")</f>
        <v>3.5291115138392115E-2</v>
      </c>
      <c r="AA71" s="27">
        <f>IFERROR(X71-T71,"X")</f>
        <v>2.0032377914370656</v>
      </c>
      <c r="AB71" s="12"/>
      <c r="AC71" s="27" t="s">
        <v>1</v>
      </c>
      <c r="AD71" s="27" t="s">
        <v>1</v>
      </c>
      <c r="AE71" s="27" t="s">
        <v>1</v>
      </c>
      <c r="AF71" s="27" t="s">
        <v>1</v>
      </c>
      <c r="AG71" s="27" t="s">
        <v>1</v>
      </c>
      <c r="AH71" s="27" t="s">
        <v>1</v>
      </c>
      <c r="AI71" s="27" t="s">
        <v>1</v>
      </c>
      <c r="AJ71" s="27" t="s">
        <v>1</v>
      </c>
      <c r="AK71" s="27" t="s">
        <v>1</v>
      </c>
      <c r="AL71" s="27" t="s">
        <v>1</v>
      </c>
      <c r="AM71" s="27" t="s">
        <v>1</v>
      </c>
      <c r="AN71" s="27" t="s">
        <v>1</v>
      </c>
      <c r="AO71" s="27" t="s">
        <v>1</v>
      </c>
      <c r="AP71" s="27" t="s">
        <v>1</v>
      </c>
      <c r="AQ71" s="27" t="s">
        <v>1</v>
      </c>
      <c r="AR71" s="27" t="s">
        <v>1</v>
      </c>
      <c r="AS71" s="27" t="s">
        <v>1</v>
      </c>
      <c r="AT71" s="27" t="s">
        <v>1</v>
      </c>
      <c r="AU71" s="27" t="s">
        <v>1</v>
      </c>
      <c r="AV71" s="27" t="s">
        <v>1</v>
      </c>
      <c r="AW71" s="27" t="s">
        <v>1</v>
      </c>
      <c r="AX71" s="27" t="s">
        <v>1</v>
      </c>
      <c r="AY71" s="29"/>
      <c r="AZ71" s="27" t="str">
        <f>IFERROR(AX71-AW71,"X")</f>
        <v>X</v>
      </c>
      <c r="BA71" s="27" t="str">
        <f>IFERROR(AX71-AT71,"X")</f>
        <v>X</v>
      </c>
      <c r="BB71" s="11"/>
      <c r="BC71" s="27" t="s">
        <v>1</v>
      </c>
      <c r="BD71" s="27" t="s">
        <v>1</v>
      </c>
      <c r="BE71" s="27" t="s">
        <v>1</v>
      </c>
      <c r="BF71" s="27" t="s">
        <v>1</v>
      </c>
      <c r="BG71" s="27" t="s">
        <v>1</v>
      </c>
      <c r="BH71" s="27" t="s">
        <v>1</v>
      </c>
      <c r="BI71" s="27" t="s">
        <v>1</v>
      </c>
      <c r="BJ71" s="27" t="s">
        <v>1</v>
      </c>
      <c r="BK71" s="27" t="s">
        <v>1</v>
      </c>
      <c r="BL71" s="27" t="s">
        <v>1</v>
      </c>
      <c r="BM71" s="27" t="s">
        <v>1</v>
      </c>
      <c r="BN71" s="27" t="s">
        <v>1</v>
      </c>
      <c r="BO71" s="27" t="s">
        <v>1</v>
      </c>
      <c r="BP71" s="27" t="s">
        <v>1</v>
      </c>
      <c r="BQ71" s="27" t="s">
        <v>1</v>
      </c>
      <c r="BR71" s="27" t="s">
        <v>1</v>
      </c>
      <c r="BS71" s="27" t="s">
        <v>1</v>
      </c>
      <c r="BT71" s="27" t="s">
        <v>1</v>
      </c>
      <c r="BU71" s="27" t="s">
        <v>1</v>
      </c>
      <c r="BV71" s="27" t="s">
        <v>1</v>
      </c>
      <c r="BW71" s="27" t="s">
        <v>1</v>
      </c>
      <c r="BX71" s="27" t="s">
        <v>1</v>
      </c>
      <c r="BY71" s="29"/>
      <c r="BZ71" s="27" t="str">
        <f>IFERROR(BX71-BW71,"X")</f>
        <v>X</v>
      </c>
      <c r="CA71" s="27" t="str">
        <f>IFERROR(BX71-BT71,"X")</f>
        <v>X</v>
      </c>
    </row>
    <row r="72" spans="1:79" x14ac:dyDescent="0.25">
      <c r="A72" s="51" t="s">
        <v>16</v>
      </c>
      <c r="B72" s="20" t="s">
        <v>15</v>
      </c>
      <c r="C72" s="27">
        <v>81.718670595168902</v>
      </c>
      <c r="D72" s="27">
        <v>82.830272506082991</v>
      </c>
      <c r="E72" s="27">
        <v>82.425033142904965</v>
      </c>
      <c r="F72" s="27">
        <v>83.130675031350606</v>
      </c>
      <c r="G72" s="27">
        <v>83.365372156428833</v>
      </c>
      <c r="H72" s="27">
        <v>83.696417798360471</v>
      </c>
      <c r="I72" s="27">
        <v>84.409022283227557</v>
      </c>
      <c r="J72" s="27">
        <v>83.476267635933127</v>
      </c>
      <c r="K72" s="27">
        <v>83.318782487748365</v>
      </c>
      <c r="L72" s="27">
        <v>83.141392474618272</v>
      </c>
      <c r="M72" s="27">
        <v>83.195844967802586</v>
      </c>
      <c r="N72" s="27">
        <v>83.140681130766325</v>
      </c>
      <c r="O72" s="27">
        <v>83.695565287413473</v>
      </c>
      <c r="P72" s="27">
        <v>84.724723715462488</v>
      </c>
      <c r="Q72" s="27">
        <v>85.152352211731824</v>
      </c>
      <c r="R72" s="27">
        <v>84.494918930720743</v>
      </c>
      <c r="S72" s="27">
        <v>84.884327861824232</v>
      </c>
      <c r="T72" s="27">
        <v>84.806066552243294</v>
      </c>
      <c r="U72" s="27">
        <v>85.742775082823101</v>
      </c>
      <c r="V72" s="27">
        <v>86.052298999283309</v>
      </c>
      <c r="W72" s="27">
        <v>86.141691211301435</v>
      </c>
      <c r="X72" s="27">
        <v>86.349656838587947</v>
      </c>
      <c r="Y72" s="29"/>
      <c r="Z72" s="27">
        <f>IFERROR(X72-W72,"X")</f>
        <v>0.20796562728651224</v>
      </c>
      <c r="AA72" s="27">
        <f>IFERROR(X72-T72,"X")</f>
        <v>1.5435902863446529</v>
      </c>
      <c r="AB72" s="12"/>
      <c r="AC72" s="27" t="s">
        <v>1</v>
      </c>
      <c r="AD72" s="27" t="s">
        <v>1</v>
      </c>
      <c r="AE72" s="27" t="s">
        <v>1</v>
      </c>
      <c r="AF72" s="27" t="s">
        <v>1</v>
      </c>
      <c r="AG72" s="27" t="s">
        <v>1</v>
      </c>
      <c r="AH72" s="27" t="s">
        <v>1</v>
      </c>
      <c r="AI72" s="27" t="s">
        <v>1</v>
      </c>
      <c r="AJ72" s="27" t="s">
        <v>1</v>
      </c>
      <c r="AK72" s="27" t="s">
        <v>1</v>
      </c>
      <c r="AL72" s="27" t="s">
        <v>1</v>
      </c>
      <c r="AM72" s="27" t="s">
        <v>1</v>
      </c>
      <c r="AN72" s="27" t="s">
        <v>1</v>
      </c>
      <c r="AO72" s="27" t="s">
        <v>1</v>
      </c>
      <c r="AP72" s="27" t="s">
        <v>1</v>
      </c>
      <c r="AQ72" s="27" t="s">
        <v>1</v>
      </c>
      <c r="AR72" s="27" t="s">
        <v>1</v>
      </c>
      <c r="AS72" s="27" t="s">
        <v>1</v>
      </c>
      <c r="AT72" s="27" t="s">
        <v>1</v>
      </c>
      <c r="AU72" s="27" t="s">
        <v>1</v>
      </c>
      <c r="AV72" s="27" t="s">
        <v>1</v>
      </c>
      <c r="AW72" s="27" t="s">
        <v>1</v>
      </c>
      <c r="AX72" s="27" t="s">
        <v>1</v>
      </c>
      <c r="AY72" s="29"/>
      <c r="AZ72" s="27" t="str">
        <f>IFERROR(AX72-AW72,"X")</f>
        <v>X</v>
      </c>
      <c r="BA72" s="27" t="str">
        <f>IFERROR(AX72-AT72,"X")</f>
        <v>X</v>
      </c>
      <c r="BB72" s="11"/>
      <c r="BC72" s="27" t="s">
        <v>1</v>
      </c>
      <c r="BD72" s="27" t="s">
        <v>1</v>
      </c>
      <c r="BE72" s="27" t="s">
        <v>1</v>
      </c>
      <c r="BF72" s="27" t="s">
        <v>1</v>
      </c>
      <c r="BG72" s="27" t="s">
        <v>1</v>
      </c>
      <c r="BH72" s="27" t="s">
        <v>1</v>
      </c>
      <c r="BI72" s="27" t="s">
        <v>1</v>
      </c>
      <c r="BJ72" s="27" t="s">
        <v>1</v>
      </c>
      <c r="BK72" s="27" t="s">
        <v>1</v>
      </c>
      <c r="BL72" s="27" t="s">
        <v>1</v>
      </c>
      <c r="BM72" s="27" t="s">
        <v>1</v>
      </c>
      <c r="BN72" s="27" t="s">
        <v>1</v>
      </c>
      <c r="BO72" s="27" t="s">
        <v>1</v>
      </c>
      <c r="BP72" s="27" t="s">
        <v>1</v>
      </c>
      <c r="BQ72" s="27" t="s">
        <v>1</v>
      </c>
      <c r="BR72" s="27" t="s">
        <v>1</v>
      </c>
      <c r="BS72" s="27" t="s">
        <v>1</v>
      </c>
      <c r="BT72" s="27" t="s">
        <v>1</v>
      </c>
      <c r="BU72" s="27" t="s">
        <v>1</v>
      </c>
      <c r="BV72" s="27" t="s">
        <v>1</v>
      </c>
      <c r="BW72" s="27" t="s">
        <v>1</v>
      </c>
      <c r="BX72" s="27" t="s">
        <v>1</v>
      </c>
      <c r="BY72" s="29"/>
      <c r="BZ72" s="27" t="str">
        <f>IFERROR(BX72-BW72,"X")</f>
        <v>X</v>
      </c>
      <c r="CA72" s="27" t="str">
        <f>IFERROR(BX72-BT72,"X")</f>
        <v>X</v>
      </c>
    </row>
    <row r="73" spans="1:79" ht="33.75" x14ac:dyDescent="0.25">
      <c r="A73" s="47" t="s">
        <v>104</v>
      </c>
      <c r="B73" s="17" t="s">
        <v>55</v>
      </c>
      <c r="C73" s="28">
        <v>148585.89000000001</v>
      </c>
      <c r="D73" s="28">
        <v>163636.97099999999</v>
      </c>
      <c r="E73" s="28">
        <v>173605.78400000001</v>
      </c>
      <c r="F73" s="28">
        <v>189849.61199999999</v>
      </c>
      <c r="G73" s="28">
        <v>201338.024</v>
      </c>
      <c r="H73" s="28">
        <v>211905.74299999999</v>
      </c>
      <c r="I73" s="28">
        <v>219032.18400000001</v>
      </c>
      <c r="J73" s="28">
        <v>212922.53</v>
      </c>
      <c r="K73" s="28">
        <v>225805.89199999999</v>
      </c>
      <c r="L73" s="28">
        <v>249033.47999999998</v>
      </c>
      <c r="M73" s="28">
        <v>267935.15600000002</v>
      </c>
      <c r="N73" s="28">
        <v>286883.4865639999</v>
      </c>
      <c r="O73" s="28">
        <v>304773.25759499997</v>
      </c>
      <c r="P73" s="28">
        <v>329471.73670400004</v>
      </c>
      <c r="Q73" s="28">
        <v>342359.66726100002</v>
      </c>
      <c r="R73" s="28">
        <v>346373.96349000011</v>
      </c>
      <c r="S73" s="28">
        <v>364173.93628811312</v>
      </c>
      <c r="T73" s="28">
        <v>364354.26004299987</v>
      </c>
      <c r="U73" s="28">
        <v>380731.63515498902</v>
      </c>
      <c r="V73" s="28">
        <v>397873.60838999948</v>
      </c>
      <c r="W73" s="28">
        <v>422995.6013680771</v>
      </c>
      <c r="X73" s="28">
        <v>442926.21669699985</v>
      </c>
      <c r="Y73" s="29"/>
      <c r="Z73" s="19">
        <f t="shared" ref="Z73:Z91" si="31">IFERROR(X73/W73-1,"X")</f>
        <v>4.711778388347776E-2</v>
      </c>
      <c r="AA73" s="19">
        <f t="shared" ref="AA73:AA91" si="32">IFERROR(X73/T73-1,"X")</f>
        <v>0.21564714694080211</v>
      </c>
      <c r="AB73" s="7"/>
      <c r="AC73" s="28">
        <v>84334.002999999997</v>
      </c>
      <c r="AD73" s="28">
        <v>93923.130999999994</v>
      </c>
      <c r="AE73" s="28">
        <v>97581.235000000001</v>
      </c>
      <c r="AF73" s="28">
        <v>103321.192</v>
      </c>
      <c r="AG73" s="28">
        <v>107877.086</v>
      </c>
      <c r="AH73" s="28">
        <v>112907.952</v>
      </c>
      <c r="AI73" s="28">
        <v>113799.185</v>
      </c>
      <c r="AJ73" s="28">
        <v>103957.829</v>
      </c>
      <c r="AK73" s="28">
        <v>106962.075</v>
      </c>
      <c r="AL73" s="28">
        <v>115646.428</v>
      </c>
      <c r="AM73" s="28">
        <v>121313.893</v>
      </c>
      <c r="AN73" s="28">
        <v>127404.25410299997</v>
      </c>
      <c r="AO73" s="28">
        <v>136679.41500100002</v>
      </c>
      <c r="AP73" s="28">
        <v>151709.62709800003</v>
      </c>
      <c r="AQ73" s="28">
        <v>156696.32554399996</v>
      </c>
      <c r="AR73" s="28">
        <v>151212.01841100003</v>
      </c>
      <c r="AS73" s="28">
        <v>155374.236107</v>
      </c>
      <c r="AT73" s="28">
        <v>147832.15039800003</v>
      </c>
      <c r="AU73" s="28">
        <v>152746.64786599996</v>
      </c>
      <c r="AV73" s="28">
        <v>156753.71451599998</v>
      </c>
      <c r="AW73" s="28">
        <v>164763.33047099999</v>
      </c>
      <c r="AX73" s="28">
        <v>168649.79741500001</v>
      </c>
      <c r="AY73" s="29"/>
      <c r="AZ73" s="19">
        <f t="shared" ref="AZ73:AZ91" si="33">IFERROR(AX73/AW73-1,"X")</f>
        <v>2.3588179074130133E-2</v>
      </c>
      <c r="BA73" s="19">
        <f t="shared" ref="BA73:BA91" si="34">IFERROR(AX73/AT73-1,"X")</f>
        <v>0.14081948318382587</v>
      </c>
      <c r="BB73" s="11"/>
      <c r="BC73" s="28">
        <v>64251.887000000002</v>
      </c>
      <c r="BD73" s="28">
        <v>69713.84</v>
      </c>
      <c r="BE73" s="28">
        <v>76024.548999999999</v>
      </c>
      <c r="BF73" s="28">
        <v>86528.42</v>
      </c>
      <c r="BG73" s="28">
        <v>93460.937999999995</v>
      </c>
      <c r="BH73" s="28">
        <v>98997.790999999997</v>
      </c>
      <c r="BI73" s="28">
        <v>105232.999</v>
      </c>
      <c r="BJ73" s="28">
        <v>108964.701</v>
      </c>
      <c r="BK73" s="28">
        <v>118843.817</v>
      </c>
      <c r="BL73" s="28">
        <v>133387.052</v>
      </c>
      <c r="BM73" s="28">
        <v>146621.26300000001</v>
      </c>
      <c r="BN73" s="28">
        <v>159479.23246099992</v>
      </c>
      <c r="BO73" s="28">
        <v>168093.84259399996</v>
      </c>
      <c r="BP73" s="28">
        <v>177762.10960600001</v>
      </c>
      <c r="BQ73" s="28">
        <v>185663.34171700009</v>
      </c>
      <c r="BR73" s="28">
        <v>195161.94507900011</v>
      </c>
      <c r="BS73" s="28">
        <v>208799.70018111312</v>
      </c>
      <c r="BT73" s="28">
        <v>216522.10964499987</v>
      </c>
      <c r="BU73" s="28">
        <v>227984.98728898907</v>
      </c>
      <c r="BV73" s="28">
        <v>241119.89387399951</v>
      </c>
      <c r="BW73" s="28">
        <v>258232.27089707713</v>
      </c>
      <c r="BX73" s="28">
        <v>274276.41928199987</v>
      </c>
      <c r="BY73" s="29"/>
      <c r="BZ73" s="19">
        <f t="shared" ref="BZ73:BZ91" si="35">IFERROR(BX73/BW73-1,"X")</f>
        <v>6.2130686955533143E-2</v>
      </c>
      <c r="CA73" s="19">
        <f t="shared" ref="CA73:CA91" si="36">IFERROR(BX73/BT73-1,"X")</f>
        <v>0.26673631497352135</v>
      </c>
    </row>
    <row r="74" spans="1:79" x14ac:dyDescent="0.25">
      <c r="A74" s="50" t="s">
        <v>20</v>
      </c>
      <c r="B74" s="4" t="s">
        <v>55</v>
      </c>
      <c r="C74" s="8">
        <v>14707.244000000001</v>
      </c>
      <c r="D74" s="8">
        <v>15929.209000000001</v>
      </c>
      <c r="E74" s="8">
        <v>16555.338</v>
      </c>
      <c r="F74" s="8">
        <v>18354.54</v>
      </c>
      <c r="G74" s="8">
        <v>19248.476999999999</v>
      </c>
      <c r="H74" s="8">
        <v>21592.642</v>
      </c>
      <c r="I74" s="8">
        <v>22575.298999999999</v>
      </c>
      <c r="J74" s="8">
        <v>24468.307000000001</v>
      </c>
      <c r="K74" s="8">
        <v>27357.814000000002</v>
      </c>
      <c r="L74" s="8">
        <v>30552.647000000001</v>
      </c>
      <c r="M74" s="8">
        <v>30890.733</v>
      </c>
      <c r="N74" s="8">
        <v>31505.043581000009</v>
      </c>
      <c r="O74" s="8">
        <v>31707.196071849066</v>
      </c>
      <c r="P74" s="8">
        <v>31575.345048000003</v>
      </c>
      <c r="Q74" s="8">
        <v>31882.283248870219</v>
      </c>
      <c r="R74" s="8">
        <v>34007.832715000004</v>
      </c>
      <c r="S74" s="8">
        <v>34469.991155875134</v>
      </c>
      <c r="T74" s="8">
        <v>38325.754621000015</v>
      </c>
      <c r="U74" s="8">
        <v>39350.138773537823</v>
      </c>
      <c r="V74" s="8">
        <v>40860.324499000017</v>
      </c>
      <c r="W74" s="8">
        <v>42805.660302258206</v>
      </c>
      <c r="X74" s="8">
        <v>46201.709003999989</v>
      </c>
      <c r="Y74" s="29"/>
      <c r="Z74" s="24">
        <f t="shared" si="31"/>
        <v>7.9336440035305822E-2</v>
      </c>
      <c r="AA74" s="24">
        <f t="shared" si="32"/>
        <v>0.2055003081057265</v>
      </c>
      <c r="AB74" s="7"/>
      <c r="AC74" s="8">
        <v>1438.268</v>
      </c>
      <c r="AD74" s="8">
        <v>1606.337</v>
      </c>
      <c r="AE74" s="8">
        <v>1132.404</v>
      </c>
      <c r="AF74" s="8">
        <v>1267.96</v>
      </c>
      <c r="AG74" s="8">
        <v>1366.9939999999999</v>
      </c>
      <c r="AH74" s="8">
        <v>1528.4459999999999</v>
      </c>
      <c r="AI74" s="8">
        <v>1525.7449999999999</v>
      </c>
      <c r="AJ74" s="8">
        <v>1620.9179999999999</v>
      </c>
      <c r="AK74" s="8">
        <v>1935.2170000000001</v>
      </c>
      <c r="AL74" s="8">
        <v>2291.9520000000002</v>
      </c>
      <c r="AM74" s="8">
        <v>2210.5210000000002</v>
      </c>
      <c r="AN74" s="8">
        <v>2245.3128380000003</v>
      </c>
      <c r="AO74" s="8">
        <v>2220.5851300000004</v>
      </c>
      <c r="AP74" s="8">
        <v>2326.8082489999997</v>
      </c>
      <c r="AQ74" s="8">
        <v>2292.255451</v>
      </c>
      <c r="AR74" s="8">
        <v>2370.874041</v>
      </c>
      <c r="AS74" s="8">
        <v>2389.2097920000001</v>
      </c>
      <c r="AT74" s="8">
        <v>2482.426187</v>
      </c>
      <c r="AU74" s="8">
        <v>2501.2093910000003</v>
      </c>
      <c r="AV74" s="8">
        <v>2708.7229300000004</v>
      </c>
      <c r="AW74" s="8">
        <v>2742.7968739999997</v>
      </c>
      <c r="AX74" s="8">
        <v>2997.2227640000006</v>
      </c>
      <c r="AY74" s="29"/>
      <c r="AZ74" s="24">
        <f t="shared" si="33"/>
        <v>9.2761477312373941E-2</v>
      </c>
      <c r="BA74" s="24">
        <f t="shared" si="34"/>
        <v>0.20737638834777594</v>
      </c>
      <c r="BB74" s="11"/>
      <c r="BC74" s="8">
        <v>13268.976000000001</v>
      </c>
      <c r="BD74" s="8">
        <v>14322.871999999999</v>
      </c>
      <c r="BE74" s="8">
        <v>15422.933999999999</v>
      </c>
      <c r="BF74" s="8">
        <v>17086.580000000002</v>
      </c>
      <c r="BG74" s="8">
        <v>17881.483</v>
      </c>
      <c r="BH74" s="8">
        <v>20064.196</v>
      </c>
      <c r="BI74" s="8">
        <v>21049.554</v>
      </c>
      <c r="BJ74" s="8">
        <v>22847.388999999999</v>
      </c>
      <c r="BK74" s="8">
        <v>25422.597000000002</v>
      </c>
      <c r="BL74" s="8">
        <v>28260.695</v>
      </c>
      <c r="BM74" s="8">
        <v>28680.212</v>
      </c>
      <c r="BN74" s="8">
        <v>29259.730743000007</v>
      </c>
      <c r="BO74" s="8">
        <v>29486.610941849067</v>
      </c>
      <c r="BP74" s="8">
        <v>29248.536799000001</v>
      </c>
      <c r="BQ74" s="8">
        <v>29590.027797870218</v>
      </c>
      <c r="BR74" s="8">
        <v>31636.958674000005</v>
      </c>
      <c r="BS74" s="8">
        <v>32080.781363875136</v>
      </c>
      <c r="BT74" s="8">
        <v>35843.328434000017</v>
      </c>
      <c r="BU74" s="8">
        <v>36848.929382537826</v>
      </c>
      <c r="BV74" s="8">
        <v>38151.601569000013</v>
      </c>
      <c r="BW74" s="8">
        <v>40062.863428258206</v>
      </c>
      <c r="BX74" s="8">
        <v>43204.486239999991</v>
      </c>
      <c r="BY74" s="29"/>
      <c r="BZ74" s="24">
        <f t="shared" si="35"/>
        <v>7.8417330737419411E-2</v>
      </c>
      <c r="CA74" s="24">
        <f t="shared" si="36"/>
        <v>0.2053703751188849</v>
      </c>
    </row>
    <row r="75" spans="1:79" ht="22.5" x14ac:dyDescent="0.25">
      <c r="A75" s="52" t="s">
        <v>63</v>
      </c>
      <c r="B75" s="4" t="s">
        <v>55</v>
      </c>
      <c r="C75" s="8">
        <v>14461.871999999999</v>
      </c>
      <c r="D75" s="8">
        <v>15346.02</v>
      </c>
      <c r="E75" s="8">
        <v>16277.589</v>
      </c>
      <c r="F75" s="8">
        <v>17952.066999999999</v>
      </c>
      <c r="G75" s="8">
        <v>18629.189999999999</v>
      </c>
      <c r="H75" s="8">
        <v>20900.578000000001</v>
      </c>
      <c r="I75" s="8">
        <v>22238.731</v>
      </c>
      <c r="J75" s="8">
        <v>24120.268</v>
      </c>
      <c r="K75" s="8">
        <v>26493.248</v>
      </c>
      <c r="L75" s="8">
        <v>29515.397000000001</v>
      </c>
      <c r="M75" s="8">
        <v>29810.419000000002</v>
      </c>
      <c r="N75" s="8">
        <v>30492.797860999988</v>
      </c>
      <c r="O75" s="8">
        <v>30907.922240937223</v>
      </c>
      <c r="P75" s="8">
        <v>31015.451307000014</v>
      </c>
      <c r="Q75" s="8">
        <v>31375.366811539661</v>
      </c>
      <c r="R75" s="8">
        <v>33560.121152000007</v>
      </c>
      <c r="S75" s="8">
        <v>34008.432650386712</v>
      </c>
      <c r="T75" s="8">
        <v>37584.226161999999</v>
      </c>
      <c r="U75" s="8">
        <v>38636.0912943605</v>
      </c>
      <c r="V75" s="8">
        <v>40446.007105000012</v>
      </c>
      <c r="W75" s="8">
        <v>42281.664205000001</v>
      </c>
      <c r="X75" s="8">
        <v>45728.73051199998</v>
      </c>
      <c r="Y75" s="29"/>
      <c r="Z75" s="24">
        <f t="shared" si="31"/>
        <v>8.1526268462071227E-2</v>
      </c>
      <c r="AA75" s="24">
        <f t="shared" si="32"/>
        <v>0.21670006760002369</v>
      </c>
      <c r="AB75" s="7"/>
      <c r="AC75" s="8">
        <v>1349.308</v>
      </c>
      <c r="AD75" s="8">
        <v>1176.492</v>
      </c>
      <c r="AE75" s="8">
        <v>1018.139</v>
      </c>
      <c r="AF75" s="8">
        <v>1103.9870000000001</v>
      </c>
      <c r="AG75" s="8">
        <v>1179.124</v>
      </c>
      <c r="AH75" s="8">
        <v>1306.7460000000001</v>
      </c>
      <c r="AI75" s="8">
        <v>1463.1959999999999</v>
      </c>
      <c r="AJ75" s="8">
        <v>1536.2139999999999</v>
      </c>
      <c r="AK75" s="8">
        <v>1812.7650000000001</v>
      </c>
      <c r="AL75" s="8">
        <v>2097.105</v>
      </c>
      <c r="AM75" s="8">
        <v>1977.222</v>
      </c>
      <c r="AN75" s="8">
        <v>1968.7777100000001</v>
      </c>
      <c r="AO75" s="8">
        <v>2133.2371220000005</v>
      </c>
      <c r="AP75" s="8">
        <v>2216.8614839999996</v>
      </c>
      <c r="AQ75" s="8">
        <v>2239.4986869999998</v>
      </c>
      <c r="AR75" s="8">
        <v>2331.6463469999999</v>
      </c>
      <c r="AS75" s="8">
        <v>2343.3030979999994</v>
      </c>
      <c r="AT75" s="8">
        <v>2414.5704929999997</v>
      </c>
      <c r="AU75" s="8">
        <v>2438.9710219999997</v>
      </c>
      <c r="AV75" s="8">
        <v>2650.7105620000002</v>
      </c>
      <c r="AW75" s="8">
        <v>2689.348493</v>
      </c>
      <c r="AX75" s="8">
        <v>2945.2766850000007</v>
      </c>
      <c r="AY75" s="29"/>
      <c r="AZ75" s="24">
        <f t="shared" si="33"/>
        <v>9.5163640066040722E-2</v>
      </c>
      <c r="BA75" s="24">
        <f t="shared" si="34"/>
        <v>0.21979320692377935</v>
      </c>
      <c r="BB75" s="11"/>
      <c r="BC75" s="8">
        <v>13112.564</v>
      </c>
      <c r="BD75" s="8">
        <v>14169.528</v>
      </c>
      <c r="BE75" s="8">
        <v>15259.45</v>
      </c>
      <c r="BF75" s="8">
        <v>16848.080000000002</v>
      </c>
      <c r="BG75" s="8">
        <v>17450.065999999999</v>
      </c>
      <c r="BH75" s="8">
        <v>19593.831999999999</v>
      </c>
      <c r="BI75" s="8">
        <v>20775.535</v>
      </c>
      <c r="BJ75" s="8">
        <v>22584.054</v>
      </c>
      <c r="BK75" s="8">
        <v>24680.483</v>
      </c>
      <c r="BL75" s="8">
        <v>27418.292000000001</v>
      </c>
      <c r="BM75" s="8">
        <v>27833.197</v>
      </c>
      <c r="BN75" s="8">
        <v>28524.02015099999</v>
      </c>
      <c r="BO75" s="8">
        <v>28774.685118937221</v>
      </c>
      <c r="BP75" s="8">
        <v>28798.589823000013</v>
      </c>
      <c r="BQ75" s="8">
        <v>29135.868124539662</v>
      </c>
      <c r="BR75" s="8">
        <v>31228.474805000009</v>
      </c>
      <c r="BS75" s="8">
        <v>31665.129552386712</v>
      </c>
      <c r="BT75" s="8">
        <v>35169.655669</v>
      </c>
      <c r="BU75" s="8">
        <v>36197.120272360502</v>
      </c>
      <c r="BV75" s="8">
        <v>37795.296543000011</v>
      </c>
      <c r="BW75" s="8">
        <v>39592.315712000003</v>
      </c>
      <c r="BX75" s="8">
        <v>42783.453826999976</v>
      </c>
      <c r="BY75" s="29"/>
      <c r="BZ75" s="24">
        <f t="shared" si="35"/>
        <v>8.0599936063673328E-2</v>
      </c>
      <c r="CA75" s="24">
        <f t="shared" si="36"/>
        <v>0.2164877083147303</v>
      </c>
    </row>
    <row r="76" spans="1:79" x14ac:dyDescent="0.25">
      <c r="A76" s="50" t="s">
        <v>17</v>
      </c>
      <c r="B76" s="4" t="s">
        <v>55</v>
      </c>
      <c r="C76" s="8">
        <v>12926.656999999999</v>
      </c>
      <c r="D76" s="8">
        <v>13674.223</v>
      </c>
      <c r="E76" s="8">
        <v>14020.329</v>
      </c>
      <c r="F76" s="8">
        <v>15872.347</v>
      </c>
      <c r="G76" s="8">
        <v>17119.914000000001</v>
      </c>
      <c r="H76" s="8">
        <v>18838.829000000002</v>
      </c>
      <c r="I76" s="8">
        <v>19280.571</v>
      </c>
      <c r="J76" s="8">
        <v>22063.159</v>
      </c>
      <c r="K76" s="8">
        <v>25862.436000000002</v>
      </c>
      <c r="L76" s="8">
        <v>30268.050999999999</v>
      </c>
      <c r="M76" s="8">
        <v>30269.300000000003</v>
      </c>
      <c r="N76" s="8">
        <v>31866.486556</v>
      </c>
      <c r="O76" s="8">
        <v>32155.900483860045</v>
      </c>
      <c r="P76" s="8">
        <v>31290.242279000002</v>
      </c>
      <c r="Q76" s="8">
        <v>30965.372341668011</v>
      </c>
      <c r="R76" s="8">
        <v>33685.391606000027</v>
      </c>
      <c r="S76" s="8">
        <v>34062.825151459569</v>
      </c>
      <c r="T76" s="8">
        <v>35071.803617000012</v>
      </c>
      <c r="U76" s="8">
        <v>33981.542613115445</v>
      </c>
      <c r="V76" s="8">
        <v>32933.344124999996</v>
      </c>
      <c r="W76" s="8">
        <v>33430.134452892824</v>
      </c>
      <c r="X76" s="8">
        <v>35171.733096000018</v>
      </c>
      <c r="Y76" s="29"/>
      <c r="Z76" s="24">
        <f t="shared" si="31"/>
        <v>5.2096668817211089E-2</v>
      </c>
      <c r="AA76" s="24">
        <f t="shared" si="32"/>
        <v>2.8492825772885588E-3</v>
      </c>
      <c r="AB76" s="7"/>
      <c r="AC76" s="8">
        <v>1119.93</v>
      </c>
      <c r="AD76" s="8">
        <v>1141.08</v>
      </c>
      <c r="AE76" s="8">
        <v>864.33699999999999</v>
      </c>
      <c r="AF76" s="8">
        <v>940.57899999999995</v>
      </c>
      <c r="AG76" s="8">
        <v>1042.223</v>
      </c>
      <c r="AH76" s="8">
        <v>1176.136</v>
      </c>
      <c r="AI76" s="8">
        <v>1216.6600000000001</v>
      </c>
      <c r="AJ76" s="8">
        <v>1289.7170000000001</v>
      </c>
      <c r="AK76" s="8">
        <v>1512.3040000000001</v>
      </c>
      <c r="AL76" s="8">
        <v>1802.0229999999999</v>
      </c>
      <c r="AM76" s="8">
        <v>1794.2739999999999</v>
      </c>
      <c r="AN76" s="8">
        <v>2003.448944</v>
      </c>
      <c r="AO76" s="8">
        <v>2055.3422920000003</v>
      </c>
      <c r="AP76" s="8">
        <v>2123.249022</v>
      </c>
      <c r="AQ76" s="8">
        <v>2041.1996430000002</v>
      </c>
      <c r="AR76" s="8">
        <v>2250.89608</v>
      </c>
      <c r="AS76" s="8">
        <v>2190.807573</v>
      </c>
      <c r="AT76" s="8">
        <v>2172.8825999999999</v>
      </c>
      <c r="AU76" s="8">
        <v>2050.4832740000002</v>
      </c>
      <c r="AV76" s="8">
        <v>2190.2275640000003</v>
      </c>
      <c r="AW76" s="8">
        <v>2252.088107</v>
      </c>
      <c r="AX76" s="8">
        <v>2402.8222949999999</v>
      </c>
      <c r="AY76" s="29"/>
      <c r="AZ76" s="24">
        <f t="shared" si="33"/>
        <v>6.6930857425819168E-2</v>
      </c>
      <c r="BA76" s="24">
        <f t="shared" si="34"/>
        <v>0.10582241995034614</v>
      </c>
      <c r="BB76" s="11"/>
      <c r="BC76" s="8">
        <v>11806.727000000001</v>
      </c>
      <c r="BD76" s="8">
        <v>12533.143</v>
      </c>
      <c r="BE76" s="8">
        <v>13155.992</v>
      </c>
      <c r="BF76" s="8">
        <v>14931.768</v>
      </c>
      <c r="BG76" s="8">
        <v>16077.691000000001</v>
      </c>
      <c r="BH76" s="8">
        <v>17662.692999999999</v>
      </c>
      <c r="BI76" s="8">
        <v>18063.911</v>
      </c>
      <c r="BJ76" s="8">
        <v>20773.441999999999</v>
      </c>
      <c r="BK76" s="8">
        <v>24350.132000000001</v>
      </c>
      <c r="BL76" s="8">
        <v>28466.027999999998</v>
      </c>
      <c r="BM76" s="8">
        <v>28475.026000000002</v>
      </c>
      <c r="BN76" s="8">
        <v>29863.037612</v>
      </c>
      <c r="BO76" s="8">
        <v>30100.558191860044</v>
      </c>
      <c r="BP76" s="8">
        <v>29166.993257000002</v>
      </c>
      <c r="BQ76" s="8">
        <v>28924.172698668011</v>
      </c>
      <c r="BR76" s="8">
        <v>31434.495526000028</v>
      </c>
      <c r="BS76" s="8">
        <v>31872.017578459567</v>
      </c>
      <c r="BT76" s="8">
        <v>32898.921017000015</v>
      </c>
      <c r="BU76" s="8">
        <v>31931.059339115443</v>
      </c>
      <c r="BV76" s="8">
        <v>30743.116560999995</v>
      </c>
      <c r="BW76" s="8">
        <v>31178.046345892824</v>
      </c>
      <c r="BX76" s="8">
        <v>32768.91080100002</v>
      </c>
      <c r="BY76" s="29"/>
      <c r="BZ76" s="24">
        <f t="shared" si="35"/>
        <v>5.1025148832545941E-2</v>
      </c>
      <c r="CA76" s="24">
        <f t="shared" si="36"/>
        <v>-3.9518079007154761E-3</v>
      </c>
    </row>
    <row r="77" spans="1:79" ht="22.5" x14ac:dyDescent="0.25">
      <c r="A77" s="51" t="s">
        <v>63</v>
      </c>
      <c r="B77" s="4" t="s">
        <v>55</v>
      </c>
      <c r="C77" s="8">
        <v>12664.477000000001</v>
      </c>
      <c r="D77" s="8">
        <v>13327.632</v>
      </c>
      <c r="E77" s="8">
        <v>13650.928</v>
      </c>
      <c r="F77" s="8">
        <v>15445.654</v>
      </c>
      <c r="G77" s="8">
        <v>16620.454000000002</v>
      </c>
      <c r="H77" s="8">
        <v>18253.387999999999</v>
      </c>
      <c r="I77" s="8">
        <v>18952.336000000003</v>
      </c>
      <c r="J77" s="8">
        <v>21596.127</v>
      </c>
      <c r="K77" s="8">
        <v>25212.588</v>
      </c>
      <c r="L77" s="8">
        <v>29537.192000000003</v>
      </c>
      <c r="M77" s="8">
        <v>29525.652999999998</v>
      </c>
      <c r="N77" s="8">
        <v>31071.427941000002</v>
      </c>
      <c r="O77" s="8">
        <v>31665.135164472831</v>
      </c>
      <c r="P77" s="8">
        <v>30875.706384000012</v>
      </c>
      <c r="Q77" s="8">
        <v>30564.187842063242</v>
      </c>
      <c r="R77" s="8">
        <v>33208.995843000019</v>
      </c>
      <c r="S77" s="8">
        <v>33698.619588337686</v>
      </c>
      <c r="T77" s="8">
        <v>34566.842846000007</v>
      </c>
      <c r="U77" s="8">
        <v>33512.434032610858</v>
      </c>
      <c r="V77" s="8">
        <v>32609.820606000005</v>
      </c>
      <c r="W77" s="8">
        <v>33053.42700700002</v>
      </c>
      <c r="X77" s="8">
        <v>34783.712418000003</v>
      </c>
      <c r="Y77" s="29"/>
      <c r="Z77" s="24">
        <f t="shared" si="31"/>
        <v>5.2348139593317855E-2</v>
      </c>
      <c r="AA77" s="24">
        <f t="shared" si="32"/>
        <v>6.2739189970626441E-3</v>
      </c>
      <c r="AB77" s="7"/>
      <c r="AC77" s="8">
        <v>1108.357</v>
      </c>
      <c r="AD77" s="8">
        <v>1020.026</v>
      </c>
      <c r="AE77" s="8">
        <v>841.58199999999999</v>
      </c>
      <c r="AF77" s="8">
        <v>893.43299999999999</v>
      </c>
      <c r="AG77" s="8">
        <v>976.61400000000003</v>
      </c>
      <c r="AH77" s="8">
        <v>1107.981</v>
      </c>
      <c r="AI77" s="8">
        <v>1168.598</v>
      </c>
      <c r="AJ77" s="8">
        <v>1199.626</v>
      </c>
      <c r="AK77" s="8">
        <v>1361.9090000000001</v>
      </c>
      <c r="AL77" s="8">
        <v>1614.096</v>
      </c>
      <c r="AM77" s="8">
        <v>1582.855</v>
      </c>
      <c r="AN77" s="8">
        <v>1692.1071409999997</v>
      </c>
      <c r="AO77" s="8">
        <v>1996.589475</v>
      </c>
      <c r="AP77" s="8">
        <v>2046.9059190000003</v>
      </c>
      <c r="AQ77" s="8">
        <v>1989.2311820000002</v>
      </c>
      <c r="AR77" s="8">
        <v>2188.285648</v>
      </c>
      <c r="AS77" s="8">
        <v>2146.4465190000001</v>
      </c>
      <c r="AT77" s="8">
        <v>2116.548288</v>
      </c>
      <c r="AU77" s="8">
        <v>2005.7315630000001</v>
      </c>
      <c r="AV77" s="8">
        <v>2144.6150520000001</v>
      </c>
      <c r="AW77" s="8">
        <v>2196.3383310000004</v>
      </c>
      <c r="AX77" s="8">
        <v>2325.7142960000001</v>
      </c>
      <c r="AY77" s="29"/>
      <c r="AZ77" s="24">
        <f t="shared" si="33"/>
        <v>5.8905298502482717E-2</v>
      </c>
      <c r="BA77" s="24">
        <f t="shared" si="34"/>
        <v>9.8824113385878931E-2</v>
      </c>
      <c r="BB77" s="11"/>
      <c r="BC77" s="8">
        <v>11556.12</v>
      </c>
      <c r="BD77" s="8">
        <v>12307.606</v>
      </c>
      <c r="BE77" s="8">
        <v>12809.346</v>
      </c>
      <c r="BF77" s="8">
        <v>14552.221</v>
      </c>
      <c r="BG77" s="8">
        <v>15643.84</v>
      </c>
      <c r="BH77" s="8">
        <v>17145.406999999999</v>
      </c>
      <c r="BI77" s="8">
        <v>17783.738000000001</v>
      </c>
      <c r="BJ77" s="8">
        <v>20396.501</v>
      </c>
      <c r="BK77" s="8">
        <v>23850.679</v>
      </c>
      <c r="BL77" s="8">
        <v>27923.096000000001</v>
      </c>
      <c r="BM77" s="8">
        <v>27942.797999999999</v>
      </c>
      <c r="BN77" s="8">
        <v>29379.320800000001</v>
      </c>
      <c r="BO77" s="8">
        <v>29668.54568947283</v>
      </c>
      <c r="BP77" s="8">
        <v>28828.800465000011</v>
      </c>
      <c r="BQ77" s="8">
        <v>28574.956660063242</v>
      </c>
      <c r="BR77" s="8">
        <v>31020.710195000021</v>
      </c>
      <c r="BS77" s="8">
        <v>31552.173069337685</v>
      </c>
      <c r="BT77" s="8">
        <v>32450.294558000009</v>
      </c>
      <c r="BU77" s="8">
        <v>31506.70246961086</v>
      </c>
      <c r="BV77" s="8">
        <v>30465.205554000004</v>
      </c>
      <c r="BW77" s="8">
        <v>30857.088676000018</v>
      </c>
      <c r="BX77" s="8">
        <v>32457.998122000005</v>
      </c>
      <c r="BY77" s="29"/>
      <c r="BZ77" s="24">
        <f t="shared" si="35"/>
        <v>5.1881415735929082E-2</v>
      </c>
      <c r="CA77" s="24">
        <f t="shared" si="36"/>
        <v>2.3739581119142095E-4</v>
      </c>
    </row>
    <row r="78" spans="1:79" x14ac:dyDescent="0.25">
      <c r="A78" s="53" t="s">
        <v>18</v>
      </c>
      <c r="B78" s="4" t="s">
        <v>55</v>
      </c>
      <c r="C78" s="8">
        <v>120951.989</v>
      </c>
      <c r="D78" s="8">
        <v>134033.53899999999</v>
      </c>
      <c r="E78" s="8">
        <v>143030.117</v>
      </c>
      <c r="F78" s="8">
        <v>155622.72500000001</v>
      </c>
      <c r="G78" s="8">
        <v>164969.633</v>
      </c>
      <c r="H78" s="8">
        <v>171474.27299999999</v>
      </c>
      <c r="I78" s="8">
        <v>177176.31400000001</v>
      </c>
      <c r="J78" s="8">
        <v>166391.06400000001</v>
      </c>
      <c r="K78" s="8">
        <v>172585.64199999999</v>
      </c>
      <c r="L78" s="8">
        <v>188212.78200000001</v>
      </c>
      <c r="M78" s="8">
        <v>206775.12299999999</v>
      </c>
      <c r="N78" s="8">
        <v>223511.95642699997</v>
      </c>
      <c r="O78" s="8">
        <v>240910.16103829088</v>
      </c>
      <c r="P78" s="8">
        <v>266606.14937599993</v>
      </c>
      <c r="Q78" s="8">
        <v>279512.01166946173</v>
      </c>
      <c r="R78" s="8">
        <v>278680.73916799983</v>
      </c>
      <c r="S78" s="8">
        <v>295641.1199807782</v>
      </c>
      <c r="T78" s="8">
        <v>290956.7018040003</v>
      </c>
      <c r="U78" s="8">
        <v>307399.95376833598</v>
      </c>
      <c r="V78" s="8">
        <v>324079.93976599968</v>
      </c>
      <c r="W78" s="8">
        <v>346758.8266139261</v>
      </c>
      <c r="X78" s="8">
        <v>361552.77459599974</v>
      </c>
      <c r="Y78" s="29"/>
      <c r="Z78" s="24">
        <f t="shared" si="31"/>
        <v>4.2663508025261976E-2</v>
      </c>
      <c r="AA78" s="24">
        <f t="shared" si="32"/>
        <v>0.24263429009982285</v>
      </c>
      <c r="AB78" s="7"/>
      <c r="AC78" s="8">
        <v>81775.804999999993</v>
      </c>
      <c r="AD78" s="8">
        <v>91175.714000000007</v>
      </c>
      <c r="AE78" s="8">
        <v>95584.494000000006</v>
      </c>
      <c r="AF78" s="8">
        <v>101112.65300000001</v>
      </c>
      <c r="AG78" s="8">
        <v>105467.86900000001</v>
      </c>
      <c r="AH78" s="8">
        <v>110203.37</v>
      </c>
      <c r="AI78" s="8">
        <v>111056.78</v>
      </c>
      <c r="AJ78" s="8">
        <v>101047.194</v>
      </c>
      <c r="AK78" s="8">
        <v>103514.554</v>
      </c>
      <c r="AL78" s="8">
        <v>111552.45299999999</v>
      </c>
      <c r="AM78" s="8">
        <v>117309.098</v>
      </c>
      <c r="AN78" s="8">
        <v>123155.49232099998</v>
      </c>
      <c r="AO78" s="8">
        <v>132403.487578</v>
      </c>
      <c r="AP78" s="8">
        <v>147259.56982599999</v>
      </c>
      <c r="AQ78" s="8">
        <v>152362.87044900001</v>
      </c>
      <c r="AR78" s="8">
        <v>146590.24828899998</v>
      </c>
      <c r="AS78" s="8">
        <v>150794.21874200003</v>
      </c>
      <c r="AT78" s="8">
        <v>143176.84161100007</v>
      </c>
      <c r="AU78" s="8">
        <v>148194.955201</v>
      </c>
      <c r="AV78" s="8">
        <v>151854.76402199999</v>
      </c>
      <c r="AW78" s="8">
        <v>159768.44548999998</v>
      </c>
      <c r="AX78" s="8">
        <v>163249.75235600001</v>
      </c>
      <c r="AY78" s="29"/>
      <c r="AZ78" s="24">
        <f t="shared" si="33"/>
        <v>2.178970231151145E-2</v>
      </c>
      <c r="BA78" s="24">
        <f t="shared" si="34"/>
        <v>0.1401966303987654</v>
      </c>
      <c r="BB78" s="11"/>
      <c r="BC78" s="8">
        <v>39176.184000000001</v>
      </c>
      <c r="BD78" s="8">
        <v>42857.824999999997</v>
      </c>
      <c r="BE78" s="8">
        <v>47445.623</v>
      </c>
      <c r="BF78" s="8">
        <v>54510.072</v>
      </c>
      <c r="BG78" s="8">
        <v>59501.764000000003</v>
      </c>
      <c r="BH78" s="8">
        <v>61270.902999999998</v>
      </c>
      <c r="BI78" s="8">
        <v>66119.534</v>
      </c>
      <c r="BJ78" s="8">
        <v>65343.87</v>
      </c>
      <c r="BK78" s="8">
        <v>69071.088000000003</v>
      </c>
      <c r="BL78" s="8">
        <v>76660.328999999998</v>
      </c>
      <c r="BM78" s="8">
        <v>89466.024999999994</v>
      </c>
      <c r="BN78" s="8">
        <v>100356.46410599998</v>
      </c>
      <c r="BO78" s="8">
        <v>108506.67346029087</v>
      </c>
      <c r="BP78" s="8">
        <v>119346.57954999997</v>
      </c>
      <c r="BQ78" s="8">
        <v>127149.14122046175</v>
      </c>
      <c r="BR78" s="8">
        <v>132090.49087899987</v>
      </c>
      <c r="BS78" s="8">
        <v>144846.9012387782</v>
      </c>
      <c r="BT78" s="8">
        <v>147779.8601930002</v>
      </c>
      <c r="BU78" s="8">
        <v>159204.99856733595</v>
      </c>
      <c r="BV78" s="8">
        <v>172225.17574399966</v>
      </c>
      <c r="BW78" s="8">
        <v>186990.38112392611</v>
      </c>
      <c r="BX78" s="8">
        <v>198303.02223999973</v>
      </c>
      <c r="BY78" s="29"/>
      <c r="BZ78" s="24">
        <f t="shared" si="35"/>
        <v>6.049851895096281E-2</v>
      </c>
      <c r="CA78" s="24">
        <f t="shared" si="36"/>
        <v>0.34188124133434949</v>
      </c>
    </row>
    <row r="79" spans="1:79" x14ac:dyDescent="0.25">
      <c r="A79" s="51" t="s">
        <v>72</v>
      </c>
      <c r="B79" s="4" t="s">
        <v>55</v>
      </c>
      <c r="C79" s="8">
        <v>34841.802000000003</v>
      </c>
      <c r="D79" s="8">
        <v>37701.737999999998</v>
      </c>
      <c r="E79" s="8">
        <v>42085.305999999997</v>
      </c>
      <c r="F79" s="8">
        <v>46795.919000000002</v>
      </c>
      <c r="G79" s="8">
        <v>48721.052000000003</v>
      </c>
      <c r="H79" s="8">
        <v>51129.707999999999</v>
      </c>
      <c r="I79" s="8">
        <v>52187.3</v>
      </c>
      <c r="J79" s="8">
        <v>51143.199999999997</v>
      </c>
      <c r="K79" s="8">
        <v>51355.584000000003</v>
      </c>
      <c r="L79" s="8">
        <v>54392.362000000001</v>
      </c>
      <c r="M79" s="8">
        <v>62112.160000000003</v>
      </c>
      <c r="N79" s="8">
        <v>70323.377445999999</v>
      </c>
      <c r="O79" s="8">
        <v>74354.972901447632</v>
      </c>
      <c r="P79" s="8">
        <v>76988.193838000021</v>
      </c>
      <c r="Q79" s="8">
        <v>85059.081599687488</v>
      </c>
      <c r="R79" s="8">
        <v>92450.441216000021</v>
      </c>
      <c r="S79" s="8">
        <v>98104.338626961195</v>
      </c>
      <c r="T79" s="8">
        <v>98414.200859000004</v>
      </c>
      <c r="U79" s="8">
        <v>101332.53957000002</v>
      </c>
      <c r="V79" s="8">
        <v>105964.58818800002</v>
      </c>
      <c r="W79" s="8">
        <v>113721.20112099992</v>
      </c>
      <c r="X79" s="8">
        <v>114442.88124900006</v>
      </c>
      <c r="Y79" s="29"/>
      <c r="Z79" s="24">
        <f t="shared" si="31"/>
        <v>6.346047358682716E-3</v>
      </c>
      <c r="AA79" s="24">
        <f t="shared" si="32"/>
        <v>0.16286958843434252</v>
      </c>
      <c r="AB79" s="7"/>
      <c r="AC79" s="8">
        <v>15907.395</v>
      </c>
      <c r="AD79" s="8">
        <v>18210.198</v>
      </c>
      <c r="AE79" s="8">
        <v>18907.184000000001</v>
      </c>
      <c r="AF79" s="8">
        <v>20969.260999999999</v>
      </c>
      <c r="AG79" s="8">
        <v>20065.507000000001</v>
      </c>
      <c r="AH79" s="8">
        <v>20485.296999999999</v>
      </c>
      <c r="AI79" s="8">
        <v>18571.219000000001</v>
      </c>
      <c r="AJ79" s="8">
        <v>16311.481</v>
      </c>
      <c r="AK79" s="8">
        <v>15449.397999999999</v>
      </c>
      <c r="AL79" s="8">
        <v>16177.808999999999</v>
      </c>
      <c r="AM79" s="8">
        <v>18457.346000000001</v>
      </c>
      <c r="AN79" s="8">
        <v>22638.661972000002</v>
      </c>
      <c r="AO79" s="8">
        <v>23832.658671000001</v>
      </c>
      <c r="AP79" s="8">
        <v>24889.308922</v>
      </c>
      <c r="AQ79" s="8">
        <v>28469.753441999997</v>
      </c>
      <c r="AR79" s="8">
        <v>31900.370083000002</v>
      </c>
      <c r="AS79" s="8">
        <v>33251.224000000009</v>
      </c>
      <c r="AT79" s="8">
        <v>31993.465242999991</v>
      </c>
      <c r="AU79" s="8">
        <v>34125.775635999998</v>
      </c>
      <c r="AV79" s="8">
        <v>35280.130943999997</v>
      </c>
      <c r="AW79" s="8">
        <v>36292.127551999991</v>
      </c>
      <c r="AX79" s="8">
        <v>35743.277267999998</v>
      </c>
      <c r="AY79" s="29"/>
      <c r="AZ79" s="24">
        <f t="shared" si="33"/>
        <v>-1.5123122313884463E-2</v>
      </c>
      <c r="BA79" s="24">
        <f t="shared" si="34"/>
        <v>0.11720556046427166</v>
      </c>
      <c r="BB79" s="11"/>
      <c r="BC79" s="8">
        <v>18934.406999999999</v>
      </c>
      <c r="BD79" s="8">
        <v>19491.54</v>
      </c>
      <c r="BE79" s="8">
        <v>23178.121999999999</v>
      </c>
      <c r="BF79" s="8">
        <v>25826.657999999999</v>
      </c>
      <c r="BG79" s="8">
        <v>28655.544999999998</v>
      </c>
      <c r="BH79" s="8">
        <v>30644.411</v>
      </c>
      <c r="BI79" s="8">
        <v>33616.080999999998</v>
      </c>
      <c r="BJ79" s="8">
        <v>34831.718999999997</v>
      </c>
      <c r="BK79" s="8">
        <v>35906.186000000002</v>
      </c>
      <c r="BL79" s="8">
        <v>38214.553</v>
      </c>
      <c r="BM79" s="8">
        <v>43654.813999999998</v>
      </c>
      <c r="BN79" s="8">
        <v>47684.715474000004</v>
      </c>
      <c r="BO79" s="8">
        <v>50522.314230447628</v>
      </c>
      <c r="BP79" s="8">
        <v>52098.884916000017</v>
      </c>
      <c r="BQ79" s="8">
        <v>56589.328157687494</v>
      </c>
      <c r="BR79" s="8">
        <v>60550.071133000019</v>
      </c>
      <c r="BS79" s="8">
        <v>64853.114626961178</v>
      </c>
      <c r="BT79" s="8">
        <v>66420.735616000005</v>
      </c>
      <c r="BU79" s="8">
        <v>67206.763934000017</v>
      </c>
      <c r="BV79" s="8">
        <v>70684.457244000019</v>
      </c>
      <c r="BW79" s="8">
        <v>77429.073568999927</v>
      </c>
      <c r="BX79" s="8">
        <v>78699.603981000066</v>
      </c>
      <c r="BY79" s="29"/>
      <c r="BZ79" s="24">
        <f t="shared" si="35"/>
        <v>1.640895794611219E-2</v>
      </c>
      <c r="CA79" s="24">
        <f t="shared" si="36"/>
        <v>0.1848649860788687</v>
      </c>
    </row>
    <row r="80" spans="1:79" s="6" customFormat="1" x14ac:dyDescent="0.25">
      <c r="A80" s="51" t="s">
        <v>73</v>
      </c>
      <c r="B80" s="4" t="s">
        <v>55</v>
      </c>
      <c r="C80" s="8">
        <v>86110.187000000005</v>
      </c>
      <c r="D80" s="8">
        <v>96331.801000000007</v>
      </c>
      <c r="E80" s="8">
        <v>100944.811</v>
      </c>
      <c r="F80" s="8">
        <v>108826.806</v>
      </c>
      <c r="G80" s="8">
        <v>116248.58100000001</v>
      </c>
      <c r="H80" s="8">
        <v>120344.565</v>
      </c>
      <c r="I80" s="8">
        <v>124989.014</v>
      </c>
      <c r="J80" s="8">
        <v>115247.864</v>
      </c>
      <c r="K80" s="8">
        <v>121230.058</v>
      </c>
      <c r="L80" s="8">
        <v>133820.41999999998</v>
      </c>
      <c r="M80" s="8">
        <v>144662.96299999999</v>
      </c>
      <c r="N80" s="8">
        <v>97112.225665999969</v>
      </c>
      <c r="O80" s="8">
        <v>105925.93446784324</v>
      </c>
      <c r="P80" s="8">
        <v>119472.06495299996</v>
      </c>
      <c r="Q80" s="8">
        <v>126484.47145977427</v>
      </c>
      <c r="R80" s="8">
        <v>126171.49048699981</v>
      </c>
      <c r="S80" s="8">
        <v>139654.61040481704</v>
      </c>
      <c r="T80" s="8">
        <v>134628.10783300025</v>
      </c>
      <c r="U80" s="8">
        <v>145090.43171733594</v>
      </c>
      <c r="V80" s="8">
        <v>151515.08113599962</v>
      </c>
      <c r="W80" s="8">
        <v>170874.90513392614</v>
      </c>
      <c r="X80" s="8">
        <v>180447.0137969997</v>
      </c>
      <c r="Y80" s="29"/>
      <c r="Z80" s="24">
        <f t="shared" si="31"/>
        <v>5.6018223715011084E-2</v>
      </c>
      <c r="AA80" s="24">
        <f t="shared" si="32"/>
        <v>0.34033684868271052</v>
      </c>
      <c r="AB80" s="7"/>
      <c r="AC80" s="8">
        <v>65868.41</v>
      </c>
      <c r="AD80" s="8">
        <v>72965.516000000003</v>
      </c>
      <c r="AE80" s="8">
        <v>76677.31</v>
      </c>
      <c r="AF80" s="8">
        <v>80143.392000000007</v>
      </c>
      <c r="AG80" s="8">
        <v>85402.361999999994</v>
      </c>
      <c r="AH80" s="8">
        <v>89718.073000000004</v>
      </c>
      <c r="AI80" s="8">
        <v>92485.561000000002</v>
      </c>
      <c r="AJ80" s="8">
        <v>84735.713000000003</v>
      </c>
      <c r="AK80" s="8">
        <v>88065.156000000003</v>
      </c>
      <c r="AL80" s="8">
        <v>95374.644</v>
      </c>
      <c r="AM80" s="8">
        <v>98851.751999999993</v>
      </c>
      <c r="AN80" s="8">
        <v>54559.680247999982</v>
      </c>
      <c r="AO80" s="8">
        <v>60386.582849999999</v>
      </c>
      <c r="AP80" s="8">
        <v>67507.195657000004</v>
      </c>
      <c r="AQ80" s="8">
        <v>70820.471523</v>
      </c>
      <c r="AR80" s="8">
        <v>67974.594950999977</v>
      </c>
      <c r="AS80" s="8">
        <v>71929.670012000002</v>
      </c>
      <c r="AT80" s="8">
        <v>69707.540729000073</v>
      </c>
      <c r="AU80" s="8">
        <v>71829.151264000015</v>
      </c>
      <c r="AV80" s="8">
        <v>74301.058498999977</v>
      </c>
      <c r="AW80" s="8">
        <v>78433.982301999975</v>
      </c>
      <c r="AX80" s="8">
        <v>80377.555885000009</v>
      </c>
      <c r="AY80" s="29"/>
      <c r="AZ80" s="24">
        <f t="shared" si="33"/>
        <v>2.4779738653541106E-2</v>
      </c>
      <c r="BA80" s="24">
        <f t="shared" si="34"/>
        <v>0.15306830573009944</v>
      </c>
      <c r="BB80" s="11"/>
      <c r="BC80" s="8">
        <v>20241.776999999998</v>
      </c>
      <c r="BD80" s="8">
        <v>23366.285</v>
      </c>
      <c r="BE80" s="8">
        <v>24267.501</v>
      </c>
      <c r="BF80" s="8">
        <v>28683.414000000001</v>
      </c>
      <c r="BG80" s="8">
        <v>30846.219000000001</v>
      </c>
      <c r="BH80" s="8">
        <v>30626.491999999998</v>
      </c>
      <c r="BI80" s="8">
        <v>32503.453000000001</v>
      </c>
      <c r="BJ80" s="8">
        <v>30512.151000000002</v>
      </c>
      <c r="BK80" s="8">
        <v>33164.902000000002</v>
      </c>
      <c r="BL80" s="8">
        <v>38445.775999999998</v>
      </c>
      <c r="BM80" s="8">
        <v>45811.211000000003</v>
      </c>
      <c r="BN80" s="8">
        <v>42552.545417999987</v>
      </c>
      <c r="BO80" s="8">
        <v>45539.351617843233</v>
      </c>
      <c r="BP80" s="8">
        <v>51964.869295999953</v>
      </c>
      <c r="BQ80" s="8">
        <v>55663.999936774264</v>
      </c>
      <c r="BR80" s="8">
        <v>58196.895535999836</v>
      </c>
      <c r="BS80" s="8">
        <v>67724.940392817021</v>
      </c>
      <c r="BT80" s="8">
        <v>64920.567104000183</v>
      </c>
      <c r="BU80" s="8">
        <v>73261.280453335916</v>
      </c>
      <c r="BV80" s="8">
        <v>77214.022636999638</v>
      </c>
      <c r="BW80" s="8">
        <v>92440.922831926175</v>
      </c>
      <c r="BX80" s="8">
        <v>100069.45791199968</v>
      </c>
      <c r="BY80" s="29"/>
      <c r="BZ80" s="24">
        <f t="shared" si="35"/>
        <v>8.2523354877617638E-2</v>
      </c>
      <c r="CA80" s="24">
        <f t="shared" si="36"/>
        <v>0.5414137980602105</v>
      </c>
    </row>
    <row r="81" spans="1:79" s="6" customFormat="1" x14ac:dyDescent="0.25">
      <c r="A81" s="51" t="s">
        <v>210</v>
      </c>
      <c r="B81" s="4" t="s">
        <v>55</v>
      </c>
      <c r="C81" s="25" t="s">
        <v>1</v>
      </c>
      <c r="D81" s="25" t="s">
        <v>1</v>
      </c>
      <c r="E81" s="25" t="s">
        <v>1</v>
      </c>
      <c r="F81" s="25" t="s">
        <v>1</v>
      </c>
      <c r="G81" s="25" t="s">
        <v>1</v>
      </c>
      <c r="H81" s="25" t="s">
        <v>1</v>
      </c>
      <c r="I81" s="25" t="s">
        <v>1</v>
      </c>
      <c r="J81" s="25" t="s">
        <v>1</v>
      </c>
      <c r="K81" s="25" t="s">
        <v>1</v>
      </c>
      <c r="L81" s="25" t="s">
        <v>1</v>
      </c>
      <c r="M81" s="25" t="s">
        <v>1</v>
      </c>
      <c r="N81" s="8">
        <v>132.65100699999999</v>
      </c>
      <c r="O81" s="8">
        <v>95.767321870209187</v>
      </c>
      <c r="P81" s="8">
        <v>81.518226999999996</v>
      </c>
      <c r="Q81" s="8">
        <v>75.483073994893033</v>
      </c>
      <c r="R81" s="8">
        <v>70.313042999999993</v>
      </c>
      <c r="S81" s="8">
        <v>72.603622073088559</v>
      </c>
      <c r="T81" s="8">
        <v>33.007325000000002</v>
      </c>
      <c r="U81" s="8">
        <v>29.217231999999999</v>
      </c>
      <c r="V81" s="8">
        <v>25.525599</v>
      </c>
      <c r="W81" s="8">
        <v>25.519371</v>
      </c>
      <c r="X81" s="8">
        <v>22.804854000000002</v>
      </c>
      <c r="Y81" s="29"/>
      <c r="Z81" s="24">
        <f t="shared" si="31"/>
        <v>-0.10637084276097541</v>
      </c>
      <c r="AA81" s="24">
        <f t="shared" si="32"/>
        <v>-0.30909717767192579</v>
      </c>
      <c r="AB81" s="7"/>
      <c r="AC81" s="25" t="s">
        <v>1</v>
      </c>
      <c r="AD81" s="25" t="s">
        <v>1</v>
      </c>
      <c r="AE81" s="25" t="s">
        <v>1</v>
      </c>
      <c r="AF81" s="25" t="s">
        <v>1</v>
      </c>
      <c r="AG81" s="25" t="s">
        <v>1</v>
      </c>
      <c r="AH81" s="25" t="s">
        <v>1</v>
      </c>
      <c r="AI81" s="25" t="s">
        <v>1</v>
      </c>
      <c r="AJ81" s="25" t="s">
        <v>1</v>
      </c>
      <c r="AK81" s="25" t="s">
        <v>1</v>
      </c>
      <c r="AL81" s="25" t="s">
        <v>1</v>
      </c>
      <c r="AM81" s="25" t="s">
        <v>1</v>
      </c>
      <c r="AN81" s="8">
        <v>12.677631999999999</v>
      </c>
      <c r="AO81" s="8">
        <v>11.341016</v>
      </c>
      <c r="AP81" s="8">
        <v>11.291015999999999</v>
      </c>
      <c r="AQ81" s="8">
        <v>10.586015999999999</v>
      </c>
      <c r="AR81" s="8">
        <v>9.5280159999999992</v>
      </c>
      <c r="AS81" s="8">
        <v>9.7330159999999992</v>
      </c>
      <c r="AT81" s="8">
        <v>6.1490159999999996</v>
      </c>
      <c r="AU81" s="8">
        <v>5.7500159999999996</v>
      </c>
      <c r="AV81" s="8">
        <v>5.7063750000000004</v>
      </c>
      <c r="AW81" s="8">
        <v>5.1663899999999998</v>
      </c>
      <c r="AX81" s="8">
        <v>4.6853899999999991</v>
      </c>
      <c r="AY81" s="29"/>
      <c r="AZ81" s="24">
        <f t="shared" si="33"/>
        <v>-9.3101759642613247E-2</v>
      </c>
      <c r="BA81" s="24">
        <f t="shared" si="34"/>
        <v>-0.23802605164793855</v>
      </c>
      <c r="BB81" s="11"/>
      <c r="BC81" s="25" t="s">
        <v>1</v>
      </c>
      <c r="BD81" s="25" t="s">
        <v>1</v>
      </c>
      <c r="BE81" s="25" t="s">
        <v>1</v>
      </c>
      <c r="BF81" s="25" t="s">
        <v>1</v>
      </c>
      <c r="BG81" s="25" t="s">
        <v>1</v>
      </c>
      <c r="BH81" s="25" t="s">
        <v>1</v>
      </c>
      <c r="BI81" s="25" t="s">
        <v>1</v>
      </c>
      <c r="BJ81" s="25" t="s">
        <v>1</v>
      </c>
      <c r="BK81" s="25" t="s">
        <v>1</v>
      </c>
      <c r="BL81" s="25" t="s">
        <v>1</v>
      </c>
      <c r="BM81" s="25" t="s">
        <v>1</v>
      </c>
      <c r="BN81" s="8">
        <v>119.973375</v>
      </c>
      <c r="BO81" s="8">
        <v>84.426305870209191</v>
      </c>
      <c r="BP81" s="8">
        <v>70.227210999999997</v>
      </c>
      <c r="BQ81" s="8">
        <v>64.897057994893032</v>
      </c>
      <c r="BR81" s="8">
        <v>60.785026999999992</v>
      </c>
      <c r="BS81" s="8">
        <v>62.870606073088567</v>
      </c>
      <c r="BT81" s="8">
        <v>26.858309000000002</v>
      </c>
      <c r="BU81" s="8">
        <v>23.467216000000001</v>
      </c>
      <c r="BV81" s="8">
        <v>19.819223999999998</v>
      </c>
      <c r="BW81" s="8">
        <v>20.352981</v>
      </c>
      <c r="BX81" s="8">
        <v>18.119464000000004</v>
      </c>
      <c r="BY81" s="29"/>
      <c r="BZ81" s="24">
        <f t="shared" si="35"/>
        <v>-0.10973905984582777</v>
      </c>
      <c r="CA81" s="24">
        <f t="shared" si="36"/>
        <v>-0.32536839903063131</v>
      </c>
    </row>
    <row r="82" spans="1:79" s="6" customFormat="1" x14ac:dyDescent="0.25">
      <c r="A82" s="51" t="s">
        <v>209</v>
      </c>
      <c r="B82" s="4" t="s">
        <v>55</v>
      </c>
      <c r="C82" s="25" t="s">
        <v>1</v>
      </c>
      <c r="D82" s="25" t="s">
        <v>1</v>
      </c>
      <c r="E82" s="25" t="s">
        <v>1</v>
      </c>
      <c r="F82" s="25" t="s">
        <v>1</v>
      </c>
      <c r="G82" s="25" t="s">
        <v>1</v>
      </c>
      <c r="H82" s="25" t="s">
        <v>1</v>
      </c>
      <c r="I82" s="25" t="s">
        <v>1</v>
      </c>
      <c r="J82" s="25" t="s">
        <v>1</v>
      </c>
      <c r="K82" s="25" t="s">
        <v>1</v>
      </c>
      <c r="L82" s="25" t="s">
        <v>1</v>
      </c>
      <c r="M82" s="25" t="s">
        <v>1</v>
      </c>
      <c r="N82" s="8">
        <v>96979.574658999976</v>
      </c>
      <c r="O82" s="8">
        <v>105830.16714597301</v>
      </c>
      <c r="P82" s="8">
        <v>119390.54672599997</v>
      </c>
      <c r="Q82" s="8">
        <v>126408.98838577938</v>
      </c>
      <c r="R82" s="8">
        <v>126101.17744399983</v>
      </c>
      <c r="S82" s="8">
        <v>139582.00678274393</v>
      </c>
      <c r="T82" s="8">
        <v>134595.10050800024</v>
      </c>
      <c r="U82" s="8">
        <v>145061.21448533592</v>
      </c>
      <c r="V82" s="8">
        <v>151489.55553699963</v>
      </c>
      <c r="W82" s="8">
        <v>170849.38576292613</v>
      </c>
      <c r="X82" s="8">
        <v>180424.20894299968</v>
      </c>
      <c r="Y82" s="29"/>
      <c r="Z82" s="24">
        <f t="shared" si="31"/>
        <v>5.6042479388013433E-2</v>
      </c>
      <c r="AA82" s="24">
        <f t="shared" si="32"/>
        <v>0.34049611213207132</v>
      </c>
      <c r="AB82" s="7"/>
      <c r="AC82" s="25" t="s">
        <v>1</v>
      </c>
      <c r="AD82" s="25" t="s">
        <v>1</v>
      </c>
      <c r="AE82" s="25" t="s">
        <v>1</v>
      </c>
      <c r="AF82" s="25" t="s">
        <v>1</v>
      </c>
      <c r="AG82" s="25" t="s">
        <v>1</v>
      </c>
      <c r="AH82" s="25" t="s">
        <v>1</v>
      </c>
      <c r="AI82" s="25" t="s">
        <v>1</v>
      </c>
      <c r="AJ82" s="25" t="s">
        <v>1</v>
      </c>
      <c r="AK82" s="25" t="s">
        <v>1</v>
      </c>
      <c r="AL82" s="25" t="s">
        <v>1</v>
      </c>
      <c r="AM82" s="25" t="s">
        <v>1</v>
      </c>
      <c r="AN82" s="8">
        <v>54547.002615999983</v>
      </c>
      <c r="AO82" s="8">
        <v>60375.241834</v>
      </c>
      <c r="AP82" s="8">
        <v>67495.904641000016</v>
      </c>
      <c r="AQ82" s="8">
        <v>70809.885506999999</v>
      </c>
      <c r="AR82" s="8">
        <v>67965.066934999981</v>
      </c>
      <c r="AS82" s="8">
        <v>71919.936996000004</v>
      </c>
      <c r="AT82" s="8">
        <v>69701.391713000063</v>
      </c>
      <c r="AU82" s="8">
        <v>71823.401248000009</v>
      </c>
      <c r="AV82" s="8">
        <v>74295.352123999983</v>
      </c>
      <c r="AW82" s="8">
        <v>78428.815911999976</v>
      </c>
      <c r="AX82" s="8">
        <v>80372.87049500001</v>
      </c>
      <c r="AY82" s="29"/>
      <c r="AZ82" s="24">
        <f t="shared" si="33"/>
        <v>2.4787503934540212E-2</v>
      </c>
      <c r="BA82" s="24">
        <f t="shared" si="34"/>
        <v>0.15310280784550812</v>
      </c>
      <c r="BB82" s="11"/>
      <c r="BC82" s="25" t="s">
        <v>1</v>
      </c>
      <c r="BD82" s="25" t="s">
        <v>1</v>
      </c>
      <c r="BE82" s="25" t="s">
        <v>1</v>
      </c>
      <c r="BF82" s="25" t="s">
        <v>1</v>
      </c>
      <c r="BG82" s="25" t="s">
        <v>1</v>
      </c>
      <c r="BH82" s="25" t="s">
        <v>1</v>
      </c>
      <c r="BI82" s="25" t="s">
        <v>1</v>
      </c>
      <c r="BJ82" s="25" t="s">
        <v>1</v>
      </c>
      <c r="BK82" s="25" t="s">
        <v>1</v>
      </c>
      <c r="BL82" s="25" t="s">
        <v>1</v>
      </c>
      <c r="BM82" s="25" t="s">
        <v>1</v>
      </c>
      <c r="BN82" s="8">
        <v>42432.572042999986</v>
      </c>
      <c r="BO82" s="8">
        <v>45454.92531197302</v>
      </c>
      <c r="BP82" s="8">
        <v>51894.642084999949</v>
      </c>
      <c r="BQ82" s="8">
        <v>55599.102878779369</v>
      </c>
      <c r="BR82" s="8">
        <v>58136.110508999838</v>
      </c>
      <c r="BS82" s="8">
        <v>67662.06978674393</v>
      </c>
      <c r="BT82" s="8">
        <v>64893.708795000188</v>
      </c>
      <c r="BU82" s="8">
        <v>73237.813237335926</v>
      </c>
      <c r="BV82" s="8">
        <v>77194.203412999646</v>
      </c>
      <c r="BW82" s="8">
        <v>92420.569850926171</v>
      </c>
      <c r="BX82" s="8">
        <v>100051.33844799967</v>
      </c>
      <c r="BY82" s="29"/>
      <c r="BZ82" s="24">
        <f t="shared" si="35"/>
        <v>8.2565695162688302E-2</v>
      </c>
      <c r="CA82" s="24">
        <f t="shared" si="36"/>
        <v>0.54177254322237545</v>
      </c>
    </row>
    <row r="83" spans="1:79" s="6" customFormat="1" x14ac:dyDescent="0.25">
      <c r="A83" s="51" t="s">
        <v>213</v>
      </c>
      <c r="B83" s="4" t="s">
        <v>55</v>
      </c>
      <c r="C83" s="25" t="s">
        <v>1</v>
      </c>
      <c r="D83" s="25" t="s">
        <v>1</v>
      </c>
      <c r="E83" s="25" t="s">
        <v>1</v>
      </c>
      <c r="F83" s="25" t="s">
        <v>1</v>
      </c>
      <c r="G83" s="25" t="s">
        <v>1</v>
      </c>
      <c r="H83" s="25" t="s">
        <v>1</v>
      </c>
      <c r="I83" s="25" t="s">
        <v>1</v>
      </c>
      <c r="J83" s="25" t="s">
        <v>1</v>
      </c>
      <c r="K83" s="25" t="s">
        <v>1</v>
      </c>
      <c r="L83" s="25" t="s">
        <v>1</v>
      </c>
      <c r="M83" s="25" t="s">
        <v>1</v>
      </c>
      <c r="N83" s="8">
        <v>56076.353315</v>
      </c>
      <c r="O83" s="8">
        <v>60629.253668999998</v>
      </c>
      <c r="P83" s="8">
        <v>70145.890584999986</v>
      </c>
      <c r="Q83" s="8">
        <v>67968.458610000001</v>
      </c>
      <c r="R83" s="8">
        <v>60058.807464999998</v>
      </c>
      <c r="S83" s="8">
        <v>57882.170949000007</v>
      </c>
      <c r="T83" s="8">
        <v>57290.865831999996</v>
      </c>
      <c r="U83" s="8">
        <v>60340.07727899999</v>
      </c>
      <c r="V83" s="8">
        <v>65918.579805999994</v>
      </c>
      <c r="W83" s="8">
        <v>61451.983535000007</v>
      </c>
      <c r="X83" s="8">
        <v>65834.567779000005</v>
      </c>
      <c r="Y83" s="29"/>
      <c r="Z83" s="24">
        <f t="shared" si="31"/>
        <v>7.1317213731659113E-2</v>
      </c>
      <c r="AA83" s="24">
        <f t="shared" si="32"/>
        <v>0.14912851853301712</v>
      </c>
      <c r="AB83" s="7"/>
      <c r="AC83" s="25" t="s">
        <v>1</v>
      </c>
      <c r="AD83" s="25" t="s">
        <v>1</v>
      </c>
      <c r="AE83" s="25" t="s">
        <v>1</v>
      </c>
      <c r="AF83" s="25" t="s">
        <v>1</v>
      </c>
      <c r="AG83" s="25" t="s">
        <v>1</v>
      </c>
      <c r="AH83" s="25" t="s">
        <v>1</v>
      </c>
      <c r="AI83" s="25" t="s">
        <v>1</v>
      </c>
      <c r="AJ83" s="25" t="s">
        <v>1</v>
      </c>
      <c r="AK83" s="25" t="s">
        <v>1</v>
      </c>
      <c r="AL83" s="25" t="s">
        <v>1</v>
      </c>
      <c r="AM83" s="25" t="s">
        <v>1</v>
      </c>
      <c r="AN83" s="8">
        <v>45957.150100999999</v>
      </c>
      <c r="AO83" s="8">
        <v>48184.246056999997</v>
      </c>
      <c r="AP83" s="8">
        <v>54863.065246999991</v>
      </c>
      <c r="AQ83" s="8">
        <v>53072.645484000001</v>
      </c>
      <c r="AR83" s="8">
        <v>46715.283254999995</v>
      </c>
      <c r="AS83" s="8">
        <v>45613.324730000008</v>
      </c>
      <c r="AT83" s="8">
        <v>41419.975281999999</v>
      </c>
      <c r="AU83" s="8">
        <v>42178.290258999994</v>
      </c>
      <c r="AV83" s="8">
        <v>42203.491597</v>
      </c>
      <c r="AW83" s="8">
        <v>44963.625539000008</v>
      </c>
      <c r="AX83" s="8">
        <v>47015.085674000002</v>
      </c>
      <c r="AY83" s="29"/>
      <c r="AZ83" s="24">
        <f t="shared" si="33"/>
        <v>4.562488256692343E-2</v>
      </c>
      <c r="BA83" s="24">
        <f t="shared" si="34"/>
        <v>0.13508241745454352</v>
      </c>
      <c r="BB83" s="11"/>
      <c r="BC83" s="25" t="s">
        <v>1</v>
      </c>
      <c r="BD83" s="25" t="s">
        <v>1</v>
      </c>
      <c r="BE83" s="25" t="s">
        <v>1</v>
      </c>
      <c r="BF83" s="25" t="s">
        <v>1</v>
      </c>
      <c r="BG83" s="25" t="s">
        <v>1</v>
      </c>
      <c r="BH83" s="25" t="s">
        <v>1</v>
      </c>
      <c r="BI83" s="25" t="s">
        <v>1</v>
      </c>
      <c r="BJ83" s="25" t="s">
        <v>1</v>
      </c>
      <c r="BK83" s="25" t="s">
        <v>1</v>
      </c>
      <c r="BL83" s="25" t="s">
        <v>1</v>
      </c>
      <c r="BM83" s="25" t="s">
        <v>1</v>
      </c>
      <c r="BN83" s="8">
        <v>10119.203213999999</v>
      </c>
      <c r="BO83" s="8">
        <v>12445.007612000003</v>
      </c>
      <c r="BP83" s="8">
        <v>15282.825337999999</v>
      </c>
      <c r="BQ83" s="8">
        <v>14895.813125999997</v>
      </c>
      <c r="BR83" s="8">
        <v>13343.524210000001</v>
      </c>
      <c r="BS83" s="8">
        <v>12268.846219000003</v>
      </c>
      <c r="BT83" s="8">
        <v>15870.890549999998</v>
      </c>
      <c r="BU83" s="8">
        <v>18161.78702</v>
      </c>
      <c r="BV83" s="8">
        <v>23715.088209000001</v>
      </c>
      <c r="BW83" s="8">
        <v>16488.357995999999</v>
      </c>
      <c r="BX83" s="8">
        <v>18819.482105000003</v>
      </c>
      <c r="BY83" s="29"/>
      <c r="BZ83" s="24">
        <f t="shared" si="35"/>
        <v>0.1413800033675594</v>
      </c>
      <c r="CA83" s="24">
        <f t="shared" si="36"/>
        <v>0.18578614386575842</v>
      </c>
    </row>
    <row r="84" spans="1:79" s="6" customFormat="1" x14ac:dyDescent="0.25">
      <c r="A84" s="51" t="s">
        <v>228</v>
      </c>
      <c r="B84" s="4" t="s">
        <v>55</v>
      </c>
      <c r="C84" s="25" t="s">
        <v>1</v>
      </c>
      <c r="D84" s="25" t="s">
        <v>1</v>
      </c>
      <c r="E84" s="25" t="s">
        <v>1</v>
      </c>
      <c r="F84" s="25" t="s">
        <v>1</v>
      </c>
      <c r="G84" s="25" t="s">
        <v>1</v>
      </c>
      <c r="H84" s="25" t="s">
        <v>1</v>
      </c>
      <c r="I84" s="25" t="s">
        <v>1</v>
      </c>
      <c r="J84" s="25" t="s">
        <v>1</v>
      </c>
      <c r="K84" s="25" t="s">
        <v>1</v>
      </c>
      <c r="L84" s="25" t="s">
        <v>1</v>
      </c>
      <c r="M84" s="25" t="s">
        <v>1</v>
      </c>
      <c r="N84" s="25" t="s">
        <v>1</v>
      </c>
      <c r="O84" s="25" t="s">
        <v>1</v>
      </c>
      <c r="P84" s="25" t="s">
        <v>1</v>
      </c>
      <c r="Q84" s="25" t="s">
        <v>1</v>
      </c>
      <c r="R84" s="25" t="s">
        <v>1</v>
      </c>
      <c r="S84" s="25" t="s">
        <v>1</v>
      </c>
      <c r="T84" s="8">
        <v>623.52728000000025</v>
      </c>
      <c r="U84" s="8">
        <v>636.90520200000003</v>
      </c>
      <c r="V84" s="8">
        <v>681.69063599999981</v>
      </c>
      <c r="W84" s="8">
        <v>710.73682400000007</v>
      </c>
      <c r="X84" s="8">
        <v>828.31177100000025</v>
      </c>
      <c r="Y84" s="29"/>
      <c r="Z84" s="24">
        <f t="shared" si="31"/>
        <v>0.16542684018859855</v>
      </c>
      <c r="AA84" s="24">
        <f t="shared" si="32"/>
        <v>0.32842908011979821</v>
      </c>
      <c r="AB84" s="7"/>
      <c r="AC84" s="25" t="s">
        <v>1</v>
      </c>
      <c r="AD84" s="25" t="s">
        <v>1</v>
      </c>
      <c r="AE84" s="25" t="s">
        <v>1</v>
      </c>
      <c r="AF84" s="25" t="s">
        <v>1</v>
      </c>
      <c r="AG84" s="25" t="s">
        <v>1</v>
      </c>
      <c r="AH84" s="25" t="s">
        <v>1</v>
      </c>
      <c r="AI84" s="25" t="s">
        <v>1</v>
      </c>
      <c r="AJ84" s="25" t="s">
        <v>1</v>
      </c>
      <c r="AK84" s="25" t="s">
        <v>1</v>
      </c>
      <c r="AL84" s="25" t="s">
        <v>1</v>
      </c>
      <c r="AM84" s="25" t="s">
        <v>1</v>
      </c>
      <c r="AN84" s="25" t="s">
        <v>1</v>
      </c>
      <c r="AO84" s="25" t="s">
        <v>1</v>
      </c>
      <c r="AP84" s="25" t="s">
        <v>1</v>
      </c>
      <c r="AQ84" s="25" t="s">
        <v>1</v>
      </c>
      <c r="AR84" s="25" t="s">
        <v>1</v>
      </c>
      <c r="AS84" s="25" t="s">
        <v>1</v>
      </c>
      <c r="AT84" s="8">
        <v>55.860357</v>
      </c>
      <c r="AU84" s="8">
        <v>61.738042</v>
      </c>
      <c r="AV84" s="8">
        <v>70.082982000000001</v>
      </c>
      <c r="AW84" s="8">
        <v>78.71009699999999</v>
      </c>
      <c r="AX84" s="8">
        <v>113.833529</v>
      </c>
      <c r="AY84" s="29"/>
      <c r="AZ84" s="24">
        <f t="shared" si="33"/>
        <v>0.44623794581272103</v>
      </c>
      <c r="BA84" s="24">
        <f t="shared" si="34"/>
        <v>1.0378231560532276</v>
      </c>
      <c r="BB84" s="11"/>
      <c r="BC84" s="25" t="s">
        <v>1</v>
      </c>
      <c r="BD84" s="25" t="s">
        <v>1</v>
      </c>
      <c r="BE84" s="25" t="s">
        <v>1</v>
      </c>
      <c r="BF84" s="25" t="s">
        <v>1</v>
      </c>
      <c r="BG84" s="25" t="s">
        <v>1</v>
      </c>
      <c r="BH84" s="25" t="s">
        <v>1</v>
      </c>
      <c r="BI84" s="25" t="s">
        <v>1</v>
      </c>
      <c r="BJ84" s="25" t="s">
        <v>1</v>
      </c>
      <c r="BK84" s="25" t="s">
        <v>1</v>
      </c>
      <c r="BL84" s="25" t="s">
        <v>1</v>
      </c>
      <c r="BM84" s="25" t="s">
        <v>1</v>
      </c>
      <c r="BN84" s="25" t="s">
        <v>1</v>
      </c>
      <c r="BO84" s="25" t="s">
        <v>1</v>
      </c>
      <c r="BP84" s="25" t="s">
        <v>1</v>
      </c>
      <c r="BQ84" s="25" t="s">
        <v>1</v>
      </c>
      <c r="BR84" s="25" t="s">
        <v>1</v>
      </c>
      <c r="BS84" s="25" t="s">
        <v>1</v>
      </c>
      <c r="BT84" s="8">
        <v>567.66692300000022</v>
      </c>
      <c r="BU84" s="8">
        <v>575.16716000000008</v>
      </c>
      <c r="BV84" s="8">
        <v>611.6076539999998</v>
      </c>
      <c r="BW84" s="8">
        <v>632.02672700000005</v>
      </c>
      <c r="BX84" s="8">
        <v>714.47824200000025</v>
      </c>
      <c r="BY84" s="29"/>
      <c r="BZ84" s="24">
        <f t="shared" si="35"/>
        <v>0.13045574099590285</v>
      </c>
      <c r="CA84" s="24">
        <f t="shared" si="36"/>
        <v>0.25862228897208439</v>
      </c>
    </row>
    <row r="85" spans="1:79" x14ac:dyDescent="0.25">
      <c r="A85" s="53" t="s">
        <v>242</v>
      </c>
      <c r="B85" s="4" t="s">
        <v>55</v>
      </c>
      <c r="C85" s="8">
        <v>26767.066999999999</v>
      </c>
      <c r="D85" s="8">
        <v>31561.789000000001</v>
      </c>
      <c r="E85" s="8">
        <v>35184.123</v>
      </c>
      <c r="F85" s="8">
        <v>40296.856</v>
      </c>
      <c r="G85" s="8">
        <v>43680.34</v>
      </c>
      <c r="H85" s="8">
        <v>49470.544000000002</v>
      </c>
      <c r="I85" s="8">
        <v>48237.506000000001</v>
      </c>
      <c r="J85" s="8">
        <v>47726.463000000003</v>
      </c>
      <c r="K85" s="8">
        <v>48839.733</v>
      </c>
      <c r="L85" s="8">
        <v>55141.334000000003</v>
      </c>
      <c r="M85" s="8">
        <v>69164.432000000001</v>
      </c>
      <c r="N85" s="8">
        <v>82657.525757999989</v>
      </c>
      <c r="O85" s="8">
        <v>94616.566645000014</v>
      </c>
      <c r="P85" s="8">
        <v>109307.38163800004</v>
      </c>
      <c r="Q85" s="8">
        <v>124412.29629599996</v>
      </c>
      <c r="R85" s="8">
        <v>137123.15197999994</v>
      </c>
      <c r="S85" s="8">
        <v>155604.23641011299</v>
      </c>
      <c r="T85" s="8">
        <v>166766.113189</v>
      </c>
      <c r="U85" s="8">
        <v>185843.63157314964</v>
      </c>
      <c r="V85" s="8">
        <v>204265.76048399997</v>
      </c>
      <c r="W85" s="8">
        <v>227781.97968294466</v>
      </c>
      <c r="X85" s="8">
        <v>244213.09847099995</v>
      </c>
      <c r="Y85" s="29"/>
      <c r="Z85" s="24">
        <f t="shared" si="31"/>
        <v>7.2135288361819372E-2</v>
      </c>
      <c r="AA85" s="24">
        <f t="shared" si="32"/>
        <v>0.46440481103152798</v>
      </c>
      <c r="AB85" s="7"/>
      <c r="AC85" s="8">
        <v>20529.197</v>
      </c>
      <c r="AD85" s="8">
        <v>24240.109</v>
      </c>
      <c r="AE85" s="8">
        <v>25674.57</v>
      </c>
      <c r="AF85" s="8">
        <v>29238.825000000001</v>
      </c>
      <c r="AG85" s="8">
        <v>30459.701000000001</v>
      </c>
      <c r="AH85" s="8">
        <v>33974.053999999996</v>
      </c>
      <c r="AI85" s="8">
        <v>27467.319</v>
      </c>
      <c r="AJ85" s="8">
        <v>26085.875</v>
      </c>
      <c r="AK85" s="8">
        <v>26146.079000000002</v>
      </c>
      <c r="AL85" s="8">
        <v>28572.044999999998</v>
      </c>
      <c r="AM85" s="8">
        <v>32306.239000000001</v>
      </c>
      <c r="AN85" s="8">
        <v>38312.788900999993</v>
      </c>
      <c r="AO85" s="8">
        <v>44406.75905700001</v>
      </c>
      <c r="AP85" s="8">
        <v>50733.301318000013</v>
      </c>
      <c r="AQ85" s="8">
        <v>58212.985493000007</v>
      </c>
      <c r="AR85" s="8">
        <v>63842.696723999994</v>
      </c>
      <c r="AS85" s="8">
        <v>70323.887708000009</v>
      </c>
      <c r="AT85" s="8">
        <v>73327.451576999985</v>
      </c>
      <c r="AU85" s="8">
        <v>80067.835552000019</v>
      </c>
      <c r="AV85" s="8">
        <v>85376.905355999974</v>
      </c>
      <c r="AW85" s="8">
        <v>93135.277592000013</v>
      </c>
      <c r="AX85" s="8">
        <v>97460.978992999997</v>
      </c>
      <c r="AY85" s="29"/>
      <c r="AZ85" s="24">
        <f t="shared" si="33"/>
        <v>4.64453589750351E-2</v>
      </c>
      <c r="BA85" s="24">
        <f t="shared" si="34"/>
        <v>0.32911995299138108</v>
      </c>
      <c r="BB85" s="11"/>
      <c r="BC85" s="8">
        <v>6237.87</v>
      </c>
      <c r="BD85" s="8">
        <v>7321.68</v>
      </c>
      <c r="BE85" s="8">
        <v>9509.5529999999999</v>
      </c>
      <c r="BF85" s="8">
        <v>11058.031000000001</v>
      </c>
      <c r="BG85" s="8">
        <v>13220.638999999999</v>
      </c>
      <c r="BH85" s="8">
        <v>15496.49</v>
      </c>
      <c r="BI85" s="8">
        <v>20770.187000000002</v>
      </c>
      <c r="BJ85" s="8">
        <v>21640.588</v>
      </c>
      <c r="BK85" s="8">
        <v>22693.653999999999</v>
      </c>
      <c r="BL85" s="8">
        <v>26569.289000000001</v>
      </c>
      <c r="BM85" s="8">
        <v>36858.192999999999</v>
      </c>
      <c r="BN85" s="8">
        <v>44344.736856999996</v>
      </c>
      <c r="BO85" s="8">
        <v>50209.807588000011</v>
      </c>
      <c r="BP85" s="8">
        <v>58574.080320000023</v>
      </c>
      <c r="BQ85" s="8">
        <v>66199.310802999942</v>
      </c>
      <c r="BR85" s="8">
        <v>73280.455255999943</v>
      </c>
      <c r="BS85" s="8">
        <v>85280.348702112999</v>
      </c>
      <c r="BT85" s="8">
        <v>93438.661611999996</v>
      </c>
      <c r="BU85" s="8">
        <v>105775.79602114962</v>
      </c>
      <c r="BV85" s="8">
        <v>118888.85512799998</v>
      </c>
      <c r="BW85" s="8">
        <v>134646.70209094466</v>
      </c>
      <c r="BX85" s="8">
        <v>146752.11947799995</v>
      </c>
      <c r="BY85" s="29"/>
      <c r="BZ85" s="24">
        <f t="shared" si="35"/>
        <v>8.9905041854489109E-2</v>
      </c>
      <c r="CA85" s="24">
        <f t="shared" si="36"/>
        <v>0.57057171995230171</v>
      </c>
    </row>
    <row r="86" spans="1:79" s="6" customFormat="1" x14ac:dyDescent="0.25">
      <c r="A86" s="51" t="s">
        <v>229</v>
      </c>
      <c r="B86" s="4" t="s">
        <v>55</v>
      </c>
      <c r="C86" s="25" t="s">
        <v>1</v>
      </c>
      <c r="D86" s="25" t="s">
        <v>1</v>
      </c>
      <c r="E86" s="25" t="s">
        <v>1</v>
      </c>
      <c r="F86" s="25" t="s">
        <v>1</v>
      </c>
      <c r="G86" s="25" t="s">
        <v>1</v>
      </c>
      <c r="H86" s="25" t="s">
        <v>1</v>
      </c>
      <c r="I86" s="25" t="s">
        <v>1</v>
      </c>
      <c r="J86" s="25" t="s">
        <v>1</v>
      </c>
      <c r="K86" s="25" t="s">
        <v>1</v>
      </c>
      <c r="L86" s="25" t="s">
        <v>1</v>
      </c>
      <c r="M86" s="25" t="s">
        <v>1</v>
      </c>
      <c r="N86" s="25" t="s">
        <v>1</v>
      </c>
      <c r="O86" s="25" t="s">
        <v>1</v>
      </c>
      <c r="P86" s="25" t="s">
        <v>1</v>
      </c>
      <c r="Q86" s="25" t="s">
        <v>1</v>
      </c>
      <c r="R86" s="25" t="s">
        <v>1</v>
      </c>
      <c r="S86" s="25" t="s">
        <v>1</v>
      </c>
      <c r="T86" s="8">
        <v>3076.2115720000002</v>
      </c>
      <c r="U86" s="8">
        <v>3940.6843483884331</v>
      </c>
      <c r="V86" s="8">
        <v>4013.5815170000001</v>
      </c>
      <c r="W86" s="8">
        <v>4415.9101894077176</v>
      </c>
      <c r="X86" s="8">
        <v>5196.9246029999986</v>
      </c>
      <c r="Y86" s="29"/>
      <c r="Z86" s="24">
        <f t="shared" si="31"/>
        <v>0.17686374497961288</v>
      </c>
      <c r="AA86" s="24">
        <f t="shared" si="32"/>
        <v>0.6893911492639031</v>
      </c>
      <c r="AB86" s="7"/>
      <c r="AC86" s="25" t="s">
        <v>1</v>
      </c>
      <c r="AD86" s="25" t="s">
        <v>1</v>
      </c>
      <c r="AE86" s="25" t="s">
        <v>1</v>
      </c>
      <c r="AF86" s="25" t="s">
        <v>1</v>
      </c>
      <c r="AG86" s="25" t="s">
        <v>1</v>
      </c>
      <c r="AH86" s="25" t="s">
        <v>1</v>
      </c>
      <c r="AI86" s="25" t="s">
        <v>1</v>
      </c>
      <c r="AJ86" s="25" t="s">
        <v>1</v>
      </c>
      <c r="AK86" s="25" t="s">
        <v>1</v>
      </c>
      <c r="AL86" s="25" t="s">
        <v>1</v>
      </c>
      <c r="AM86" s="25" t="s">
        <v>1</v>
      </c>
      <c r="AN86" s="25" t="s">
        <v>1</v>
      </c>
      <c r="AO86" s="25" t="s">
        <v>1</v>
      </c>
      <c r="AP86" s="25" t="s">
        <v>1</v>
      </c>
      <c r="AQ86" s="25" t="s">
        <v>1</v>
      </c>
      <c r="AR86" s="25" t="s">
        <v>1</v>
      </c>
      <c r="AS86" s="25" t="s">
        <v>1</v>
      </c>
      <c r="AT86" s="8">
        <v>0.56479999999999997</v>
      </c>
      <c r="AU86" s="8">
        <v>58.162800000000004</v>
      </c>
      <c r="AV86" s="8">
        <v>74.98</v>
      </c>
      <c r="AW86" s="8">
        <v>57.328000000000003</v>
      </c>
      <c r="AX86" s="8">
        <v>51.483729999999994</v>
      </c>
      <c r="AY86" s="29"/>
      <c r="AZ86" s="24">
        <f t="shared" si="33"/>
        <v>-0.10194442506279666</v>
      </c>
      <c r="BA86" s="24">
        <f t="shared" si="34"/>
        <v>90.153912889518409</v>
      </c>
      <c r="BB86" s="11"/>
      <c r="BC86" s="25" t="s">
        <v>1</v>
      </c>
      <c r="BD86" s="25" t="s">
        <v>1</v>
      </c>
      <c r="BE86" s="25" t="s">
        <v>1</v>
      </c>
      <c r="BF86" s="25" t="s">
        <v>1</v>
      </c>
      <c r="BG86" s="25" t="s">
        <v>1</v>
      </c>
      <c r="BH86" s="25" t="s">
        <v>1</v>
      </c>
      <c r="BI86" s="25" t="s">
        <v>1</v>
      </c>
      <c r="BJ86" s="25" t="s">
        <v>1</v>
      </c>
      <c r="BK86" s="25" t="s">
        <v>1</v>
      </c>
      <c r="BL86" s="25" t="s">
        <v>1</v>
      </c>
      <c r="BM86" s="25" t="s">
        <v>1</v>
      </c>
      <c r="BN86" s="25" t="s">
        <v>1</v>
      </c>
      <c r="BO86" s="25" t="s">
        <v>1</v>
      </c>
      <c r="BP86" s="25" t="s">
        <v>1</v>
      </c>
      <c r="BQ86" s="25" t="s">
        <v>1</v>
      </c>
      <c r="BR86" s="25" t="s">
        <v>1</v>
      </c>
      <c r="BS86" s="25" t="s">
        <v>1</v>
      </c>
      <c r="BT86" s="8">
        <v>3075.6467720000001</v>
      </c>
      <c r="BU86" s="8">
        <v>3882.5215483884331</v>
      </c>
      <c r="BV86" s="8">
        <v>3938.6015170000001</v>
      </c>
      <c r="BW86" s="8">
        <v>4358.5821894077171</v>
      </c>
      <c r="BX86" s="8">
        <v>5145.4408729999986</v>
      </c>
      <c r="BY86" s="29"/>
      <c r="BZ86" s="24">
        <f t="shared" si="35"/>
        <v>0.18053088123576422</v>
      </c>
      <c r="CA86" s="24">
        <f t="shared" si="36"/>
        <v>0.67296222695107288</v>
      </c>
    </row>
    <row r="87" spans="1:79" s="6" customFormat="1" x14ac:dyDescent="0.25">
      <c r="A87" s="51" t="s">
        <v>230</v>
      </c>
      <c r="B87" s="4" t="s">
        <v>55</v>
      </c>
      <c r="C87" s="25" t="s">
        <v>1</v>
      </c>
      <c r="D87" s="25" t="s">
        <v>1</v>
      </c>
      <c r="E87" s="25" t="s">
        <v>1</v>
      </c>
      <c r="F87" s="25" t="s">
        <v>1</v>
      </c>
      <c r="G87" s="25" t="s">
        <v>1</v>
      </c>
      <c r="H87" s="25" t="s">
        <v>1</v>
      </c>
      <c r="I87" s="25" t="s">
        <v>1</v>
      </c>
      <c r="J87" s="25" t="s">
        <v>1</v>
      </c>
      <c r="K87" s="25" t="s">
        <v>1</v>
      </c>
      <c r="L87" s="25" t="s">
        <v>1</v>
      </c>
      <c r="M87" s="25" t="s">
        <v>1</v>
      </c>
      <c r="N87" s="25" t="s">
        <v>1</v>
      </c>
      <c r="O87" s="25" t="s">
        <v>1</v>
      </c>
      <c r="P87" s="25" t="s">
        <v>1</v>
      </c>
      <c r="Q87" s="25" t="s">
        <v>1</v>
      </c>
      <c r="R87" s="25" t="s">
        <v>1</v>
      </c>
      <c r="S87" s="25" t="s">
        <v>1</v>
      </c>
      <c r="T87" s="8">
        <v>1012.497332</v>
      </c>
      <c r="U87" s="8">
        <v>1513.2264417612646</v>
      </c>
      <c r="V87" s="8">
        <v>1799.7887150000001</v>
      </c>
      <c r="W87" s="8">
        <v>1858.2233026290864</v>
      </c>
      <c r="X87" s="8">
        <v>2188.9656160000004</v>
      </c>
      <c r="Y87" s="29"/>
      <c r="Z87" s="24">
        <f t="shared" si="31"/>
        <v>0.17798846505851418</v>
      </c>
      <c r="AA87" s="24">
        <f t="shared" si="32"/>
        <v>1.1619470459997228</v>
      </c>
      <c r="AB87" s="7"/>
      <c r="AC87" s="25" t="s">
        <v>1</v>
      </c>
      <c r="AD87" s="25" t="s">
        <v>1</v>
      </c>
      <c r="AE87" s="25" t="s">
        <v>1</v>
      </c>
      <c r="AF87" s="25" t="s">
        <v>1</v>
      </c>
      <c r="AG87" s="25" t="s">
        <v>1</v>
      </c>
      <c r="AH87" s="25" t="s">
        <v>1</v>
      </c>
      <c r="AI87" s="25" t="s">
        <v>1</v>
      </c>
      <c r="AJ87" s="25" t="s">
        <v>1</v>
      </c>
      <c r="AK87" s="25" t="s">
        <v>1</v>
      </c>
      <c r="AL87" s="25" t="s">
        <v>1</v>
      </c>
      <c r="AM87" s="25" t="s">
        <v>1</v>
      </c>
      <c r="AN87" s="25" t="s">
        <v>1</v>
      </c>
      <c r="AO87" s="25" t="s">
        <v>1</v>
      </c>
      <c r="AP87" s="25" t="s">
        <v>1</v>
      </c>
      <c r="AQ87" s="25" t="s">
        <v>1</v>
      </c>
      <c r="AR87" s="25" t="s">
        <v>1</v>
      </c>
      <c r="AS87" s="25" t="s">
        <v>1</v>
      </c>
      <c r="AT87" s="8">
        <v>0</v>
      </c>
      <c r="AU87" s="8">
        <v>264.59199999999998</v>
      </c>
      <c r="AV87" s="8">
        <v>288.89100000000002</v>
      </c>
      <c r="AW87" s="8">
        <v>282.02999999999997</v>
      </c>
      <c r="AX87" s="8">
        <v>281.47123700000003</v>
      </c>
      <c r="AY87" s="29"/>
      <c r="AZ87" s="24">
        <f t="shared" si="33"/>
        <v>-1.9812183101086678E-3</v>
      </c>
      <c r="BA87" s="24" t="str">
        <f t="shared" si="34"/>
        <v>X</v>
      </c>
      <c r="BB87" s="11"/>
      <c r="BC87" s="25" t="s">
        <v>1</v>
      </c>
      <c r="BD87" s="25" t="s">
        <v>1</v>
      </c>
      <c r="BE87" s="25" t="s">
        <v>1</v>
      </c>
      <c r="BF87" s="25" t="s">
        <v>1</v>
      </c>
      <c r="BG87" s="25" t="s">
        <v>1</v>
      </c>
      <c r="BH87" s="25" t="s">
        <v>1</v>
      </c>
      <c r="BI87" s="25" t="s">
        <v>1</v>
      </c>
      <c r="BJ87" s="25" t="s">
        <v>1</v>
      </c>
      <c r="BK87" s="25" t="s">
        <v>1</v>
      </c>
      <c r="BL87" s="25" t="s">
        <v>1</v>
      </c>
      <c r="BM87" s="25" t="s">
        <v>1</v>
      </c>
      <c r="BN87" s="25" t="s">
        <v>1</v>
      </c>
      <c r="BO87" s="25" t="s">
        <v>1</v>
      </c>
      <c r="BP87" s="25" t="s">
        <v>1</v>
      </c>
      <c r="BQ87" s="25" t="s">
        <v>1</v>
      </c>
      <c r="BR87" s="25" t="s">
        <v>1</v>
      </c>
      <c r="BS87" s="25" t="s">
        <v>1</v>
      </c>
      <c r="BT87" s="8">
        <v>1012.497332</v>
      </c>
      <c r="BU87" s="8">
        <v>1248.6344417612647</v>
      </c>
      <c r="BV87" s="8">
        <v>1510.8977150000001</v>
      </c>
      <c r="BW87" s="8">
        <v>1576.1933026290865</v>
      </c>
      <c r="BX87" s="8">
        <v>1907.4943790000002</v>
      </c>
      <c r="BY87" s="29"/>
      <c r="BZ87" s="24">
        <f t="shared" si="35"/>
        <v>0.21019063830451779</v>
      </c>
      <c r="CA87" s="24">
        <f t="shared" si="36"/>
        <v>0.8839500300036347</v>
      </c>
    </row>
    <row r="88" spans="1:79" x14ac:dyDescent="0.25">
      <c r="A88" s="51" t="s">
        <v>238</v>
      </c>
      <c r="B88" s="4" t="s">
        <v>55</v>
      </c>
      <c r="C88" s="8">
        <v>19526.923999999999</v>
      </c>
      <c r="D88" s="8">
        <v>22994.544000000002</v>
      </c>
      <c r="E88" s="8">
        <v>25699.934000000001</v>
      </c>
      <c r="F88" s="8">
        <v>28947.027999999998</v>
      </c>
      <c r="G88" s="8">
        <v>30136.564999999999</v>
      </c>
      <c r="H88" s="8">
        <v>32970.756000000001</v>
      </c>
      <c r="I88" s="8">
        <v>35225.777000000002</v>
      </c>
      <c r="J88" s="8">
        <v>34163.369999999995</v>
      </c>
      <c r="K88" s="8">
        <v>33984.576999999997</v>
      </c>
      <c r="L88" s="8">
        <v>37161.619999999995</v>
      </c>
      <c r="M88" s="8">
        <v>44039.887000000002</v>
      </c>
      <c r="N88" s="8">
        <v>50809.36164399999</v>
      </c>
      <c r="O88" s="8">
        <v>55391.236783999993</v>
      </c>
      <c r="P88" s="8">
        <v>60320.253743000008</v>
      </c>
      <c r="Q88" s="8">
        <v>68484.606891000032</v>
      </c>
      <c r="R88" s="8">
        <v>74895.236217999976</v>
      </c>
      <c r="S88" s="8">
        <v>80468.621159000031</v>
      </c>
      <c r="T88" s="8">
        <v>81223.436091000025</v>
      </c>
      <c r="U88" s="8">
        <v>86118.895040000032</v>
      </c>
      <c r="V88" s="8">
        <v>91140.268951000005</v>
      </c>
      <c r="W88" s="8">
        <v>99118.472981999992</v>
      </c>
      <c r="X88" s="8">
        <v>101523.05543400004</v>
      </c>
      <c r="Y88" s="29"/>
      <c r="Z88" s="24">
        <f t="shared" si="31"/>
        <v>2.4259680155047647E-2</v>
      </c>
      <c r="AA88" s="24">
        <f t="shared" si="32"/>
        <v>0.24992317882559156</v>
      </c>
      <c r="AB88" s="7"/>
      <c r="AC88" s="8">
        <v>13675.064</v>
      </c>
      <c r="AD88" s="8">
        <v>16073.022000000001</v>
      </c>
      <c r="AE88" s="8">
        <v>16425.197</v>
      </c>
      <c r="AF88" s="8">
        <v>18230.772000000001</v>
      </c>
      <c r="AG88" s="8">
        <v>17477.951000000001</v>
      </c>
      <c r="AH88" s="8">
        <v>18225.524000000001</v>
      </c>
      <c r="AI88" s="8">
        <v>16209.42</v>
      </c>
      <c r="AJ88" s="8">
        <v>14573.646000000001</v>
      </c>
      <c r="AK88" s="8">
        <v>13771.775</v>
      </c>
      <c r="AL88" s="8">
        <v>14520.8</v>
      </c>
      <c r="AM88" s="8">
        <v>16779.402999999998</v>
      </c>
      <c r="AN88" s="8">
        <v>20557.902984999997</v>
      </c>
      <c r="AO88" s="8">
        <v>22145.167661999996</v>
      </c>
      <c r="AP88" s="8">
        <v>23491.041695999997</v>
      </c>
      <c r="AQ88" s="8">
        <v>27006.170022000002</v>
      </c>
      <c r="AR88" s="8">
        <v>30337.013568000002</v>
      </c>
      <c r="AS88" s="8">
        <v>31603.261868000001</v>
      </c>
      <c r="AT88" s="8">
        <v>30565.184053000004</v>
      </c>
      <c r="AU88" s="8">
        <v>32655.029254000001</v>
      </c>
      <c r="AV88" s="8">
        <v>34038.709010000006</v>
      </c>
      <c r="AW88" s="8">
        <v>35207.740237999991</v>
      </c>
      <c r="AX88" s="8">
        <v>34630.83797</v>
      </c>
      <c r="AY88" s="29"/>
      <c r="AZ88" s="24">
        <f t="shared" si="33"/>
        <v>-1.6385665881996525E-2</v>
      </c>
      <c r="BA88" s="24">
        <f t="shared" si="34"/>
        <v>0.13301584933858579</v>
      </c>
      <c r="BB88" s="11"/>
      <c r="BC88" s="8">
        <v>5851.86</v>
      </c>
      <c r="BD88" s="8">
        <v>6921.5219999999999</v>
      </c>
      <c r="BE88" s="8">
        <v>9274.7369999999992</v>
      </c>
      <c r="BF88" s="8">
        <v>10716.255999999999</v>
      </c>
      <c r="BG88" s="8">
        <v>12658.614</v>
      </c>
      <c r="BH88" s="8">
        <v>14745.232</v>
      </c>
      <c r="BI88" s="8">
        <v>19016.357</v>
      </c>
      <c r="BJ88" s="8">
        <v>19589.723999999998</v>
      </c>
      <c r="BK88" s="8">
        <v>20212.802</v>
      </c>
      <c r="BL88" s="8">
        <v>22640.82</v>
      </c>
      <c r="BM88" s="8">
        <v>27260.484</v>
      </c>
      <c r="BN88" s="8">
        <v>30251.458658999993</v>
      </c>
      <c r="BO88" s="8">
        <v>33246.069122000001</v>
      </c>
      <c r="BP88" s="8">
        <v>36829.212047000008</v>
      </c>
      <c r="BQ88" s="8">
        <v>41478.436869000026</v>
      </c>
      <c r="BR88" s="8">
        <v>44558.222649999974</v>
      </c>
      <c r="BS88" s="8">
        <v>48865.359291000022</v>
      </c>
      <c r="BT88" s="8">
        <v>50658.252038000021</v>
      </c>
      <c r="BU88" s="8">
        <v>53463.865786000024</v>
      </c>
      <c r="BV88" s="8">
        <v>57101.559941</v>
      </c>
      <c r="BW88" s="8">
        <v>63910.732744000001</v>
      </c>
      <c r="BX88" s="8">
        <v>66892.21746400003</v>
      </c>
      <c r="BY88" s="29"/>
      <c r="BZ88" s="24">
        <f t="shared" si="35"/>
        <v>4.6650767281023464E-2</v>
      </c>
      <c r="CA88" s="24">
        <f t="shared" si="36"/>
        <v>0.32046043384644429</v>
      </c>
    </row>
    <row r="89" spans="1:79" s="6" customFormat="1" x14ac:dyDescent="0.25">
      <c r="A89" s="51" t="s">
        <v>239</v>
      </c>
      <c r="B89" s="4" t="s">
        <v>55</v>
      </c>
      <c r="C89" s="8">
        <v>7240.143</v>
      </c>
      <c r="D89" s="8">
        <v>8567.2450000000008</v>
      </c>
      <c r="E89" s="8">
        <v>9484.1890000000003</v>
      </c>
      <c r="F89" s="8">
        <v>11349.828</v>
      </c>
      <c r="G89" s="8">
        <v>13543.775</v>
      </c>
      <c r="H89" s="8">
        <v>16499.788</v>
      </c>
      <c r="I89" s="8">
        <v>13011.728999999999</v>
      </c>
      <c r="J89" s="8">
        <v>13563.092999999999</v>
      </c>
      <c r="K89" s="8">
        <v>14855.155999999999</v>
      </c>
      <c r="L89" s="8">
        <v>17979.714</v>
      </c>
      <c r="M89" s="8">
        <v>25124.544999999998</v>
      </c>
      <c r="N89" s="8">
        <v>31848.164113999999</v>
      </c>
      <c r="O89" s="8">
        <v>39225.32986100002</v>
      </c>
      <c r="P89" s="8">
        <v>48987.127895000027</v>
      </c>
      <c r="Q89" s="8">
        <v>55927.689404999925</v>
      </c>
      <c r="R89" s="8">
        <v>62227.915761999961</v>
      </c>
      <c r="S89" s="8">
        <v>75135.615251112991</v>
      </c>
      <c r="T89" s="8">
        <v>72632.906896999979</v>
      </c>
      <c r="U89" s="8">
        <v>82973.354376999923</v>
      </c>
      <c r="V89" s="8">
        <v>90310.065043999959</v>
      </c>
      <c r="W89" s="8">
        <v>109760.71571199998</v>
      </c>
      <c r="X89" s="8">
        <v>120765.82044999993</v>
      </c>
      <c r="Y89" s="29"/>
      <c r="Z89" s="24">
        <f t="shared" si="31"/>
        <v>0.10026451327883223</v>
      </c>
      <c r="AA89" s="24">
        <f t="shared" si="32"/>
        <v>0.66268741826974886</v>
      </c>
      <c r="AB89" s="7"/>
      <c r="AC89" s="8">
        <v>6854.1329999999998</v>
      </c>
      <c r="AD89" s="8">
        <v>8167.0870000000004</v>
      </c>
      <c r="AE89" s="8">
        <v>9249.3729999999996</v>
      </c>
      <c r="AF89" s="8">
        <v>11008.053</v>
      </c>
      <c r="AG89" s="8">
        <v>12981.75</v>
      </c>
      <c r="AH89" s="8">
        <v>15748.53</v>
      </c>
      <c r="AI89" s="8">
        <v>11257.898999999999</v>
      </c>
      <c r="AJ89" s="8">
        <v>11512.228999999999</v>
      </c>
      <c r="AK89" s="8">
        <v>12374.304</v>
      </c>
      <c r="AL89" s="8">
        <v>14051.245000000001</v>
      </c>
      <c r="AM89" s="8">
        <v>15526.835999999999</v>
      </c>
      <c r="AN89" s="8">
        <v>17754.885915999996</v>
      </c>
      <c r="AO89" s="8">
        <v>22261.591395000018</v>
      </c>
      <c r="AP89" s="8">
        <v>27242.259622000012</v>
      </c>
      <c r="AQ89" s="8">
        <v>31206.815471000005</v>
      </c>
      <c r="AR89" s="8">
        <v>33505.683155999992</v>
      </c>
      <c r="AS89" s="8">
        <v>38720.625840000008</v>
      </c>
      <c r="AT89" s="8">
        <v>39016.565265999991</v>
      </c>
      <c r="AU89" s="8">
        <v>43330.032875000012</v>
      </c>
      <c r="AV89" s="8">
        <v>46373.526352999972</v>
      </c>
      <c r="AW89" s="8">
        <v>51104.780330000016</v>
      </c>
      <c r="AX89" s="8">
        <v>55478.729513999999</v>
      </c>
      <c r="AY89" s="29"/>
      <c r="AZ89" s="24">
        <f t="shared" si="33"/>
        <v>8.5587867822852992E-2</v>
      </c>
      <c r="BA89" s="24">
        <f t="shared" si="34"/>
        <v>0.42192756168481971</v>
      </c>
      <c r="BB89" s="11"/>
      <c r="BC89" s="8">
        <v>386.01</v>
      </c>
      <c r="BD89" s="8">
        <v>400.15800000000002</v>
      </c>
      <c r="BE89" s="8">
        <v>234.816</v>
      </c>
      <c r="BF89" s="8">
        <v>341.77499999999998</v>
      </c>
      <c r="BG89" s="8">
        <v>562.02499999999998</v>
      </c>
      <c r="BH89" s="8">
        <v>751.25800000000004</v>
      </c>
      <c r="BI89" s="8">
        <v>1753.83</v>
      </c>
      <c r="BJ89" s="8">
        <v>2050.864</v>
      </c>
      <c r="BK89" s="8">
        <v>2480.8519999999999</v>
      </c>
      <c r="BL89" s="8">
        <v>3928.4690000000001</v>
      </c>
      <c r="BM89" s="8">
        <v>9597.7090000000007</v>
      </c>
      <c r="BN89" s="8">
        <v>14093.278198000002</v>
      </c>
      <c r="BO89" s="8">
        <v>16963.738466000006</v>
      </c>
      <c r="BP89" s="8">
        <v>21744.868273000011</v>
      </c>
      <c r="BQ89" s="8">
        <v>24720.873933999919</v>
      </c>
      <c r="BR89" s="8">
        <v>28722.232605999965</v>
      </c>
      <c r="BS89" s="8">
        <v>36414.989411112983</v>
      </c>
      <c r="BT89" s="8">
        <v>33616.341630999988</v>
      </c>
      <c r="BU89" s="8">
        <v>39643.321501999904</v>
      </c>
      <c r="BV89" s="8">
        <v>43936.53869099998</v>
      </c>
      <c r="BW89" s="8">
        <v>58655.935381999967</v>
      </c>
      <c r="BX89" s="8">
        <v>65287.090935999928</v>
      </c>
      <c r="BY89" s="29"/>
      <c r="BZ89" s="24">
        <f t="shared" si="35"/>
        <v>0.11305173996142415</v>
      </c>
      <c r="CA89" s="24">
        <f t="shared" si="36"/>
        <v>0.94212361513467369</v>
      </c>
    </row>
    <row r="90" spans="1:79" s="6" customFormat="1" x14ac:dyDescent="0.25">
      <c r="A90" s="51" t="s">
        <v>231</v>
      </c>
      <c r="B90" s="4" t="s">
        <v>55</v>
      </c>
      <c r="C90" s="25" t="s">
        <v>1</v>
      </c>
      <c r="D90" s="25" t="s">
        <v>1</v>
      </c>
      <c r="E90" s="25" t="s">
        <v>1</v>
      </c>
      <c r="F90" s="25" t="s">
        <v>1</v>
      </c>
      <c r="G90" s="25" t="s">
        <v>1</v>
      </c>
      <c r="H90" s="25" t="s">
        <v>1</v>
      </c>
      <c r="I90" s="25" t="s">
        <v>1</v>
      </c>
      <c r="J90" s="25" t="s">
        <v>1</v>
      </c>
      <c r="K90" s="25" t="s">
        <v>1</v>
      </c>
      <c r="L90" s="25" t="s">
        <v>1</v>
      </c>
      <c r="M90" s="25" t="s">
        <v>1</v>
      </c>
      <c r="N90" s="25" t="s">
        <v>1</v>
      </c>
      <c r="O90" s="25" t="s">
        <v>1</v>
      </c>
      <c r="P90" s="25" t="s">
        <v>1</v>
      </c>
      <c r="Q90" s="25" t="s">
        <v>1</v>
      </c>
      <c r="R90" s="25" t="s">
        <v>1</v>
      </c>
      <c r="S90" s="25" t="s">
        <v>1</v>
      </c>
      <c r="T90" s="8">
        <v>8818.1863520000006</v>
      </c>
      <c r="U90" s="8">
        <v>11296.764861</v>
      </c>
      <c r="V90" s="8">
        <v>16999.919953999997</v>
      </c>
      <c r="W90" s="8">
        <v>12627.557810999999</v>
      </c>
      <c r="X90" s="8">
        <v>14527.332665</v>
      </c>
      <c r="Y90" s="29"/>
      <c r="Z90" s="24">
        <f t="shared" si="31"/>
        <v>0.15044673581657153</v>
      </c>
      <c r="AA90" s="24">
        <f t="shared" si="32"/>
        <v>0.64742863045813737</v>
      </c>
      <c r="AB90" s="7"/>
      <c r="AC90" s="25" t="s">
        <v>1</v>
      </c>
      <c r="AD90" s="25" t="s">
        <v>1</v>
      </c>
      <c r="AE90" s="25" t="s">
        <v>1</v>
      </c>
      <c r="AF90" s="25" t="s">
        <v>1</v>
      </c>
      <c r="AG90" s="25" t="s">
        <v>1</v>
      </c>
      <c r="AH90" s="25" t="s">
        <v>1</v>
      </c>
      <c r="AI90" s="25" t="s">
        <v>1</v>
      </c>
      <c r="AJ90" s="25" t="s">
        <v>1</v>
      </c>
      <c r="AK90" s="25" t="s">
        <v>1</v>
      </c>
      <c r="AL90" s="25" t="s">
        <v>1</v>
      </c>
      <c r="AM90" s="25" t="s">
        <v>1</v>
      </c>
      <c r="AN90" s="25" t="s">
        <v>1</v>
      </c>
      <c r="AO90" s="25" t="s">
        <v>1</v>
      </c>
      <c r="AP90" s="25" t="s">
        <v>1</v>
      </c>
      <c r="AQ90" s="25" t="s">
        <v>1</v>
      </c>
      <c r="AR90" s="25" t="s">
        <v>1</v>
      </c>
      <c r="AS90" s="25" t="s">
        <v>1</v>
      </c>
      <c r="AT90" s="8">
        <v>3742.2625129999997</v>
      </c>
      <c r="AU90" s="8">
        <v>3760.0186229999999</v>
      </c>
      <c r="AV90" s="8">
        <v>4600.7989929999994</v>
      </c>
      <c r="AW90" s="8">
        <v>6482.6990240000005</v>
      </c>
      <c r="AX90" s="8">
        <v>7017.6115239999999</v>
      </c>
      <c r="AY90" s="29"/>
      <c r="AZ90" s="24">
        <f t="shared" si="33"/>
        <v>8.2513856962920462E-2</v>
      </c>
      <c r="BA90" s="24">
        <f t="shared" si="34"/>
        <v>0.87523229586967255</v>
      </c>
      <c r="BB90" s="11"/>
      <c r="BC90" s="25" t="s">
        <v>1</v>
      </c>
      <c r="BD90" s="25" t="s">
        <v>1</v>
      </c>
      <c r="BE90" s="25" t="s">
        <v>1</v>
      </c>
      <c r="BF90" s="25" t="s">
        <v>1</v>
      </c>
      <c r="BG90" s="25" t="s">
        <v>1</v>
      </c>
      <c r="BH90" s="25" t="s">
        <v>1</v>
      </c>
      <c r="BI90" s="25" t="s">
        <v>1</v>
      </c>
      <c r="BJ90" s="25" t="s">
        <v>1</v>
      </c>
      <c r="BK90" s="25" t="s">
        <v>1</v>
      </c>
      <c r="BL90" s="25" t="s">
        <v>1</v>
      </c>
      <c r="BM90" s="25" t="s">
        <v>1</v>
      </c>
      <c r="BN90" s="25" t="s">
        <v>1</v>
      </c>
      <c r="BO90" s="25" t="s">
        <v>1</v>
      </c>
      <c r="BP90" s="25" t="s">
        <v>1</v>
      </c>
      <c r="BQ90" s="25" t="s">
        <v>1</v>
      </c>
      <c r="BR90" s="25" t="s">
        <v>1</v>
      </c>
      <c r="BS90" s="25" t="s">
        <v>1</v>
      </c>
      <c r="BT90" s="8">
        <v>5075.923839</v>
      </c>
      <c r="BU90" s="8">
        <v>7536.7462379999997</v>
      </c>
      <c r="BV90" s="8">
        <v>12399.120960999999</v>
      </c>
      <c r="BW90" s="8">
        <v>6144.8587869999992</v>
      </c>
      <c r="BX90" s="8">
        <v>7509.721141</v>
      </c>
      <c r="BY90" s="29"/>
      <c r="BZ90" s="24">
        <f t="shared" si="35"/>
        <v>0.22211451903296608</v>
      </c>
      <c r="CA90" s="24">
        <f t="shared" si="36"/>
        <v>0.4794786878598003</v>
      </c>
    </row>
    <row r="91" spans="1:79" s="6" customFormat="1" x14ac:dyDescent="0.25">
      <c r="A91" s="51" t="s">
        <v>232</v>
      </c>
      <c r="B91" s="4" t="s">
        <v>55</v>
      </c>
      <c r="C91" s="25" t="s">
        <v>1</v>
      </c>
      <c r="D91" s="25" t="s">
        <v>1</v>
      </c>
      <c r="E91" s="25" t="s">
        <v>1</v>
      </c>
      <c r="F91" s="25" t="s">
        <v>1</v>
      </c>
      <c r="G91" s="25" t="s">
        <v>1</v>
      </c>
      <c r="H91" s="25" t="s">
        <v>1</v>
      </c>
      <c r="I91" s="25" t="s">
        <v>1</v>
      </c>
      <c r="J91" s="25" t="s">
        <v>1</v>
      </c>
      <c r="K91" s="25" t="s">
        <v>1</v>
      </c>
      <c r="L91" s="25" t="s">
        <v>1</v>
      </c>
      <c r="M91" s="25" t="s">
        <v>1</v>
      </c>
      <c r="N91" s="25" t="s">
        <v>1</v>
      </c>
      <c r="O91" s="25" t="s">
        <v>1</v>
      </c>
      <c r="P91" s="25" t="s">
        <v>1</v>
      </c>
      <c r="Q91" s="25" t="s">
        <v>1</v>
      </c>
      <c r="R91" s="25" t="s">
        <v>1</v>
      </c>
      <c r="S91" s="25" t="s">
        <v>1</v>
      </c>
      <c r="T91" s="8">
        <v>2.8749450000000003</v>
      </c>
      <c r="U91" s="8">
        <v>0.70650500000000005</v>
      </c>
      <c r="V91" s="8">
        <v>2.1363029999999998</v>
      </c>
      <c r="W91" s="8">
        <v>1.0996859078732397</v>
      </c>
      <c r="X91" s="8">
        <v>10.999702999999998</v>
      </c>
      <c r="Y91" s="29"/>
      <c r="Z91" s="24">
        <f t="shared" si="31"/>
        <v>9.0025861214072496</v>
      </c>
      <c r="AA91" s="24">
        <f t="shared" si="32"/>
        <v>2.8260568463048847</v>
      </c>
      <c r="AB91" s="7"/>
      <c r="AC91" s="25" t="s">
        <v>1</v>
      </c>
      <c r="AD91" s="25" t="s">
        <v>1</v>
      </c>
      <c r="AE91" s="25" t="s">
        <v>1</v>
      </c>
      <c r="AF91" s="25" t="s">
        <v>1</v>
      </c>
      <c r="AG91" s="25" t="s">
        <v>1</v>
      </c>
      <c r="AH91" s="25" t="s">
        <v>1</v>
      </c>
      <c r="AI91" s="25" t="s">
        <v>1</v>
      </c>
      <c r="AJ91" s="25" t="s">
        <v>1</v>
      </c>
      <c r="AK91" s="25" t="s">
        <v>1</v>
      </c>
      <c r="AL91" s="25" t="s">
        <v>1</v>
      </c>
      <c r="AM91" s="25" t="s">
        <v>1</v>
      </c>
      <c r="AN91" s="25" t="s">
        <v>1</v>
      </c>
      <c r="AO91" s="25" t="s">
        <v>1</v>
      </c>
      <c r="AP91" s="25" t="s">
        <v>1</v>
      </c>
      <c r="AQ91" s="25" t="s">
        <v>1</v>
      </c>
      <c r="AR91" s="25" t="s">
        <v>1</v>
      </c>
      <c r="AS91" s="25" t="s">
        <v>1</v>
      </c>
      <c r="AT91" s="8">
        <v>2.8749450000000003</v>
      </c>
      <c r="AU91" s="8">
        <v>0</v>
      </c>
      <c r="AV91" s="8">
        <v>0</v>
      </c>
      <c r="AW91" s="8">
        <v>0.7</v>
      </c>
      <c r="AX91" s="8">
        <v>0.84501800000000005</v>
      </c>
      <c r="AY91" s="29"/>
      <c r="AZ91" s="24">
        <f t="shared" si="33"/>
        <v>0.20716857142857159</v>
      </c>
      <c r="BA91" s="24">
        <f t="shared" si="34"/>
        <v>-0.70607507274052206</v>
      </c>
      <c r="BB91" s="11"/>
      <c r="BC91" s="25" t="s">
        <v>1</v>
      </c>
      <c r="BD91" s="25" t="s">
        <v>1</v>
      </c>
      <c r="BE91" s="25" t="s">
        <v>1</v>
      </c>
      <c r="BF91" s="25" t="s">
        <v>1</v>
      </c>
      <c r="BG91" s="25" t="s">
        <v>1</v>
      </c>
      <c r="BH91" s="25" t="s">
        <v>1</v>
      </c>
      <c r="BI91" s="25" t="s">
        <v>1</v>
      </c>
      <c r="BJ91" s="25" t="s">
        <v>1</v>
      </c>
      <c r="BK91" s="25" t="s">
        <v>1</v>
      </c>
      <c r="BL91" s="25" t="s">
        <v>1</v>
      </c>
      <c r="BM91" s="25" t="s">
        <v>1</v>
      </c>
      <c r="BN91" s="25" t="s">
        <v>1</v>
      </c>
      <c r="BO91" s="25" t="s">
        <v>1</v>
      </c>
      <c r="BP91" s="25" t="s">
        <v>1</v>
      </c>
      <c r="BQ91" s="25" t="s">
        <v>1</v>
      </c>
      <c r="BR91" s="25" t="s">
        <v>1</v>
      </c>
      <c r="BS91" s="25" t="s">
        <v>1</v>
      </c>
      <c r="BT91" s="8">
        <v>0</v>
      </c>
      <c r="BU91" s="8">
        <v>0.70650500000000005</v>
      </c>
      <c r="BV91" s="8">
        <v>2.1363029999999998</v>
      </c>
      <c r="BW91" s="8">
        <v>0.39968590787323965</v>
      </c>
      <c r="BX91" s="8">
        <v>10.154684999999999</v>
      </c>
      <c r="BY91" s="29"/>
      <c r="BZ91" s="24">
        <f t="shared" si="35"/>
        <v>24.406662581710428</v>
      </c>
      <c r="CA91" s="24" t="str">
        <f t="shared" si="36"/>
        <v>X</v>
      </c>
    </row>
    <row r="92" spans="1:79" s="6" customFormat="1" x14ac:dyDescent="0.25">
      <c r="A92" s="47" t="s">
        <v>105</v>
      </c>
      <c r="B92" s="17" t="s">
        <v>15</v>
      </c>
      <c r="C92" s="28">
        <f t="shared" ref="C92:K92" si="37">C73/C$73*100</f>
        <v>100</v>
      </c>
      <c r="D92" s="28">
        <f t="shared" si="37"/>
        <v>100</v>
      </c>
      <c r="E92" s="28">
        <f t="shared" si="37"/>
        <v>100</v>
      </c>
      <c r="F92" s="28">
        <f t="shared" si="37"/>
        <v>100</v>
      </c>
      <c r="G92" s="28">
        <f t="shared" si="37"/>
        <v>100</v>
      </c>
      <c r="H92" s="28">
        <f t="shared" si="37"/>
        <v>100</v>
      </c>
      <c r="I92" s="28">
        <f t="shared" si="37"/>
        <v>100</v>
      </c>
      <c r="J92" s="28">
        <f t="shared" si="37"/>
        <v>100</v>
      </c>
      <c r="K92" s="28">
        <f t="shared" si="37"/>
        <v>100</v>
      </c>
      <c r="L92" s="28">
        <v>100</v>
      </c>
      <c r="M92" s="28">
        <v>100</v>
      </c>
      <c r="N92" s="28">
        <v>100</v>
      </c>
      <c r="O92" s="28">
        <v>100</v>
      </c>
      <c r="P92" s="28">
        <v>100</v>
      </c>
      <c r="Q92" s="28">
        <v>100</v>
      </c>
      <c r="R92" s="28">
        <v>100</v>
      </c>
      <c r="S92" s="28">
        <v>100</v>
      </c>
      <c r="T92" s="28">
        <v>100</v>
      </c>
      <c r="U92" s="28">
        <v>100</v>
      </c>
      <c r="V92" s="28">
        <v>100</v>
      </c>
      <c r="W92" s="28">
        <v>100</v>
      </c>
      <c r="X92" s="28">
        <v>100</v>
      </c>
      <c r="Y92" s="29"/>
      <c r="Z92" s="19" t="s">
        <v>1</v>
      </c>
      <c r="AA92" s="19" t="s">
        <v>1</v>
      </c>
      <c r="AB92" s="7"/>
      <c r="AC92" s="28">
        <f t="shared" ref="AC92:AI99" si="38">AC73/AC$73*100</f>
        <v>100</v>
      </c>
      <c r="AD92" s="28">
        <f t="shared" si="38"/>
        <v>100</v>
      </c>
      <c r="AE92" s="28">
        <f t="shared" si="38"/>
        <v>100</v>
      </c>
      <c r="AF92" s="28">
        <f t="shared" si="38"/>
        <v>100</v>
      </c>
      <c r="AG92" s="28">
        <f t="shared" si="38"/>
        <v>100</v>
      </c>
      <c r="AH92" s="28">
        <f t="shared" si="38"/>
        <v>100</v>
      </c>
      <c r="AI92" s="28">
        <f t="shared" si="38"/>
        <v>100</v>
      </c>
      <c r="AJ92" s="28">
        <v>100</v>
      </c>
      <c r="AK92" s="28">
        <v>100</v>
      </c>
      <c r="AL92" s="28">
        <v>100</v>
      </c>
      <c r="AM92" s="28">
        <v>100</v>
      </c>
      <c r="AN92" s="28">
        <v>100</v>
      </c>
      <c r="AO92" s="28">
        <v>100</v>
      </c>
      <c r="AP92" s="28">
        <v>100</v>
      </c>
      <c r="AQ92" s="28">
        <v>100</v>
      </c>
      <c r="AR92" s="28">
        <v>100</v>
      </c>
      <c r="AS92" s="28">
        <v>100</v>
      </c>
      <c r="AT92" s="28">
        <v>100</v>
      </c>
      <c r="AU92" s="28">
        <v>100</v>
      </c>
      <c r="AV92" s="28">
        <v>100</v>
      </c>
      <c r="AW92" s="28">
        <v>100</v>
      </c>
      <c r="AX92" s="28">
        <v>100</v>
      </c>
      <c r="AY92" s="29"/>
      <c r="AZ92" s="19" t="s">
        <v>1</v>
      </c>
      <c r="BA92" s="19" t="s">
        <v>1</v>
      </c>
      <c r="BB92" s="11"/>
      <c r="BC92" s="28">
        <f t="shared" ref="BC92:BI99" si="39">BC73/BC$73*100</f>
        <v>100</v>
      </c>
      <c r="BD92" s="28">
        <f t="shared" si="39"/>
        <v>100</v>
      </c>
      <c r="BE92" s="28">
        <f t="shared" si="39"/>
        <v>100</v>
      </c>
      <c r="BF92" s="28">
        <f t="shared" si="39"/>
        <v>100</v>
      </c>
      <c r="BG92" s="28">
        <f t="shared" si="39"/>
        <v>100</v>
      </c>
      <c r="BH92" s="28">
        <f t="shared" si="39"/>
        <v>100</v>
      </c>
      <c r="BI92" s="28">
        <f t="shared" si="39"/>
        <v>100</v>
      </c>
      <c r="BJ92" s="28">
        <v>100</v>
      </c>
      <c r="BK92" s="28">
        <v>100</v>
      </c>
      <c r="BL92" s="28">
        <v>100</v>
      </c>
      <c r="BM92" s="28">
        <v>100</v>
      </c>
      <c r="BN92" s="28">
        <v>100</v>
      </c>
      <c r="BO92" s="28">
        <v>100</v>
      </c>
      <c r="BP92" s="28">
        <v>100</v>
      </c>
      <c r="BQ92" s="28">
        <v>100</v>
      </c>
      <c r="BR92" s="28">
        <v>100</v>
      </c>
      <c r="BS92" s="28">
        <v>100</v>
      </c>
      <c r="BT92" s="28">
        <v>100</v>
      </c>
      <c r="BU92" s="28">
        <v>100</v>
      </c>
      <c r="BV92" s="28">
        <v>100</v>
      </c>
      <c r="BW92" s="28">
        <v>100</v>
      </c>
      <c r="BX92" s="28">
        <v>100</v>
      </c>
      <c r="BY92" s="29"/>
      <c r="BZ92" s="19" t="s">
        <v>1</v>
      </c>
      <c r="CA92" s="19" t="s">
        <v>1</v>
      </c>
    </row>
    <row r="93" spans="1:79" s="6" customFormat="1" x14ac:dyDescent="0.25">
      <c r="A93" s="53" t="s">
        <v>20</v>
      </c>
      <c r="B93" s="4" t="s">
        <v>15</v>
      </c>
      <c r="C93" s="8">
        <f t="shared" ref="C93:K93" si="40">C74/C$73*100</f>
        <v>9.8981430874762069</v>
      </c>
      <c r="D93" s="8">
        <f t="shared" si="40"/>
        <v>9.7344804799643967</v>
      </c>
      <c r="E93" s="8">
        <f t="shared" si="40"/>
        <v>9.5361672972831357</v>
      </c>
      <c r="F93" s="8">
        <f t="shared" si="40"/>
        <v>9.6679365349453548</v>
      </c>
      <c r="G93" s="8">
        <f t="shared" si="40"/>
        <v>9.5602790856832875</v>
      </c>
      <c r="H93" s="8">
        <f t="shared" si="40"/>
        <v>10.189738935013198</v>
      </c>
      <c r="I93" s="8">
        <f t="shared" si="40"/>
        <v>10.306841025700587</v>
      </c>
      <c r="J93" s="8">
        <f t="shared" si="40"/>
        <v>11.491647689889838</v>
      </c>
      <c r="K93" s="8">
        <f t="shared" si="40"/>
        <v>12.115633368858242</v>
      </c>
      <c r="L93" s="8">
        <v>12.268489762902563</v>
      </c>
      <c r="M93" s="8">
        <v>11.529182456370151</v>
      </c>
      <c r="N93" s="8">
        <v>10.98182539480942</v>
      </c>
      <c r="O93" s="8">
        <v>10.40353616391875</v>
      </c>
      <c r="P93" s="8">
        <v>9.5836278291656729</v>
      </c>
      <c r="Q93" s="8">
        <v>9.3125114602254122</v>
      </c>
      <c r="R93" s="8">
        <v>9.8182416404349109</v>
      </c>
      <c r="S93" s="8">
        <v>9.4652548469598585</v>
      </c>
      <c r="T93" s="8">
        <v>10.518816114974733</v>
      </c>
      <c r="U93" s="8">
        <v>10.335400355559917</v>
      </c>
      <c r="V93" s="8">
        <v>10.269674498980173</v>
      </c>
      <c r="W93" s="8">
        <v>10.119646673349235</v>
      </c>
      <c r="X93" s="8">
        <v>10.431017009680867</v>
      </c>
      <c r="Y93" s="29"/>
      <c r="Z93" s="13">
        <f t="shared" ref="Z93:Z110" si="41">IFERROR(X93-W93,"X")</f>
        <v>0.31137033633163114</v>
      </c>
      <c r="AA93" s="13">
        <f t="shared" ref="AA93:AA110" si="42">IFERROR(X93-T93,"X")</f>
        <v>-8.7799105293866475E-2</v>
      </c>
      <c r="AB93" s="7"/>
      <c r="AC93" s="8">
        <f t="shared" si="38"/>
        <v>1.7054425840547376</v>
      </c>
      <c r="AD93" s="8">
        <f t="shared" si="38"/>
        <v>1.7102677294691127</v>
      </c>
      <c r="AE93" s="8">
        <f t="shared" si="38"/>
        <v>1.1604731176029899</v>
      </c>
      <c r="AF93" s="8">
        <f t="shared" si="38"/>
        <v>1.2272022568225889</v>
      </c>
      <c r="AG93" s="8">
        <f t="shared" si="38"/>
        <v>1.2671773503411095</v>
      </c>
      <c r="AH93" s="8">
        <f t="shared" si="38"/>
        <v>1.3537097900774959</v>
      </c>
      <c r="AI93" s="8">
        <f t="shared" si="38"/>
        <v>1.3407345579847518</v>
      </c>
      <c r="AJ93" s="8">
        <v>1.5592072435448801</v>
      </c>
      <c r="AK93" s="8">
        <v>1.8092552897837857</v>
      </c>
      <c r="AL93" s="8">
        <v>1.9818614717611513</v>
      </c>
      <c r="AM93" s="8">
        <v>1.8221499164980222</v>
      </c>
      <c r="AN93" s="8">
        <v>1.762353112781287</v>
      </c>
      <c r="AO93" s="8">
        <v>1.624666838077814</v>
      </c>
      <c r="AP93" s="8">
        <v>1.5337248489161133</v>
      </c>
      <c r="AQ93" s="8">
        <v>1.462864839390468</v>
      </c>
      <c r="AR93" s="8">
        <v>1.5679137583865022</v>
      </c>
      <c r="AS93" s="8">
        <v>1.5377129773012348</v>
      </c>
      <c r="AT93" s="8">
        <v>1.6792194257586772</v>
      </c>
      <c r="AU93" s="8">
        <v>1.6374888915364192</v>
      </c>
      <c r="AV93" s="8">
        <v>1.7280119570777501</v>
      </c>
      <c r="AW93" s="8">
        <v>1.6646889002299936</v>
      </c>
      <c r="AX93" s="8">
        <v>1.7771872898398291</v>
      </c>
      <c r="AY93" s="29"/>
      <c r="AZ93" s="13">
        <f t="shared" ref="AZ93:AZ110" si="43">IFERROR(AX93-AW93,"X")</f>
        <v>0.11249838960983549</v>
      </c>
      <c r="BA93" s="13">
        <f t="shared" ref="BA93:BA110" si="44">IFERROR(AX93-AT93,"X")</f>
        <v>9.7967864081151879E-2</v>
      </c>
      <c r="BB93" s="11"/>
      <c r="BC93" s="8">
        <f t="shared" si="39"/>
        <v>20.651496196524157</v>
      </c>
      <c r="BD93" s="8">
        <f t="shared" si="39"/>
        <v>20.545234633467331</v>
      </c>
      <c r="BE93" s="8">
        <f t="shared" si="39"/>
        <v>20.286781313230808</v>
      </c>
      <c r="BF93" s="8">
        <f t="shared" si="39"/>
        <v>19.746783773470035</v>
      </c>
      <c r="BG93" s="8">
        <f t="shared" si="39"/>
        <v>19.132573867384043</v>
      </c>
      <c r="BH93" s="8">
        <f t="shared" si="39"/>
        <v>20.267316873767417</v>
      </c>
      <c r="BI93" s="8">
        <f t="shared" si="39"/>
        <v>20.00280729431649</v>
      </c>
      <c r="BJ93" s="8">
        <v>20.967697603281636</v>
      </c>
      <c r="BK93" s="8">
        <v>21.391602560190407</v>
      </c>
      <c r="BL93" s="8">
        <v>21.186985225522488</v>
      </c>
      <c r="BM93" s="8">
        <v>19.560745428853657</v>
      </c>
      <c r="BN93" s="8">
        <v>18.347047632145692</v>
      </c>
      <c r="BO93" s="8">
        <v>17.541755537749591</v>
      </c>
      <c r="BP93" s="8">
        <v>16.453752075640743</v>
      </c>
      <c r="BQ93" s="8">
        <v>15.937463757909317</v>
      </c>
      <c r="BR93" s="8">
        <v>16.210618653751169</v>
      </c>
      <c r="BS93" s="8">
        <v>15.364380952677722</v>
      </c>
      <c r="BT93" s="8">
        <v>16.554119342716163</v>
      </c>
      <c r="BU93" s="8">
        <v>16.162875380837637</v>
      </c>
      <c r="BV93" s="8">
        <v>15.822668530592773</v>
      </c>
      <c r="BW93" s="8">
        <v>15.514274528540989</v>
      </c>
      <c r="BX93" s="8">
        <v>15.752169418392068</v>
      </c>
      <c r="BY93" s="29"/>
      <c r="BZ93" s="13">
        <f t="shared" ref="BZ93:BZ110" si="45">IFERROR(BX93-BW93,"X")</f>
        <v>0.23789488985107887</v>
      </c>
      <c r="CA93" s="13">
        <f t="shared" ref="CA93:CA110" si="46">IFERROR(BX93-BT93,"X")</f>
        <v>-0.80194992432409506</v>
      </c>
    </row>
    <row r="94" spans="1:79" s="6" customFormat="1" ht="22.5" x14ac:dyDescent="0.25">
      <c r="A94" s="51" t="s">
        <v>63</v>
      </c>
      <c r="B94" s="4" t="s">
        <v>15</v>
      </c>
      <c r="C94" s="8">
        <f t="shared" ref="C94:K94" si="47">C75/C$73*100</f>
        <v>9.7330049306835242</v>
      </c>
      <c r="D94" s="8">
        <f t="shared" si="47"/>
        <v>9.3780885249947588</v>
      </c>
      <c r="E94" s="8">
        <f t="shared" si="47"/>
        <v>9.3761789641755247</v>
      </c>
      <c r="F94" s="8">
        <f t="shared" si="47"/>
        <v>9.4559408422704596</v>
      </c>
      <c r="G94" s="8">
        <f t="shared" si="47"/>
        <v>9.2526933710246393</v>
      </c>
      <c r="H94" s="8">
        <f t="shared" si="47"/>
        <v>9.8631484470904613</v>
      </c>
      <c r="I94" s="8">
        <f t="shared" si="47"/>
        <v>10.153179589352037</v>
      </c>
      <c r="J94" s="8">
        <f t="shared" si="47"/>
        <v>11.328189647192339</v>
      </c>
      <c r="K94" s="8">
        <f t="shared" si="47"/>
        <v>11.732753191400338</v>
      </c>
      <c r="L94" s="8">
        <v>11.851979500908875</v>
      </c>
      <c r="M94" s="8">
        <v>11.125982661267489</v>
      </c>
      <c r="N94" s="8">
        <v>10.62898329430246</v>
      </c>
      <c r="O94" s="8">
        <v>10.141284207425254</v>
      </c>
      <c r="P94" s="8">
        <v>9.4136910246916052</v>
      </c>
      <c r="Q94" s="8">
        <v>9.1644459940488421</v>
      </c>
      <c r="R94" s="8">
        <v>9.6889849380866924</v>
      </c>
      <c r="S94" s="8">
        <v>9.3385136226446548</v>
      </c>
      <c r="T94" s="8">
        <v>10.315297578122028</v>
      </c>
      <c r="U94" s="8">
        <v>10.147854217218498</v>
      </c>
      <c r="V94" s="8">
        <v>10.165541582078108</v>
      </c>
      <c r="W94" s="8">
        <v>9.9957692392663589</v>
      </c>
      <c r="X94" s="8">
        <v>10.324232070300416</v>
      </c>
      <c r="Y94" s="29"/>
      <c r="Z94" s="13">
        <f t="shared" si="41"/>
        <v>0.3284628310340576</v>
      </c>
      <c r="AA94" s="13">
        <f t="shared" si="42"/>
        <v>8.9344921783887088E-3</v>
      </c>
      <c r="AB94" s="7"/>
      <c r="AC94" s="8">
        <f t="shared" si="38"/>
        <v>1.5999572556753887</v>
      </c>
      <c r="AD94" s="8">
        <f t="shared" si="38"/>
        <v>1.2526115638116877</v>
      </c>
      <c r="AE94" s="8">
        <f t="shared" si="38"/>
        <v>1.043375808883747</v>
      </c>
      <c r="AF94" s="8">
        <f t="shared" si="38"/>
        <v>1.0685000614394771</v>
      </c>
      <c r="AG94" s="8">
        <f t="shared" si="38"/>
        <v>1.0930254456446848</v>
      </c>
      <c r="AH94" s="8">
        <f t="shared" si="38"/>
        <v>1.1573551524519725</v>
      </c>
      <c r="AI94" s="8">
        <f t="shared" si="38"/>
        <v>1.2857701924666682</v>
      </c>
      <c r="AJ94" s="8">
        <v>1.477728050669469</v>
      </c>
      <c r="AK94" s="8">
        <v>1.6947735914809061</v>
      </c>
      <c r="AL94" s="8">
        <v>1.813376371642019</v>
      </c>
      <c r="AM94" s="8">
        <v>1.6298397084660368</v>
      </c>
      <c r="AN94" s="8">
        <v>1.5452998205290238</v>
      </c>
      <c r="AO94" s="8">
        <v>1.5607596227891323</v>
      </c>
      <c r="AP94" s="8">
        <v>1.4612530044437926</v>
      </c>
      <c r="AQ94" s="8">
        <v>1.4291966829631584</v>
      </c>
      <c r="AR94" s="8">
        <v>1.5419715783850569</v>
      </c>
      <c r="AS94" s="8">
        <v>1.508167091734733</v>
      </c>
      <c r="AT94" s="8">
        <v>1.6333189272424096</v>
      </c>
      <c r="AU94" s="8">
        <v>1.5967427475983862</v>
      </c>
      <c r="AV94" s="8">
        <v>1.6910033489059297</v>
      </c>
      <c r="AW94" s="8">
        <v>1.6322494121186464</v>
      </c>
      <c r="AX94" s="8">
        <v>1.7463861386992943</v>
      </c>
      <c r="AY94" s="29"/>
      <c r="AZ94" s="13">
        <f t="shared" si="43"/>
        <v>0.11413672658064788</v>
      </c>
      <c r="BA94" s="13">
        <f t="shared" si="44"/>
        <v>0.1130672114568847</v>
      </c>
      <c r="BB94" s="11"/>
      <c r="BC94" s="8">
        <f t="shared" si="39"/>
        <v>20.408060544587585</v>
      </c>
      <c r="BD94" s="8">
        <f t="shared" si="39"/>
        <v>20.3252725714148</v>
      </c>
      <c r="BE94" s="8">
        <f t="shared" si="39"/>
        <v>20.071740248008577</v>
      </c>
      <c r="BF94" s="8">
        <f t="shared" si="39"/>
        <v>19.471151790359748</v>
      </c>
      <c r="BG94" s="8">
        <f t="shared" si="39"/>
        <v>18.670972465523512</v>
      </c>
      <c r="BH94" s="8">
        <f t="shared" si="39"/>
        <v>19.792191120708946</v>
      </c>
      <c r="BI94" s="8">
        <f t="shared" si="39"/>
        <v>19.742414639347114</v>
      </c>
      <c r="BJ94" s="8">
        <v>20.726027596771914</v>
      </c>
      <c r="BK94" s="8">
        <v>20.767157789958901</v>
      </c>
      <c r="BL94" s="8">
        <v>20.555437419817931</v>
      </c>
      <c r="BM94" s="8">
        <v>18.983056366115193</v>
      </c>
      <c r="BN94" s="8">
        <v>17.885727007104478</v>
      </c>
      <c r="BO94" s="8">
        <v>17.118226744591251</v>
      </c>
      <c r="BP94" s="8">
        <v>16.200634593519684</v>
      </c>
      <c r="BQ94" s="8">
        <v>15.692849140327555</v>
      </c>
      <c r="BR94" s="8">
        <v>16.001313571843607</v>
      </c>
      <c r="BS94" s="8">
        <v>15.165313707309128</v>
      </c>
      <c r="BT94" s="8">
        <v>16.242985867199714</v>
      </c>
      <c r="BU94" s="8">
        <v>15.876975367012994</v>
      </c>
      <c r="BV94" s="8">
        <v>15.674897635261262</v>
      </c>
      <c r="BW94" s="8">
        <v>15.332055739764685</v>
      </c>
      <c r="BX94" s="8">
        <v>15.598662815782122</v>
      </c>
      <c r="BY94" s="29"/>
      <c r="BZ94" s="13">
        <f t="shared" si="45"/>
        <v>0.26660707601743638</v>
      </c>
      <c r="CA94" s="13">
        <f t="shared" si="46"/>
        <v>-0.64432305141759194</v>
      </c>
    </row>
    <row r="95" spans="1:79" s="6" customFormat="1" x14ac:dyDescent="0.25">
      <c r="A95" s="53" t="s">
        <v>17</v>
      </c>
      <c r="B95" s="4" t="s">
        <v>15</v>
      </c>
      <c r="C95" s="8">
        <f t="shared" ref="C95:K95" si="48">C76/C$73*100</f>
        <v>8.699787712009531</v>
      </c>
      <c r="D95" s="8">
        <f t="shared" si="48"/>
        <v>8.3564385947965274</v>
      </c>
      <c r="E95" s="8">
        <f t="shared" si="48"/>
        <v>8.0759573079661902</v>
      </c>
      <c r="F95" s="8">
        <f t="shared" si="48"/>
        <v>8.3604842974343292</v>
      </c>
      <c r="G95" s="8">
        <f t="shared" si="48"/>
        <v>8.5030704383986606</v>
      </c>
      <c r="H95" s="8">
        <f t="shared" si="48"/>
        <v>8.8901927495188282</v>
      </c>
      <c r="I95" s="8">
        <f t="shared" si="48"/>
        <v>8.802620075230589</v>
      </c>
      <c r="J95" s="8">
        <f t="shared" si="48"/>
        <v>10.362059383758027</v>
      </c>
      <c r="K95" s="8">
        <f t="shared" si="48"/>
        <v>11.453392899065717</v>
      </c>
      <c r="L95" s="8">
        <v>12.154209546443315</v>
      </c>
      <c r="M95" s="8">
        <v>11.297248353627772</v>
      </c>
      <c r="N95" s="8">
        <v>11.10781486158877</v>
      </c>
      <c r="O95" s="8">
        <v>10.550761814735935</v>
      </c>
      <c r="P95" s="8">
        <v>9.4970945283574952</v>
      </c>
      <c r="Q95" s="8">
        <v>9.044690511999292</v>
      </c>
      <c r="R95" s="8">
        <v>9.7251511824365302</v>
      </c>
      <c r="S95" s="8">
        <v>9.353449480390891</v>
      </c>
      <c r="T95" s="8">
        <v>9.6257427078966931</v>
      </c>
      <c r="U95" s="8">
        <v>8.9253267854356704</v>
      </c>
      <c r="V95" s="8">
        <v>8.2773381874372589</v>
      </c>
      <c r="W95" s="8">
        <v>7.9031872541395529</v>
      </c>
      <c r="X95" s="8">
        <v>7.9407657009520722</v>
      </c>
      <c r="Y95" s="29"/>
      <c r="Z95" s="13">
        <f t="shared" si="41"/>
        <v>3.7578446812519317E-2</v>
      </c>
      <c r="AA95" s="13">
        <f t="shared" si="42"/>
        <v>-1.6849770069446208</v>
      </c>
      <c r="AB95" s="7"/>
      <c r="AC95" s="8">
        <f t="shared" si="38"/>
        <v>1.3279696921299944</v>
      </c>
      <c r="AD95" s="8">
        <f t="shared" si="38"/>
        <v>1.2149083914163807</v>
      </c>
      <c r="AE95" s="8">
        <f t="shared" si="38"/>
        <v>0.88576148887642181</v>
      </c>
      <c r="AF95" s="8">
        <f t="shared" si="38"/>
        <v>0.91034470450166693</v>
      </c>
      <c r="AG95" s="8">
        <f t="shared" si="38"/>
        <v>0.96612083125790038</v>
      </c>
      <c r="AH95" s="8">
        <f t="shared" si="38"/>
        <v>1.0416768519545903</v>
      </c>
      <c r="AI95" s="8">
        <f t="shared" si="38"/>
        <v>1.0691289221447413</v>
      </c>
      <c r="AJ95" s="8">
        <v>1.2406155576796434</v>
      </c>
      <c r="AK95" s="8">
        <v>1.4138693550961872</v>
      </c>
      <c r="AL95" s="8">
        <v>1.558217604438245</v>
      </c>
      <c r="AM95" s="8">
        <v>1.4790342273493771</v>
      </c>
      <c r="AN95" s="8">
        <v>1.572513381209635</v>
      </c>
      <c r="AO95" s="8">
        <v>1.5037687218554179</v>
      </c>
      <c r="AP95" s="8">
        <v>1.3995479803192994</v>
      </c>
      <c r="AQ95" s="8">
        <v>1.30264678250342</v>
      </c>
      <c r="AR95" s="8">
        <v>1.4885695618994905</v>
      </c>
      <c r="AS95" s="8">
        <v>1.4100198513550721</v>
      </c>
      <c r="AT95" s="8">
        <v>1.4698308819496115</v>
      </c>
      <c r="AU95" s="8">
        <v>1.3424080349041947</v>
      </c>
      <c r="AV95" s="8">
        <v>1.3972412524721651</v>
      </c>
      <c r="AW95" s="8">
        <v>1.3668624569326671</v>
      </c>
      <c r="AX95" s="8">
        <v>1.4247406945217527</v>
      </c>
      <c r="AY95" s="29"/>
      <c r="AZ95" s="13">
        <f t="shared" si="43"/>
        <v>5.7878237589085613E-2</v>
      </c>
      <c r="BA95" s="13">
        <f t="shared" si="44"/>
        <v>-4.5090187427858863E-2</v>
      </c>
      <c r="BB95" s="11"/>
      <c r="BC95" s="8">
        <f t="shared" si="39"/>
        <v>18.375689106220335</v>
      </c>
      <c r="BD95" s="8">
        <f t="shared" si="39"/>
        <v>17.977983998586222</v>
      </c>
      <c r="BE95" s="8">
        <f t="shared" si="39"/>
        <v>17.304926070656467</v>
      </c>
      <c r="BF95" s="8">
        <f t="shared" si="39"/>
        <v>17.256489833051383</v>
      </c>
      <c r="BG95" s="8">
        <f t="shared" si="39"/>
        <v>17.202578257881385</v>
      </c>
      <c r="BH95" s="8">
        <f t="shared" si="39"/>
        <v>17.841502140184119</v>
      </c>
      <c r="BI95" s="8">
        <f t="shared" si="39"/>
        <v>17.165633567090492</v>
      </c>
      <c r="BJ95" s="8">
        <v>19.064377554709207</v>
      </c>
      <c r="BK95" s="8">
        <v>20.489187081562687</v>
      </c>
      <c r="BL95" s="8">
        <v>21.340922955550436</v>
      </c>
      <c r="BM95" s="8">
        <v>19.420802561221969</v>
      </c>
      <c r="BN95" s="8">
        <v>18.725345708760479</v>
      </c>
      <c r="BO95" s="8">
        <v>17.906996310722967</v>
      </c>
      <c r="BP95" s="8">
        <v>16.407879790382239</v>
      </c>
      <c r="BQ95" s="8">
        <v>15.578828018056509</v>
      </c>
      <c r="BR95" s="8">
        <v>16.106877554061871</v>
      </c>
      <c r="BS95" s="8">
        <v>15.264398153260631</v>
      </c>
      <c r="BT95" s="8">
        <v>15.194254790395142</v>
      </c>
      <c r="BU95" s="8">
        <v>14.005772800574931</v>
      </c>
      <c r="BV95" s="8">
        <v>12.750136899556381</v>
      </c>
      <c r="BW95" s="8">
        <v>12.073644489738994</v>
      </c>
      <c r="BX95" s="8">
        <v>11.947403603555271</v>
      </c>
      <c r="BY95" s="29"/>
      <c r="BZ95" s="13">
        <f t="shared" si="45"/>
        <v>-0.12624088618372298</v>
      </c>
      <c r="CA95" s="13">
        <f t="shared" si="46"/>
        <v>-3.2468511868398711</v>
      </c>
    </row>
    <row r="96" spans="1:79" s="6" customFormat="1" ht="22.5" x14ac:dyDescent="0.25">
      <c r="A96" s="51" t="s">
        <v>63</v>
      </c>
      <c r="B96" s="4" t="s">
        <v>15</v>
      </c>
      <c r="C96" s="8">
        <f t="shared" ref="C96:K96" si="49">C77/C$73*100</f>
        <v>8.523337579362348</v>
      </c>
      <c r="D96" s="8">
        <f t="shared" si="49"/>
        <v>8.144633769834325</v>
      </c>
      <c r="E96" s="8">
        <f t="shared" si="49"/>
        <v>7.8631758029444443</v>
      </c>
      <c r="F96" s="8">
        <f t="shared" si="49"/>
        <v>8.1357311386024858</v>
      </c>
      <c r="G96" s="8">
        <f t="shared" si="49"/>
        <v>8.2550000590052477</v>
      </c>
      <c r="H96" s="8">
        <f t="shared" si="49"/>
        <v>8.6139185005476708</v>
      </c>
      <c r="I96" s="8">
        <f t="shared" si="49"/>
        <v>8.6527631026132692</v>
      </c>
      <c r="J96" s="8">
        <f t="shared" si="49"/>
        <v>10.142715756759044</v>
      </c>
      <c r="K96" s="8">
        <f t="shared" si="49"/>
        <v>11.165602357267099</v>
      </c>
      <c r="L96" s="8">
        <v>11.860731336204275</v>
      </c>
      <c r="M96" s="8">
        <v>11.019700975709211</v>
      </c>
      <c r="N96" s="8">
        <v>10.830678444807724</v>
      </c>
      <c r="O96" s="8">
        <v>10.389735442783259</v>
      </c>
      <c r="P96" s="8">
        <v>9.3712761807362508</v>
      </c>
      <c r="Q96" s="8">
        <v>8.9275083384055396</v>
      </c>
      <c r="R96" s="8">
        <v>9.5876131994426785</v>
      </c>
      <c r="S96" s="8">
        <v>9.2534407958501745</v>
      </c>
      <c r="T96" s="8">
        <v>9.4871521035380635</v>
      </c>
      <c r="U96" s="8">
        <v>8.8021143866777827</v>
      </c>
      <c r="V96" s="8">
        <v>8.1960250487475275</v>
      </c>
      <c r="W96" s="8">
        <v>7.8141301942849282</v>
      </c>
      <c r="X96" s="8">
        <v>7.8531617923612531</v>
      </c>
      <c r="Y96" s="29"/>
      <c r="Z96" s="13">
        <f t="shared" si="41"/>
        <v>3.9031598076324947E-2</v>
      </c>
      <c r="AA96" s="13">
        <f t="shared" si="42"/>
        <v>-1.6339903111768104</v>
      </c>
      <c r="AB96" s="7"/>
      <c r="AC96" s="8">
        <f t="shared" si="38"/>
        <v>1.3142468761977302</v>
      </c>
      <c r="AD96" s="8">
        <f t="shared" si="38"/>
        <v>1.086022142937292</v>
      </c>
      <c r="AE96" s="8">
        <f t="shared" si="38"/>
        <v>0.86244245627758243</v>
      </c>
      <c r="AF96" s="8">
        <f t="shared" si="38"/>
        <v>0.86471418177211901</v>
      </c>
      <c r="AG96" s="8">
        <f t="shared" si="38"/>
        <v>0.90530254033743562</v>
      </c>
      <c r="AH96" s="8">
        <f t="shared" si="38"/>
        <v>0.98131352165523289</v>
      </c>
      <c r="AI96" s="8">
        <f t="shared" si="38"/>
        <v>1.0268948762682262</v>
      </c>
      <c r="AJ96" s="8">
        <v>1.1539544558976891</v>
      </c>
      <c r="AK96" s="8">
        <v>1.2732634440758559</v>
      </c>
      <c r="AL96" s="8">
        <v>1.3957162602549211</v>
      </c>
      <c r="AM96" s="8">
        <v>1.3047598761009178</v>
      </c>
      <c r="AN96" s="8">
        <v>1.3281402202096138</v>
      </c>
      <c r="AO96" s="8">
        <v>1.4607828654998207</v>
      </c>
      <c r="AP96" s="8">
        <v>1.3492261223987838</v>
      </c>
      <c r="AQ96" s="8">
        <v>1.2694817029652865</v>
      </c>
      <c r="AR96" s="8">
        <v>1.4471638372369029</v>
      </c>
      <c r="AS96" s="8">
        <v>1.3814687510494523</v>
      </c>
      <c r="AT96" s="8">
        <v>1.431723939820762</v>
      </c>
      <c r="AU96" s="8">
        <v>1.3131100361427035</v>
      </c>
      <c r="AV96" s="8">
        <v>1.3681430507862686</v>
      </c>
      <c r="AW96" s="8">
        <v>1.3330261804744097</v>
      </c>
      <c r="AX96" s="8">
        <v>1.3790199168025488</v>
      </c>
      <c r="AY96" s="29"/>
      <c r="AZ96" s="13">
        <f t="shared" si="43"/>
        <v>4.5993736328139079E-2</v>
      </c>
      <c r="BA96" s="13">
        <f t="shared" si="44"/>
        <v>-5.2704023018213197E-2</v>
      </c>
      <c r="BB96" s="11"/>
      <c r="BC96" s="8">
        <f t="shared" si="39"/>
        <v>17.985650756062622</v>
      </c>
      <c r="BD96" s="8">
        <f t="shared" si="39"/>
        <v>17.654465741666218</v>
      </c>
      <c r="BE96" s="8">
        <f t="shared" si="39"/>
        <v>16.848960195738879</v>
      </c>
      <c r="BF96" s="8">
        <f t="shared" si="39"/>
        <v>16.817851290940016</v>
      </c>
      <c r="BG96" s="8">
        <f t="shared" si="39"/>
        <v>16.738372559453662</v>
      </c>
      <c r="BH96" s="8">
        <f t="shared" si="39"/>
        <v>17.318979369953823</v>
      </c>
      <c r="BI96" s="8">
        <f t="shared" si="39"/>
        <v>16.899392936620579</v>
      </c>
      <c r="BJ96" s="8">
        <v>18.71844809632433</v>
      </c>
      <c r="BK96" s="8">
        <v>20.068927102871495</v>
      </c>
      <c r="BL96" s="8">
        <v>20.933887945885484</v>
      </c>
      <c r="BM96" s="8">
        <v>19.057807461391189</v>
      </c>
      <c r="BN96" s="8">
        <v>18.422035488027955</v>
      </c>
      <c r="BO96" s="8">
        <v>17.649989572272315</v>
      </c>
      <c r="BP96" s="8">
        <v>16.217629577471527</v>
      </c>
      <c r="BQ96" s="8">
        <v>15.390737016690681</v>
      </c>
      <c r="BR96" s="8">
        <v>15.894856029664526</v>
      </c>
      <c r="BS96" s="8">
        <v>15.111215697134284</v>
      </c>
      <c r="BT96" s="8">
        <v>14.987058185976521</v>
      </c>
      <c r="BU96" s="8">
        <v>13.81963911056723</v>
      </c>
      <c r="BV96" s="8">
        <v>12.634878468352351</v>
      </c>
      <c r="BW96" s="8">
        <v>11.949354187532446</v>
      </c>
      <c r="BX96" s="8">
        <v>11.834046181209624</v>
      </c>
      <c r="BY96" s="29"/>
      <c r="BZ96" s="13">
        <f t="shared" si="45"/>
        <v>-0.11530800632282201</v>
      </c>
      <c r="CA96" s="13">
        <f t="shared" si="46"/>
        <v>-3.1530120047668966</v>
      </c>
    </row>
    <row r="97" spans="1:79" s="6" customFormat="1" x14ac:dyDescent="0.25">
      <c r="A97" s="53" t="s">
        <v>18</v>
      </c>
      <c r="B97" s="4" t="s">
        <v>15</v>
      </c>
      <c r="C97" s="8">
        <f t="shared" ref="C97:K97" si="50">C78/C$73*100</f>
        <v>81.402069200514262</v>
      </c>
      <c r="D97" s="8">
        <f t="shared" si="50"/>
        <v>81.909080925239081</v>
      </c>
      <c r="E97" s="8">
        <f t="shared" si="50"/>
        <v>82.387875394750665</v>
      </c>
      <c r="F97" s="8">
        <f t="shared" si="50"/>
        <v>81.97157916762032</v>
      </c>
      <c r="G97" s="8">
        <f t="shared" si="50"/>
        <v>81.936650475918043</v>
      </c>
      <c r="H97" s="8">
        <f t="shared" si="50"/>
        <v>80.920068787375897</v>
      </c>
      <c r="I97" s="8">
        <f t="shared" si="50"/>
        <v>80.890538899068829</v>
      </c>
      <c r="J97" s="8">
        <f t="shared" si="50"/>
        <v>78.146292926352146</v>
      </c>
      <c r="K97" s="8">
        <f t="shared" si="50"/>
        <v>76.430973732076041</v>
      </c>
      <c r="L97" s="8">
        <v>75.5</v>
      </c>
      <c r="M97" s="8">
        <v>77.17356919000207</v>
      </c>
      <c r="N97" s="8">
        <v>77.910359743601845</v>
      </c>
      <c r="O97" s="8">
        <v>79.045702021017206</v>
      </c>
      <c r="P97" s="8">
        <v>80.919277642173284</v>
      </c>
      <c r="Q97" s="8">
        <v>81.642798027483181</v>
      </c>
      <c r="R97" s="8">
        <v>80.456607176839782</v>
      </c>
      <c r="S97" s="8">
        <v>81.181295672649185</v>
      </c>
      <c r="T97" s="8">
        <v>79.855441176854242</v>
      </c>
      <c r="U97" s="8">
        <v>80.739272859004473</v>
      </c>
      <c r="V97" s="8">
        <v>81.452987313582625</v>
      </c>
      <c r="W97" s="8">
        <v>81.976934391851458</v>
      </c>
      <c r="X97" s="8">
        <v>81.628217289141276</v>
      </c>
      <c r="Y97" s="29"/>
      <c r="Z97" s="13">
        <f t="shared" si="41"/>
        <v>-0.3487171027101823</v>
      </c>
      <c r="AA97" s="13">
        <f t="shared" si="42"/>
        <v>1.7727761122870334</v>
      </c>
      <c r="AB97" s="7"/>
      <c r="AC97" s="8">
        <f t="shared" si="38"/>
        <v>96.966587723815266</v>
      </c>
      <c r="AD97" s="8">
        <f t="shared" si="38"/>
        <v>97.074823879114518</v>
      </c>
      <c r="AE97" s="8">
        <f t="shared" si="38"/>
        <v>97.953765393520598</v>
      </c>
      <c r="AF97" s="8">
        <f t="shared" si="38"/>
        <v>97.862453038675753</v>
      </c>
      <c r="AG97" s="8">
        <f t="shared" si="38"/>
        <v>97.766701818401003</v>
      </c>
      <c r="AH97" s="8">
        <f t="shared" si="38"/>
        <v>97.604613357967906</v>
      </c>
      <c r="AI97" s="8">
        <f t="shared" si="38"/>
        <v>97.590136519870512</v>
      </c>
      <c r="AJ97" s="8">
        <v>97.200177198775478</v>
      </c>
      <c r="AK97" s="8">
        <v>96.776875355120026</v>
      </c>
      <c r="AL97" s="8">
        <v>96.459920923800595</v>
      </c>
      <c r="AM97" s="8">
        <v>96.698815856152592</v>
      </c>
      <c r="AN97" s="8">
        <v>96.665133506009099</v>
      </c>
      <c r="AO97" s="8">
        <v>96.871564439335117</v>
      </c>
      <c r="AP97" s="8">
        <v>97.066727170105409</v>
      </c>
      <c r="AQ97" s="8">
        <v>97.234488377467969</v>
      </c>
      <c r="AR97" s="8">
        <v>96.943516679052649</v>
      </c>
      <c r="AS97" s="8">
        <v>97.052267171343715</v>
      </c>
      <c r="AT97" s="8">
        <v>96.850949692291749</v>
      </c>
      <c r="AU97" s="8">
        <v>97.020103073559412</v>
      </c>
      <c r="AV97" s="8">
        <v>96.874746790450089</v>
      </c>
      <c r="AW97" s="8">
        <v>96.96844864283733</v>
      </c>
      <c r="AX97" s="8">
        <v>96.798072015638425</v>
      </c>
      <c r="AY97" s="29"/>
      <c r="AZ97" s="13">
        <f t="shared" si="43"/>
        <v>-0.17037662719890534</v>
      </c>
      <c r="BA97" s="13">
        <f t="shared" si="44"/>
        <v>-5.2877676653324102E-2</v>
      </c>
      <c r="BB97" s="11"/>
      <c r="BC97" s="8">
        <f t="shared" si="39"/>
        <v>60.972814697255508</v>
      </c>
      <c r="BD97" s="8">
        <f t="shared" si="39"/>
        <v>61.476781367946451</v>
      </c>
      <c r="BE97" s="8">
        <f t="shared" si="39"/>
        <v>62.408292616112725</v>
      </c>
      <c r="BF97" s="8">
        <f t="shared" si="39"/>
        <v>62.996726393478589</v>
      </c>
      <c r="BG97" s="8">
        <f t="shared" si="39"/>
        <v>63.664847874734591</v>
      </c>
      <c r="BH97" s="8">
        <f t="shared" si="39"/>
        <v>61.891181996172016</v>
      </c>
      <c r="BI97" s="8">
        <f t="shared" si="39"/>
        <v>62.831559138593022</v>
      </c>
      <c r="BJ97" s="8">
        <v>59.967924842009154</v>
      </c>
      <c r="BK97" s="8">
        <v>58.11921035824691</v>
      </c>
      <c r="BL97" s="8">
        <v>57.472091818927076</v>
      </c>
      <c r="BM97" s="8">
        <v>61.01845200992436</v>
      </c>
      <c r="BN97" s="8">
        <v>62.927606659093868</v>
      </c>
      <c r="BO97" s="8">
        <v>64.551248151527446</v>
      </c>
      <c r="BP97" s="8">
        <v>67.138368133976982</v>
      </c>
      <c r="BQ97" s="8">
        <v>68.483708224034118</v>
      </c>
      <c r="BR97" s="8">
        <v>67.68250379218685</v>
      </c>
      <c r="BS97" s="8">
        <v>69.371220894061537</v>
      </c>
      <c r="BT97" s="8">
        <v>68.25162586642702</v>
      </c>
      <c r="BU97" s="8">
        <v>69.831351818587493</v>
      </c>
      <c r="BV97" s="8">
        <v>71.427194569850911</v>
      </c>
      <c r="BW97" s="8">
        <v>72.411701478803295</v>
      </c>
      <c r="BX97" s="8">
        <v>72.300426977688019</v>
      </c>
      <c r="BY97" s="29"/>
      <c r="BZ97" s="13">
        <f t="shared" si="45"/>
        <v>-0.11127450111527537</v>
      </c>
      <c r="CA97" s="13">
        <f t="shared" si="46"/>
        <v>4.0488011112609996</v>
      </c>
    </row>
    <row r="98" spans="1:79" s="6" customFormat="1" x14ac:dyDescent="0.25">
      <c r="A98" s="51" t="s">
        <v>72</v>
      </c>
      <c r="B98" s="4" t="s">
        <v>15</v>
      </c>
      <c r="C98" s="8">
        <f t="shared" ref="C98:K98" si="51">C79/C$73*100</f>
        <v>23.448930446895059</v>
      </c>
      <c r="D98" s="8">
        <f t="shared" si="51"/>
        <v>23.03986548369928</v>
      </c>
      <c r="E98" s="8">
        <f t="shared" si="51"/>
        <v>24.241880097727616</v>
      </c>
      <c r="F98" s="8">
        <f t="shared" si="51"/>
        <v>24.64894107868917</v>
      </c>
      <c r="G98" s="8">
        <f t="shared" si="51"/>
        <v>24.198634233144158</v>
      </c>
      <c r="H98" s="8">
        <f t="shared" si="51"/>
        <v>24.128514534879784</v>
      </c>
      <c r="I98" s="8">
        <f t="shared" si="51"/>
        <v>23.826315862330077</v>
      </c>
      <c r="J98" s="8">
        <f t="shared" si="51"/>
        <v>24.019628171805021</v>
      </c>
      <c r="K98" s="8">
        <f t="shared" si="51"/>
        <v>22.743243564255625</v>
      </c>
      <c r="L98" s="8">
        <v>21.841385343047047</v>
      </c>
      <c r="M98" s="8">
        <v>23.181788059197427</v>
      </c>
      <c r="N98" s="8">
        <v>24.512870464683154</v>
      </c>
      <c r="O98" s="8">
        <v>24.396816665671743</v>
      </c>
      <c r="P98" s="8">
        <v>23.367161811262378</v>
      </c>
      <c r="Q98" s="8">
        <v>24.844948086376707</v>
      </c>
      <c r="R98" s="8">
        <v>26.690932622211683</v>
      </c>
      <c r="S98" s="8">
        <v>26.938868724901493</v>
      </c>
      <c r="T98" s="8">
        <v>27.010580539770686</v>
      </c>
      <c r="U98" s="8">
        <v>26.615214028314028</v>
      </c>
      <c r="V98" s="8">
        <v>26.632726060114177</v>
      </c>
      <c r="W98" s="8">
        <v>26.884724274483276</v>
      </c>
      <c r="X98" s="8">
        <v>25.837910905889988</v>
      </c>
      <c r="Y98" s="29"/>
      <c r="Z98" s="13">
        <f t="shared" si="41"/>
        <v>-1.0468133685932877</v>
      </c>
      <c r="AA98" s="13">
        <f t="shared" si="42"/>
        <v>-1.1726696338806981</v>
      </c>
      <c r="AB98" s="7"/>
      <c r="AC98" s="8">
        <f t="shared" si="38"/>
        <v>18.862373934746106</v>
      </c>
      <c r="AD98" s="8">
        <f t="shared" si="38"/>
        <v>19.388406035995544</v>
      </c>
      <c r="AE98" s="8">
        <f t="shared" si="38"/>
        <v>19.375840037277662</v>
      </c>
      <c r="AF98" s="8">
        <f t="shared" si="38"/>
        <v>20.2952178484352</v>
      </c>
      <c r="AG98" s="8">
        <f t="shared" si="38"/>
        <v>18.600342059665945</v>
      </c>
      <c r="AH98" s="8">
        <f t="shared" si="38"/>
        <v>18.143360708553104</v>
      </c>
      <c r="AI98" s="8">
        <f t="shared" si="38"/>
        <v>16.319289984370275</v>
      </c>
      <c r="AJ98" s="8">
        <v>15.69047868439038</v>
      </c>
      <c r="AK98" s="8">
        <v>14.443809172550177</v>
      </c>
      <c r="AL98" s="8">
        <v>13.98902610290739</v>
      </c>
      <c r="AM98" s="8">
        <v>15.2145360630707</v>
      </c>
      <c r="AN98" s="8">
        <v>17.769157028067347</v>
      </c>
      <c r="AO98" s="8">
        <v>17.436904211819776</v>
      </c>
      <c r="AP98" s="8">
        <v>16.405886296142715</v>
      </c>
      <c r="AQ98" s="8">
        <v>18.16874348722731</v>
      </c>
      <c r="AR98" s="8">
        <v>21.096451471399305</v>
      </c>
      <c r="AS98" s="8">
        <v>21.400732086046251</v>
      </c>
      <c r="AT98" s="8">
        <v>21.641750564316233</v>
      </c>
      <c r="AU98" s="8">
        <v>22.341423600953597</v>
      </c>
      <c r="AV98" s="8">
        <v>22.506727226804522</v>
      </c>
      <c r="AW98" s="8">
        <v>22.026823230784213</v>
      </c>
      <c r="AX98" s="8">
        <v>21.19378606785147</v>
      </c>
      <c r="AY98" s="29"/>
      <c r="AZ98" s="13">
        <f t="shared" si="43"/>
        <v>-0.83303716293274377</v>
      </c>
      <c r="BA98" s="13">
        <f t="shared" si="44"/>
        <v>-0.44796449646476333</v>
      </c>
      <c r="BB98" s="11"/>
      <c r="BC98" s="8">
        <f t="shared" si="39"/>
        <v>29.469028668372026</v>
      </c>
      <c r="BD98" s="8">
        <f t="shared" si="39"/>
        <v>27.959354986040076</v>
      </c>
      <c r="BE98" s="8">
        <f t="shared" si="39"/>
        <v>30.487681025243567</v>
      </c>
      <c r="BF98" s="8">
        <f t="shared" si="39"/>
        <v>29.847601516357287</v>
      </c>
      <c r="BG98" s="8">
        <f t="shared" si="39"/>
        <v>30.660450893398909</v>
      </c>
      <c r="BH98" s="8">
        <f t="shared" si="39"/>
        <v>30.954641200024351</v>
      </c>
      <c r="BI98" s="8">
        <f t="shared" si="39"/>
        <v>31.944429332475831</v>
      </c>
      <c r="BJ98" s="8">
        <v>31.966057521692274</v>
      </c>
      <c r="BK98" s="8">
        <v>30.212918859716531</v>
      </c>
      <c r="BL98" s="8">
        <v>28.649372204432556</v>
      </c>
      <c r="BM98" s="8">
        <v>29.773863017398778</v>
      </c>
      <c r="BN98" s="8">
        <v>29.900266472414287</v>
      </c>
      <c r="BO98" s="8">
        <v>30.056017193012281</v>
      </c>
      <c r="BP98" s="8">
        <v>29.308205799016644</v>
      </c>
      <c r="BQ98" s="8">
        <v>30.479537659052024</v>
      </c>
      <c r="BR98" s="8">
        <v>31.02555219384076</v>
      </c>
      <c r="BS98" s="8">
        <v>31.059965397798706</v>
      </c>
      <c r="BT98" s="8">
        <v>30.676190863325932</v>
      </c>
      <c r="BU98" s="8">
        <v>29.478591872722792</v>
      </c>
      <c r="BV98" s="8">
        <v>29.315066504191954</v>
      </c>
      <c r="BW98" s="8">
        <v>29.984274738404249</v>
      </c>
      <c r="BX98" s="8">
        <v>28.693536318951406</v>
      </c>
      <c r="BY98" s="29"/>
      <c r="BZ98" s="13">
        <f t="shared" si="45"/>
        <v>-1.2907384194528433</v>
      </c>
      <c r="CA98" s="13">
        <f t="shared" si="46"/>
        <v>-1.982654544374526</v>
      </c>
    </row>
    <row r="99" spans="1:79" s="6" customFormat="1" x14ac:dyDescent="0.25">
      <c r="A99" s="51" t="s">
        <v>73</v>
      </c>
      <c r="B99" s="4" t="s">
        <v>15</v>
      </c>
      <c r="C99" s="8">
        <f t="shared" ref="C99:K99" si="52">C80/C$73*100</f>
        <v>57.953138753619207</v>
      </c>
      <c r="D99" s="8">
        <f t="shared" si="52"/>
        <v>58.869215441539801</v>
      </c>
      <c r="E99" s="8">
        <f t="shared" si="52"/>
        <v>58.145995297023049</v>
      </c>
      <c r="F99" s="8">
        <f t="shared" si="52"/>
        <v>57.322638088931143</v>
      </c>
      <c r="G99" s="8">
        <f t="shared" si="52"/>
        <v>57.738016242773895</v>
      </c>
      <c r="H99" s="8">
        <f t="shared" si="52"/>
        <v>56.791554252496127</v>
      </c>
      <c r="I99" s="8">
        <f t="shared" si="52"/>
        <v>57.064223036738746</v>
      </c>
      <c r="J99" s="8">
        <f t="shared" si="52"/>
        <v>54.126664754547114</v>
      </c>
      <c r="K99" s="8">
        <f t="shared" si="52"/>
        <v>53.687730167820426</v>
      </c>
      <c r="L99" s="8">
        <v>53.735915347607076</v>
      </c>
      <c r="M99" s="8">
        <v>53.99178113080464</v>
      </c>
      <c r="N99" s="8">
        <v>33.850754823538971</v>
      </c>
      <c r="O99" s="8">
        <v>34.755652547640395</v>
      </c>
      <c r="P99" s="8">
        <v>36.261703704295158</v>
      </c>
      <c r="Q99" s="8">
        <v>36.944910150104818</v>
      </c>
      <c r="R99" s="8">
        <v>36.426378361617942</v>
      </c>
      <c r="S99" s="8">
        <v>38.348326579398716</v>
      </c>
      <c r="T99" s="8">
        <v>36.949782834187772</v>
      </c>
      <c r="U99" s="8">
        <v>38.108320486232309</v>
      </c>
      <c r="V99" s="8">
        <v>38.081209193318273</v>
      </c>
      <c r="W99" s="8">
        <v>40.396378728590207</v>
      </c>
      <c r="X99" s="8">
        <v>40.739745581698358</v>
      </c>
      <c r="Y99" s="29"/>
      <c r="Z99" s="13">
        <f t="shared" si="41"/>
        <v>0.34336685310815085</v>
      </c>
      <c r="AA99" s="13">
        <f t="shared" si="42"/>
        <v>3.7899627475105859</v>
      </c>
      <c r="AB99" s="7"/>
      <c r="AC99" s="8">
        <f t="shared" si="38"/>
        <v>78.104213789069163</v>
      </c>
      <c r="AD99" s="8">
        <f t="shared" si="38"/>
        <v>77.686417843118974</v>
      </c>
      <c r="AE99" s="8">
        <f t="shared" si="38"/>
        <v>78.577925356242929</v>
      </c>
      <c r="AF99" s="8">
        <f t="shared" si="38"/>
        <v>77.567235190240552</v>
      </c>
      <c r="AG99" s="8">
        <f t="shared" si="38"/>
        <v>79.166359758735055</v>
      </c>
      <c r="AH99" s="8">
        <f t="shared" si="38"/>
        <v>79.461252649414803</v>
      </c>
      <c r="AI99" s="8">
        <f t="shared" si="38"/>
        <v>81.27084653550024</v>
      </c>
      <c r="AJ99" s="8">
        <v>81.509698514385093</v>
      </c>
      <c r="AK99" s="8">
        <v>82.333066182569866</v>
      </c>
      <c r="AL99" s="8">
        <v>82.470894820893221</v>
      </c>
      <c r="AM99" s="8">
        <v>81.48427979308191</v>
      </c>
      <c r="AN99" s="8">
        <v>42.824064731693504</v>
      </c>
      <c r="AO99" s="8">
        <v>44.181183281738647</v>
      </c>
      <c r="AP99" s="8">
        <v>44.497634690903503</v>
      </c>
      <c r="AQ99" s="8">
        <v>45.196000146866098</v>
      </c>
      <c r="AR99" s="8">
        <v>44.953169506832744</v>
      </c>
      <c r="AS99" s="8">
        <v>46.294464136554097</v>
      </c>
      <c r="AT99" s="8">
        <v>47.153166981154271</v>
      </c>
      <c r="AU99" s="8">
        <v>47.025026255904201</v>
      </c>
      <c r="AV99" s="8">
        <v>47.399871019589781</v>
      </c>
      <c r="AW99" s="8">
        <v>47.604028200804763</v>
      </c>
      <c r="AX99" s="8">
        <v>47.659444077014399</v>
      </c>
      <c r="AY99" s="29"/>
      <c r="AZ99" s="13">
        <f t="shared" si="43"/>
        <v>5.5415876209636394E-2</v>
      </c>
      <c r="BA99" s="13">
        <f t="shared" si="44"/>
        <v>0.5062770958601277</v>
      </c>
      <c r="BB99" s="11"/>
      <c r="BC99" s="8">
        <f t="shared" si="39"/>
        <v>31.503786028883475</v>
      </c>
      <c r="BD99" s="8">
        <f t="shared" si="39"/>
        <v>33.517426381906375</v>
      </c>
      <c r="BE99" s="8">
        <f t="shared" si="39"/>
        <v>31.920611590869157</v>
      </c>
      <c r="BF99" s="8">
        <f t="shared" si="39"/>
        <v>33.149124877121302</v>
      </c>
      <c r="BG99" s="8">
        <f t="shared" si="39"/>
        <v>33.004396981335674</v>
      </c>
      <c r="BH99" s="8">
        <f t="shared" si="39"/>
        <v>30.936540796147661</v>
      </c>
      <c r="BI99" s="8">
        <f t="shared" si="39"/>
        <v>30.887129806117187</v>
      </c>
      <c r="BJ99" s="8">
        <v>28.00186732031688</v>
      </c>
      <c r="BK99" s="8">
        <v>27.906291498530379</v>
      </c>
      <c r="BL99" s="8">
        <v>28.822719614494513</v>
      </c>
      <c r="BM99" s="8">
        <v>31.244588992525596</v>
      </c>
      <c r="BN99" s="8">
        <v>26.682185988326761</v>
      </c>
      <c r="BO99" s="8">
        <v>27.091623890016741</v>
      </c>
      <c r="BP99" s="8">
        <v>29.232815368346632</v>
      </c>
      <c r="BQ99" s="8">
        <v>29.981147286264449</v>
      </c>
      <c r="BR99" s="8">
        <v>29.819796842279967</v>
      </c>
      <c r="BS99" s="8">
        <v>32.435362854483188</v>
      </c>
      <c r="BT99" s="8">
        <v>29.983343137770589</v>
      </c>
      <c r="BU99" s="8">
        <v>32.134256437013299</v>
      </c>
      <c r="BV99" s="8">
        <v>32.023082540567508</v>
      </c>
      <c r="BW99" s="8">
        <v>35.79758738549377</v>
      </c>
      <c r="BX99" s="8">
        <v>36.484892931722406</v>
      </c>
      <c r="BY99" s="29"/>
      <c r="BZ99" s="13">
        <f t="shared" si="45"/>
        <v>0.68730554622863593</v>
      </c>
      <c r="CA99" s="13">
        <f t="shared" si="46"/>
        <v>6.501549793951817</v>
      </c>
    </row>
    <row r="100" spans="1:79" s="6" customFormat="1" x14ac:dyDescent="0.25">
      <c r="A100" s="51" t="s">
        <v>210</v>
      </c>
      <c r="B100" s="4" t="s">
        <v>15</v>
      </c>
      <c r="C100" s="25" t="s">
        <v>1</v>
      </c>
      <c r="D100" s="25" t="s">
        <v>1</v>
      </c>
      <c r="E100" s="25" t="s">
        <v>1</v>
      </c>
      <c r="F100" s="25" t="s">
        <v>1</v>
      </c>
      <c r="G100" s="25" t="s">
        <v>1</v>
      </c>
      <c r="H100" s="25" t="s">
        <v>1</v>
      </c>
      <c r="I100" s="25" t="s">
        <v>1</v>
      </c>
      <c r="J100" s="25" t="s">
        <v>1</v>
      </c>
      <c r="K100" s="25" t="s">
        <v>1</v>
      </c>
      <c r="L100" s="25" t="s">
        <v>1</v>
      </c>
      <c r="M100" s="25" t="s">
        <v>1</v>
      </c>
      <c r="N100" s="8">
        <v>4.6238634572090404E-2</v>
      </c>
      <c r="O100" s="8">
        <v>3.1422481954591387E-2</v>
      </c>
      <c r="P100" s="8">
        <v>2.4742100131410243E-2</v>
      </c>
      <c r="Q100" s="8">
        <v>2.2047887415823444E-2</v>
      </c>
      <c r="R100" s="8">
        <v>2.029974836778687E-2</v>
      </c>
      <c r="S100" s="8">
        <v>1.9936523413265034E-2</v>
      </c>
      <c r="T100" s="8">
        <v>9.0591297041798229E-3</v>
      </c>
      <c r="U100" s="8">
        <v>7.6739701412272161E-3</v>
      </c>
      <c r="V100" s="8">
        <v>6.4155044370220113E-3</v>
      </c>
      <c r="W100" s="8">
        <v>6.0330109621621964E-3</v>
      </c>
      <c r="X100" s="8">
        <v>5.1486801052466283E-3</v>
      </c>
      <c r="Y100" s="29"/>
      <c r="Z100" s="13">
        <f t="shared" si="41"/>
        <v>-8.8433085691556803E-4</v>
      </c>
      <c r="AA100" s="13">
        <f t="shared" si="42"/>
        <v>-3.9104495989331946E-3</v>
      </c>
      <c r="AB100" s="7"/>
      <c r="AC100" s="25" t="s">
        <v>1</v>
      </c>
      <c r="AD100" s="25" t="s">
        <v>1</v>
      </c>
      <c r="AE100" s="25" t="s">
        <v>1</v>
      </c>
      <c r="AF100" s="25" t="s">
        <v>1</v>
      </c>
      <c r="AG100" s="25" t="s">
        <v>1</v>
      </c>
      <c r="AH100" s="25" t="s">
        <v>1</v>
      </c>
      <c r="AI100" s="25" t="s">
        <v>1</v>
      </c>
      <c r="AJ100" s="25" t="s">
        <v>1</v>
      </c>
      <c r="AK100" s="25" t="s">
        <v>1</v>
      </c>
      <c r="AL100" s="25" t="s">
        <v>1</v>
      </c>
      <c r="AM100" s="25" t="s">
        <v>1</v>
      </c>
      <c r="AN100" s="8">
        <v>9.9507132546380814E-3</v>
      </c>
      <c r="AO100" s="8">
        <v>8.2975303925005989E-3</v>
      </c>
      <c r="AP100" s="8">
        <v>7.4425177992866126E-3</v>
      </c>
      <c r="AQ100" s="8">
        <v>6.7557525444509993E-3</v>
      </c>
      <c r="AR100" s="8">
        <v>6.301097029273485E-3</v>
      </c>
      <c r="AS100" s="8">
        <v>6.2642406127726745E-3</v>
      </c>
      <c r="AT100" s="8">
        <v>4.1594578604487297E-3</v>
      </c>
      <c r="AU100" s="8">
        <v>3.7644138711602467E-3</v>
      </c>
      <c r="AV100" s="8">
        <v>3.6403443565080854E-3</v>
      </c>
      <c r="AW100" s="8">
        <v>3.135643098031049E-3</v>
      </c>
      <c r="AX100" s="8">
        <v>2.7781770697717259E-3</v>
      </c>
      <c r="AY100" s="29"/>
      <c r="AZ100" s="13">
        <f t="shared" si="43"/>
        <v>-3.5746602825932313E-4</v>
      </c>
      <c r="BA100" s="13">
        <f t="shared" si="44"/>
        <v>-1.3812807906770038E-3</v>
      </c>
      <c r="BB100" s="11"/>
      <c r="BC100" s="25" t="s">
        <v>1</v>
      </c>
      <c r="BD100" s="25" t="s">
        <v>1</v>
      </c>
      <c r="BE100" s="25" t="s">
        <v>1</v>
      </c>
      <c r="BF100" s="25" t="s">
        <v>1</v>
      </c>
      <c r="BG100" s="25" t="s">
        <v>1</v>
      </c>
      <c r="BH100" s="25" t="s">
        <v>1</v>
      </c>
      <c r="BI100" s="25" t="s">
        <v>1</v>
      </c>
      <c r="BJ100" s="25" t="s">
        <v>1</v>
      </c>
      <c r="BK100" s="25" t="s">
        <v>1</v>
      </c>
      <c r="BL100" s="25" t="s">
        <v>1</v>
      </c>
      <c r="BM100" s="25" t="s">
        <v>1</v>
      </c>
      <c r="BN100" s="8">
        <v>7.522821194247914E-2</v>
      </c>
      <c r="BO100" s="8">
        <v>5.0225698078736621E-2</v>
      </c>
      <c r="BP100" s="8">
        <v>3.9506288013601308E-2</v>
      </c>
      <c r="BQ100" s="8">
        <v>3.4954158098593993E-2</v>
      </c>
      <c r="BR100" s="8">
        <v>3.1145942399474789E-2</v>
      </c>
      <c r="BS100" s="8">
        <v>3.0110486757669926E-2</v>
      </c>
      <c r="BT100" s="8">
        <v>1.2404418673010207E-2</v>
      </c>
      <c r="BU100" s="8">
        <v>1.0293316362210043E-2</v>
      </c>
      <c r="BV100" s="8">
        <v>8.2196552435266114E-3</v>
      </c>
      <c r="BW100" s="8">
        <v>7.8816566687406886E-3</v>
      </c>
      <c r="BX100" s="8">
        <v>6.6062784571247835E-3</v>
      </c>
      <c r="BY100" s="29"/>
      <c r="BZ100" s="13">
        <f t="shared" si="45"/>
        <v>-1.2753782116159051E-3</v>
      </c>
      <c r="CA100" s="13">
        <f t="shared" si="46"/>
        <v>-5.7981402158854235E-3</v>
      </c>
    </row>
    <row r="101" spans="1:79" s="6" customFormat="1" x14ac:dyDescent="0.25">
      <c r="A101" s="51" t="s">
        <v>209</v>
      </c>
      <c r="B101" s="4" t="s">
        <v>15</v>
      </c>
      <c r="C101" s="25" t="s">
        <v>1</v>
      </c>
      <c r="D101" s="25" t="s">
        <v>1</v>
      </c>
      <c r="E101" s="25" t="s">
        <v>1</v>
      </c>
      <c r="F101" s="25" t="s">
        <v>1</v>
      </c>
      <c r="G101" s="25" t="s">
        <v>1</v>
      </c>
      <c r="H101" s="25" t="s">
        <v>1</v>
      </c>
      <c r="I101" s="25" t="s">
        <v>1</v>
      </c>
      <c r="J101" s="25" t="s">
        <v>1</v>
      </c>
      <c r="K101" s="25" t="s">
        <v>1</v>
      </c>
      <c r="L101" s="25" t="s">
        <v>1</v>
      </c>
      <c r="M101" s="25" t="s">
        <v>1</v>
      </c>
      <c r="N101" s="8">
        <v>33.804516188966879</v>
      </c>
      <c r="O101" s="8">
        <v>34.724230065685802</v>
      </c>
      <c r="P101" s="8">
        <v>36.236961604163746</v>
      </c>
      <c r="Q101" s="8">
        <v>36.922862262688994</v>
      </c>
      <c r="R101" s="8">
        <v>36.406078613250152</v>
      </c>
      <c r="S101" s="8">
        <v>38.328390055985452</v>
      </c>
      <c r="T101" s="8">
        <v>36.940723704483588</v>
      </c>
      <c r="U101" s="8">
        <v>38.100646516091082</v>
      </c>
      <c r="V101" s="8">
        <v>38.07479368888125</v>
      </c>
      <c r="W101" s="8">
        <v>40.390345717628044</v>
      </c>
      <c r="X101" s="8">
        <v>40.734596901593115</v>
      </c>
      <c r="Y101" s="29"/>
      <c r="Z101" s="13">
        <f t="shared" si="41"/>
        <v>0.3442511839650706</v>
      </c>
      <c r="AA101" s="13">
        <f t="shared" si="42"/>
        <v>3.7938731971095265</v>
      </c>
      <c r="AB101" s="7"/>
      <c r="AC101" s="25" t="s">
        <v>1</v>
      </c>
      <c r="AD101" s="25" t="s">
        <v>1</v>
      </c>
      <c r="AE101" s="25" t="s">
        <v>1</v>
      </c>
      <c r="AF101" s="25" t="s">
        <v>1</v>
      </c>
      <c r="AG101" s="25" t="s">
        <v>1</v>
      </c>
      <c r="AH101" s="25" t="s">
        <v>1</v>
      </c>
      <c r="AI101" s="25" t="s">
        <v>1</v>
      </c>
      <c r="AJ101" s="25" t="s">
        <v>1</v>
      </c>
      <c r="AK101" s="25" t="s">
        <v>1</v>
      </c>
      <c r="AL101" s="25" t="s">
        <v>1</v>
      </c>
      <c r="AM101" s="25" t="s">
        <v>1</v>
      </c>
      <c r="AN101" s="8">
        <v>42.814114018438865</v>
      </c>
      <c r="AO101" s="8">
        <v>44.172885751346143</v>
      </c>
      <c r="AP101" s="8">
        <v>44.490192173104226</v>
      </c>
      <c r="AQ101" s="8">
        <v>45.189244394321641</v>
      </c>
      <c r="AR101" s="8">
        <v>44.946868409803471</v>
      </c>
      <c r="AS101" s="8">
        <v>46.288199895941325</v>
      </c>
      <c r="AT101" s="8">
        <v>47.149007523293818</v>
      </c>
      <c r="AU101" s="8">
        <v>47.021261842033041</v>
      </c>
      <c r="AV101" s="8">
        <v>47.396230675233284</v>
      </c>
      <c r="AW101" s="8">
        <v>47.600892557706729</v>
      </c>
      <c r="AX101" s="8">
        <v>47.656665899944628</v>
      </c>
      <c r="AY101" s="29"/>
      <c r="AZ101" s="13">
        <f t="shared" si="43"/>
        <v>5.577334223789876E-2</v>
      </c>
      <c r="BA101" s="13">
        <f t="shared" si="44"/>
        <v>0.50765837665080937</v>
      </c>
      <c r="BB101" s="11"/>
      <c r="BC101" s="25" t="s">
        <v>1</v>
      </c>
      <c r="BD101" s="25" t="s">
        <v>1</v>
      </c>
      <c r="BE101" s="25" t="s">
        <v>1</v>
      </c>
      <c r="BF101" s="25" t="s">
        <v>1</v>
      </c>
      <c r="BG101" s="25" t="s">
        <v>1</v>
      </c>
      <c r="BH101" s="25" t="s">
        <v>1</v>
      </c>
      <c r="BI101" s="25" t="s">
        <v>1</v>
      </c>
      <c r="BJ101" s="25" t="s">
        <v>1</v>
      </c>
      <c r="BK101" s="25" t="s">
        <v>1</v>
      </c>
      <c r="BL101" s="25" t="s">
        <v>1</v>
      </c>
      <c r="BM101" s="25" t="s">
        <v>1</v>
      </c>
      <c r="BN101" s="8">
        <v>26.606957776384281</v>
      </c>
      <c r="BO101" s="8">
        <v>27.041398191938004</v>
      </c>
      <c r="BP101" s="8">
        <v>29.193309080333023</v>
      </c>
      <c r="BQ101" s="8">
        <v>29.946193128165856</v>
      </c>
      <c r="BR101" s="8">
        <v>29.788650899880491</v>
      </c>
      <c r="BS101" s="8">
        <v>32.40525236772551</v>
      </c>
      <c r="BT101" s="8">
        <v>29.970938719097585</v>
      </c>
      <c r="BU101" s="8">
        <v>32.123963120651091</v>
      </c>
      <c r="BV101" s="8">
        <v>32.014862885323986</v>
      </c>
      <c r="BW101" s="8">
        <v>35.78970572882502</v>
      </c>
      <c r="BX101" s="8">
        <v>36.478286653265279</v>
      </c>
      <c r="BY101" s="29"/>
      <c r="BZ101" s="13">
        <f t="shared" si="45"/>
        <v>0.68858092444025942</v>
      </c>
      <c r="CA101" s="13">
        <f t="shared" si="46"/>
        <v>6.5073479341676936</v>
      </c>
    </row>
    <row r="102" spans="1:79" s="6" customFormat="1" x14ac:dyDescent="0.25">
      <c r="A102" s="51" t="s">
        <v>213</v>
      </c>
      <c r="B102" s="4" t="s">
        <v>15</v>
      </c>
      <c r="C102" s="25" t="s">
        <v>1</v>
      </c>
      <c r="D102" s="25" t="s">
        <v>1</v>
      </c>
      <c r="E102" s="25" t="s">
        <v>1</v>
      </c>
      <c r="F102" s="25" t="s">
        <v>1</v>
      </c>
      <c r="G102" s="25" t="s">
        <v>1</v>
      </c>
      <c r="H102" s="25" t="s">
        <v>1</v>
      </c>
      <c r="I102" s="25" t="s">
        <v>1</v>
      </c>
      <c r="J102" s="25" t="s">
        <v>1</v>
      </c>
      <c r="K102" s="25" t="s">
        <v>1</v>
      </c>
      <c r="L102" s="25" t="s">
        <v>1</v>
      </c>
      <c r="M102" s="25" t="s">
        <v>1</v>
      </c>
      <c r="N102" s="8">
        <v>19.546734455379713</v>
      </c>
      <c r="O102" s="8">
        <v>19.893232807705065</v>
      </c>
      <c r="P102" s="8">
        <v>21.290412126615767</v>
      </c>
      <c r="Q102" s="8">
        <v>19.852939791001674</v>
      </c>
      <c r="R102" s="8">
        <v>17.339296193010163</v>
      </c>
      <c r="S102" s="8">
        <v>15.89410036834899</v>
      </c>
      <c r="T102" s="8">
        <v>15.72394565257415</v>
      </c>
      <c r="U102" s="8">
        <v>15.848453794609588</v>
      </c>
      <c r="V102" s="8">
        <v>16.567718596048717</v>
      </c>
      <c r="W102" s="8">
        <v>14.52780675171288</v>
      </c>
      <c r="X102" s="8">
        <v>14.863551828099755</v>
      </c>
      <c r="Y102" s="29"/>
      <c r="Z102" s="13">
        <f t="shared" si="41"/>
        <v>0.33574507638687479</v>
      </c>
      <c r="AA102" s="13">
        <f t="shared" si="42"/>
        <v>-0.86039382447439472</v>
      </c>
      <c r="AB102" s="7"/>
      <c r="AC102" s="25" t="s">
        <v>1</v>
      </c>
      <c r="AD102" s="25" t="s">
        <v>1</v>
      </c>
      <c r="AE102" s="25" t="s">
        <v>1</v>
      </c>
      <c r="AF102" s="25" t="s">
        <v>1</v>
      </c>
      <c r="AG102" s="25" t="s">
        <v>1</v>
      </c>
      <c r="AH102" s="25" t="s">
        <v>1</v>
      </c>
      <c r="AI102" s="25" t="s">
        <v>1</v>
      </c>
      <c r="AJ102" s="25" t="s">
        <v>1</v>
      </c>
      <c r="AK102" s="25" t="s">
        <v>1</v>
      </c>
      <c r="AL102" s="25" t="s">
        <v>1</v>
      </c>
      <c r="AM102" s="25" t="s">
        <v>1</v>
      </c>
      <c r="AN102" s="8">
        <v>36.071911746248233</v>
      </c>
      <c r="AO102" s="8">
        <v>35.253476945776697</v>
      </c>
      <c r="AP102" s="8">
        <v>36.163206183059195</v>
      </c>
      <c r="AQ102" s="8">
        <v>33.869744743374554</v>
      </c>
      <c r="AR102" s="8">
        <v>30.8938957008206</v>
      </c>
      <c r="AS102" s="8">
        <v>29.357070948743356</v>
      </c>
      <c r="AT102" s="8">
        <v>28.018245808159708</v>
      </c>
      <c r="AU102" s="8">
        <v>27.613234626269339</v>
      </c>
      <c r="AV102" s="8">
        <v>26.923439567163975</v>
      </c>
      <c r="AW102" s="8">
        <v>27.289825600432412</v>
      </c>
      <c r="AX102" s="8">
        <v>27.877344885454576</v>
      </c>
      <c r="AY102" s="29"/>
      <c r="AZ102" s="13">
        <f t="shared" si="43"/>
        <v>0.58751928502216444</v>
      </c>
      <c r="BA102" s="13">
        <f t="shared" si="44"/>
        <v>-0.1409009227051321</v>
      </c>
      <c r="BB102" s="11"/>
      <c r="BC102" s="25" t="s">
        <v>1</v>
      </c>
      <c r="BD102" s="25" t="s">
        <v>1</v>
      </c>
      <c r="BE102" s="25" t="s">
        <v>1</v>
      </c>
      <c r="BF102" s="25" t="s">
        <v>1</v>
      </c>
      <c r="BG102" s="25" t="s">
        <v>1</v>
      </c>
      <c r="BH102" s="25" t="s">
        <v>1</v>
      </c>
      <c r="BI102" s="25" t="s">
        <v>1</v>
      </c>
      <c r="BJ102" s="25" t="s">
        <v>1</v>
      </c>
      <c r="BK102" s="25" t="s">
        <v>1</v>
      </c>
      <c r="BL102" s="25" t="s">
        <v>1</v>
      </c>
      <c r="BM102" s="25" t="s">
        <v>1</v>
      </c>
      <c r="BN102" s="8">
        <v>6.3451541983528257</v>
      </c>
      <c r="BO102" s="8">
        <v>7.4036070684984283</v>
      </c>
      <c r="BP102" s="8">
        <v>8.5973469666137206</v>
      </c>
      <c r="BQ102" s="8">
        <v>8.0230232787176412</v>
      </c>
      <c r="BR102" s="8">
        <v>6.8371547560661172</v>
      </c>
      <c r="BS102" s="8">
        <v>5.8758926417796529</v>
      </c>
      <c r="BT102" s="8">
        <v>7.3299168274414157</v>
      </c>
      <c r="BU102" s="8">
        <v>7.9662205989811481</v>
      </c>
      <c r="BV102" s="8">
        <v>9.8353926040597237</v>
      </c>
      <c r="BW102" s="8">
        <v>6.3850880986798559</v>
      </c>
      <c r="BX102" s="8">
        <v>6.8615020402649263</v>
      </c>
      <c r="BY102" s="29"/>
      <c r="BZ102" s="13">
        <f t="shared" si="45"/>
        <v>0.47641394158507033</v>
      </c>
      <c r="CA102" s="13">
        <f t="shared" si="46"/>
        <v>-0.46841478717648943</v>
      </c>
    </row>
    <row r="103" spans="1:79" s="6" customFormat="1" x14ac:dyDescent="0.25">
      <c r="A103" s="51" t="s">
        <v>228</v>
      </c>
      <c r="B103" s="4" t="s">
        <v>15</v>
      </c>
      <c r="C103" s="25" t="s">
        <v>1</v>
      </c>
      <c r="D103" s="25" t="s">
        <v>1</v>
      </c>
      <c r="E103" s="25" t="s">
        <v>1</v>
      </c>
      <c r="F103" s="25" t="s">
        <v>1</v>
      </c>
      <c r="G103" s="25" t="s">
        <v>1</v>
      </c>
      <c r="H103" s="25" t="s">
        <v>1</v>
      </c>
      <c r="I103" s="25" t="s">
        <v>1</v>
      </c>
      <c r="J103" s="25" t="s">
        <v>1</v>
      </c>
      <c r="K103" s="25" t="s">
        <v>1</v>
      </c>
      <c r="L103" s="25" t="s">
        <v>1</v>
      </c>
      <c r="M103" s="25" t="s">
        <v>1</v>
      </c>
      <c r="N103" s="25" t="s">
        <v>1</v>
      </c>
      <c r="O103" s="25" t="s">
        <v>1</v>
      </c>
      <c r="P103" s="25" t="s">
        <v>1</v>
      </c>
      <c r="Q103" s="25" t="s">
        <v>1</v>
      </c>
      <c r="R103" s="25" t="s">
        <v>1</v>
      </c>
      <c r="S103" s="25" t="s">
        <v>1</v>
      </c>
      <c r="T103" s="8">
        <v>0.17113215032161655</v>
      </c>
      <c r="U103" s="8">
        <v>0.16728454984853763</v>
      </c>
      <c r="V103" s="8">
        <v>0.17133346410144404</v>
      </c>
      <c r="W103" s="8">
        <v>0.16802463706508849</v>
      </c>
      <c r="X103" s="8">
        <v>0.18700897345316495</v>
      </c>
      <c r="Y103" s="29"/>
      <c r="Z103" s="13">
        <f t="shared" si="41"/>
        <v>1.898433638807645E-2</v>
      </c>
      <c r="AA103" s="13">
        <f t="shared" si="42"/>
        <v>1.5876823131548395E-2</v>
      </c>
      <c r="AB103" s="7"/>
      <c r="AC103" s="25" t="s">
        <v>1</v>
      </c>
      <c r="AD103" s="25" t="s">
        <v>1</v>
      </c>
      <c r="AE103" s="25" t="s">
        <v>1</v>
      </c>
      <c r="AF103" s="25" t="s">
        <v>1</v>
      </c>
      <c r="AG103" s="25" t="s">
        <v>1</v>
      </c>
      <c r="AH103" s="25" t="s">
        <v>1</v>
      </c>
      <c r="AI103" s="25" t="s">
        <v>1</v>
      </c>
      <c r="AJ103" s="25" t="s">
        <v>1</v>
      </c>
      <c r="AK103" s="25" t="s">
        <v>1</v>
      </c>
      <c r="AL103" s="25" t="s">
        <v>1</v>
      </c>
      <c r="AM103" s="25" t="s">
        <v>1</v>
      </c>
      <c r="AN103" s="25" t="s">
        <v>1</v>
      </c>
      <c r="AO103" s="25" t="s">
        <v>1</v>
      </c>
      <c r="AP103" s="25" t="s">
        <v>1</v>
      </c>
      <c r="AQ103" s="25" t="s">
        <v>1</v>
      </c>
      <c r="AR103" s="25" t="s">
        <v>1</v>
      </c>
      <c r="AS103" s="25" t="s">
        <v>1</v>
      </c>
      <c r="AT103" s="8">
        <v>3.7786338661522791E-2</v>
      </c>
      <c r="AU103" s="8">
        <v>4.0418590432282964E-2</v>
      </c>
      <c r="AV103" s="8">
        <v>4.4708976891802185E-2</v>
      </c>
      <c r="AW103" s="8">
        <v>4.777161081594776E-2</v>
      </c>
      <c r="AX103" s="8">
        <v>6.7496985317976696E-2</v>
      </c>
      <c r="AY103" s="29"/>
      <c r="AZ103" s="13">
        <f t="shared" si="43"/>
        <v>1.9725374502028936E-2</v>
      </c>
      <c r="BA103" s="13">
        <f t="shared" si="44"/>
        <v>2.9710646656453905E-2</v>
      </c>
      <c r="BB103" s="11"/>
      <c r="BC103" s="25" t="s">
        <v>1</v>
      </c>
      <c r="BD103" s="25" t="s">
        <v>1</v>
      </c>
      <c r="BE103" s="25" t="s">
        <v>1</v>
      </c>
      <c r="BF103" s="25" t="s">
        <v>1</v>
      </c>
      <c r="BG103" s="25" t="s">
        <v>1</v>
      </c>
      <c r="BH103" s="25" t="s">
        <v>1</v>
      </c>
      <c r="BI103" s="25" t="s">
        <v>1</v>
      </c>
      <c r="BJ103" s="25" t="s">
        <v>1</v>
      </c>
      <c r="BK103" s="25" t="s">
        <v>1</v>
      </c>
      <c r="BL103" s="25" t="s">
        <v>1</v>
      </c>
      <c r="BM103" s="25" t="s">
        <v>1</v>
      </c>
      <c r="BN103" s="25" t="s">
        <v>1</v>
      </c>
      <c r="BO103" s="25" t="s">
        <v>1</v>
      </c>
      <c r="BP103" s="25" t="s">
        <v>1</v>
      </c>
      <c r="BQ103" s="25" t="s">
        <v>1</v>
      </c>
      <c r="BR103" s="25" t="s">
        <v>1</v>
      </c>
      <c r="BS103" s="25" t="s">
        <v>1</v>
      </c>
      <c r="BT103" s="8">
        <v>0.2621750378890737</v>
      </c>
      <c r="BU103" s="8">
        <v>0.25228290987025831</v>
      </c>
      <c r="BV103" s="8">
        <v>0.25365292103172699</v>
      </c>
      <c r="BW103" s="8">
        <v>0.24475125622541</v>
      </c>
      <c r="BX103" s="8">
        <v>0.2604956867492873</v>
      </c>
      <c r="BY103" s="29"/>
      <c r="BZ103" s="13">
        <f t="shared" si="45"/>
        <v>1.5744430523877306E-2</v>
      </c>
      <c r="CA103" s="13">
        <f t="shared" si="46"/>
        <v>-1.6793511397864003E-3</v>
      </c>
    </row>
    <row r="104" spans="1:79" s="6" customFormat="1" x14ac:dyDescent="0.25">
      <c r="A104" s="53" t="s">
        <v>242</v>
      </c>
      <c r="B104" s="4" t="s">
        <v>15</v>
      </c>
      <c r="C104" s="8">
        <f t="shared" ref="C104:K104" si="53">C85/C$73*100</f>
        <v>18.014541623030286</v>
      </c>
      <c r="D104" s="8">
        <f t="shared" si="53"/>
        <v>19.287688354974502</v>
      </c>
      <c r="E104" s="8">
        <f t="shared" si="53"/>
        <v>20.266676713950957</v>
      </c>
      <c r="F104" s="8">
        <f t="shared" si="53"/>
        <v>21.225672033504079</v>
      </c>
      <c r="G104" s="8">
        <f t="shared" si="53"/>
        <v>21.695027661540969</v>
      </c>
      <c r="H104" s="8">
        <f t="shared" si="53"/>
        <v>23.345541890292235</v>
      </c>
      <c r="I104" s="8">
        <f t="shared" si="53"/>
        <v>22.023021968314939</v>
      </c>
      <c r="J104" s="8">
        <f t="shared" si="53"/>
        <v>22.414942655434352</v>
      </c>
      <c r="K104" s="8">
        <f t="shared" si="53"/>
        <v>21.629078217321272</v>
      </c>
      <c r="L104" s="8">
        <v>22.142136872520116</v>
      </c>
      <c r="M104" s="8">
        <v>25.813869681214957</v>
      </c>
      <c r="N104" s="8">
        <v>28.812228528030033</v>
      </c>
      <c r="O104" s="8">
        <v>31.044904461641408</v>
      </c>
      <c r="P104" s="8">
        <v>33.176557944392854</v>
      </c>
      <c r="Q104" s="8">
        <v>36.339647509107273</v>
      </c>
      <c r="R104" s="8">
        <v>39.588181108756665</v>
      </c>
      <c r="S104" s="8">
        <v>42.727999152308364</v>
      </c>
      <c r="T104" s="8">
        <v>45.770320667945207</v>
      </c>
      <c r="U104" s="8">
        <v>48.812237915952537</v>
      </c>
      <c r="V104" s="8">
        <v>51.339359077010393</v>
      </c>
      <c r="W104" s="8">
        <v>53.849727738595597</v>
      </c>
      <c r="X104" s="8">
        <v>55.136293419737449</v>
      </c>
      <c r="Y104" s="29"/>
      <c r="Z104" s="13">
        <f t="shared" si="41"/>
        <v>1.2865656811418518</v>
      </c>
      <c r="AA104" s="13">
        <f t="shared" si="42"/>
        <v>9.365972751792242</v>
      </c>
      <c r="AB104" s="7"/>
      <c r="AC104" s="8">
        <f t="shared" ref="AC104:AI104" si="54">AC85/AC$73*100</f>
        <v>24.342728045293903</v>
      </c>
      <c r="AD104" s="8">
        <f t="shared" si="54"/>
        <v>25.808455001356378</v>
      </c>
      <c r="AE104" s="8">
        <f t="shared" si="54"/>
        <v>26.310970546744976</v>
      </c>
      <c r="AF104" s="8">
        <f t="shared" si="54"/>
        <v>28.298962133537913</v>
      </c>
      <c r="AG104" s="8">
        <f t="shared" si="54"/>
        <v>28.235561535282848</v>
      </c>
      <c r="AH104" s="8">
        <f t="shared" si="54"/>
        <v>30.090045384934445</v>
      </c>
      <c r="AI104" s="8">
        <f t="shared" si="54"/>
        <v>24.136657041963876</v>
      </c>
      <c r="AJ104" s="8">
        <v>25.09274698300981</v>
      </c>
      <c r="AK104" s="8">
        <v>24.444251852817928</v>
      </c>
      <c r="AL104" s="8">
        <v>24.706379171520972</v>
      </c>
      <c r="AM104" s="8">
        <v>26.630287925884961</v>
      </c>
      <c r="AN104" s="8">
        <v>30.071828582761466</v>
      </c>
      <c r="AO104" s="8">
        <v>32.489719872356133</v>
      </c>
      <c r="AP104" s="8">
        <v>33.441055975457488</v>
      </c>
      <c r="AQ104" s="8">
        <v>37.150191806287083</v>
      </c>
      <c r="AR104" s="8">
        <v>42.220649783586055</v>
      </c>
      <c r="AS104" s="8">
        <v>45.26097084691105</v>
      </c>
      <c r="AT104" s="8">
        <v>49.601829764083583</v>
      </c>
      <c r="AU104" s="8">
        <v>52.418718623691909</v>
      </c>
      <c r="AV104" s="8">
        <v>54.465634590933718</v>
      </c>
      <c r="AW104" s="8">
        <v>56.526702468176168</v>
      </c>
      <c r="AX104" s="8">
        <v>57.78896890885423</v>
      </c>
      <c r="AY104" s="29"/>
      <c r="AZ104" s="13">
        <f t="shared" si="43"/>
        <v>1.2622664406780615</v>
      </c>
      <c r="BA104" s="13">
        <f t="shared" si="44"/>
        <v>8.1871391447706472</v>
      </c>
      <c r="BB104" s="11"/>
      <c r="BC104" s="8">
        <f t="shared" ref="BC104:BI104" si="55">BC85/BC$73*100</f>
        <v>9.7084619475845102</v>
      </c>
      <c r="BD104" s="8">
        <f t="shared" si="55"/>
        <v>10.502476983049565</v>
      </c>
      <c r="BE104" s="8">
        <f t="shared" si="55"/>
        <v>12.50852931728671</v>
      </c>
      <c r="BF104" s="8">
        <f t="shared" si="55"/>
        <v>12.779652049580935</v>
      </c>
      <c r="BG104" s="8">
        <f t="shared" si="55"/>
        <v>14.145630552092255</v>
      </c>
      <c r="BH104" s="8">
        <f t="shared" si="55"/>
        <v>15.65336947770885</v>
      </c>
      <c r="BI104" s="8">
        <f t="shared" si="55"/>
        <v>19.737332583289774</v>
      </c>
      <c r="BJ104" s="8">
        <v>19.860182060243528</v>
      </c>
      <c r="BK104" s="8">
        <v>19.095359416131846</v>
      </c>
      <c r="BL104" s="8">
        <v>19.918941607615707</v>
      </c>
      <c r="BM104" s="8">
        <v>25.138368232443888</v>
      </c>
      <c r="BN104" s="8">
        <v>27.805963304873782</v>
      </c>
      <c r="BO104" s="8">
        <v>29.870105182420424</v>
      </c>
      <c r="BP104" s="8">
        <v>32.950824250356995</v>
      </c>
      <c r="BQ104" s="8">
        <v>35.655563554331124</v>
      </c>
      <c r="BR104" s="8">
        <v>37.5485370502618</v>
      </c>
      <c r="BS104" s="8">
        <v>40.84313752756384</v>
      </c>
      <c r="BT104" s="8">
        <v>43.154328103119774</v>
      </c>
      <c r="BU104" s="8">
        <v>46.395947943304883</v>
      </c>
      <c r="BV104" s="8">
        <v>49.3069456932189</v>
      </c>
      <c r="BW104" s="8">
        <v>52.14170236089911</v>
      </c>
      <c r="BX104" s="8">
        <v>53.505190078741471</v>
      </c>
      <c r="BY104" s="29"/>
      <c r="BZ104" s="13">
        <f t="shared" si="45"/>
        <v>1.3634877178423608</v>
      </c>
      <c r="CA104" s="13">
        <f t="shared" si="46"/>
        <v>10.350861975621697</v>
      </c>
    </row>
    <row r="105" spans="1:79" s="6" customFormat="1" x14ac:dyDescent="0.25">
      <c r="A105" s="51" t="s">
        <v>229</v>
      </c>
      <c r="B105" s="4" t="s">
        <v>15</v>
      </c>
      <c r="C105" s="25" t="s">
        <v>1</v>
      </c>
      <c r="D105" s="25" t="s">
        <v>1</v>
      </c>
      <c r="E105" s="25" t="s">
        <v>1</v>
      </c>
      <c r="F105" s="25" t="s">
        <v>1</v>
      </c>
      <c r="G105" s="25" t="s">
        <v>1</v>
      </c>
      <c r="H105" s="25" t="s">
        <v>1</v>
      </c>
      <c r="I105" s="25" t="s">
        <v>1</v>
      </c>
      <c r="J105" s="25" t="s">
        <v>1</v>
      </c>
      <c r="K105" s="25" t="s">
        <v>1</v>
      </c>
      <c r="L105" s="25" t="s">
        <v>1</v>
      </c>
      <c r="M105" s="25" t="s">
        <v>1</v>
      </c>
      <c r="N105" s="25" t="s">
        <v>1</v>
      </c>
      <c r="O105" s="25" t="s">
        <v>1</v>
      </c>
      <c r="P105" s="25" t="s">
        <v>1</v>
      </c>
      <c r="Q105" s="25" t="s">
        <v>1</v>
      </c>
      <c r="R105" s="25" t="s">
        <v>1</v>
      </c>
      <c r="S105" s="25" t="s">
        <v>1</v>
      </c>
      <c r="T105" s="8">
        <v>0.84429136951409756</v>
      </c>
      <c r="U105" s="8">
        <v>1.0350293972247016</v>
      </c>
      <c r="V105" s="8">
        <v>1.008757915168339</v>
      </c>
      <c r="W105" s="8">
        <v>1.0439612551822106</v>
      </c>
      <c r="X105" s="8">
        <v>1.1733160980523192</v>
      </c>
      <c r="Y105" s="29"/>
      <c r="Z105" s="13">
        <f t="shared" si="41"/>
        <v>0.12935484287010857</v>
      </c>
      <c r="AA105" s="13">
        <f t="shared" si="42"/>
        <v>0.32902472853822162</v>
      </c>
      <c r="AB105" s="7"/>
      <c r="AC105" s="25" t="s">
        <v>1</v>
      </c>
      <c r="AD105" s="25" t="s">
        <v>1</v>
      </c>
      <c r="AE105" s="25" t="s">
        <v>1</v>
      </c>
      <c r="AF105" s="25" t="s">
        <v>1</v>
      </c>
      <c r="AG105" s="25" t="s">
        <v>1</v>
      </c>
      <c r="AH105" s="25" t="s">
        <v>1</v>
      </c>
      <c r="AI105" s="25" t="s">
        <v>1</v>
      </c>
      <c r="AJ105" s="25" t="s">
        <v>1</v>
      </c>
      <c r="AK105" s="25" t="s">
        <v>1</v>
      </c>
      <c r="AL105" s="25" t="s">
        <v>1</v>
      </c>
      <c r="AM105" s="25" t="s">
        <v>1</v>
      </c>
      <c r="AN105" s="25" t="s">
        <v>1</v>
      </c>
      <c r="AO105" s="25" t="s">
        <v>1</v>
      </c>
      <c r="AP105" s="25" t="s">
        <v>1</v>
      </c>
      <c r="AQ105" s="25" t="s">
        <v>1</v>
      </c>
      <c r="AR105" s="25" t="s">
        <v>1</v>
      </c>
      <c r="AS105" s="25" t="s">
        <v>1</v>
      </c>
      <c r="AT105" s="8">
        <v>3.8205491733660186E-4</v>
      </c>
      <c r="AU105" s="8">
        <v>3.8077955105780444E-2</v>
      </c>
      <c r="AV105" s="8">
        <v>4.7832997279529686E-2</v>
      </c>
      <c r="AW105" s="8">
        <v>3.4794149788135234E-2</v>
      </c>
      <c r="AX105" s="8">
        <v>3.0527003761120993E-2</v>
      </c>
      <c r="AY105" s="29"/>
      <c r="AZ105" s="13">
        <f t="shared" si="43"/>
        <v>-4.267146027014241E-3</v>
      </c>
      <c r="BA105" s="13">
        <f t="shared" si="44"/>
        <v>3.0144948843784391E-2</v>
      </c>
      <c r="BB105" s="11"/>
      <c r="BC105" s="25" t="s">
        <v>1</v>
      </c>
      <c r="BD105" s="25" t="s">
        <v>1</v>
      </c>
      <c r="BE105" s="25" t="s">
        <v>1</v>
      </c>
      <c r="BF105" s="25" t="s">
        <v>1</v>
      </c>
      <c r="BG105" s="25" t="s">
        <v>1</v>
      </c>
      <c r="BH105" s="25" t="s">
        <v>1</v>
      </c>
      <c r="BI105" s="25" t="s">
        <v>1</v>
      </c>
      <c r="BJ105" s="25" t="s">
        <v>1</v>
      </c>
      <c r="BK105" s="25" t="s">
        <v>1</v>
      </c>
      <c r="BL105" s="25" t="s">
        <v>1</v>
      </c>
      <c r="BM105" s="25" t="s">
        <v>1</v>
      </c>
      <c r="BN105" s="25" t="s">
        <v>1</v>
      </c>
      <c r="BO105" s="25" t="s">
        <v>1</v>
      </c>
      <c r="BP105" s="25" t="s">
        <v>1</v>
      </c>
      <c r="BQ105" s="25" t="s">
        <v>1</v>
      </c>
      <c r="BR105" s="25" t="s">
        <v>1</v>
      </c>
      <c r="BS105" s="25" t="s">
        <v>1</v>
      </c>
      <c r="BT105" s="8">
        <v>1.4204770021143314</v>
      </c>
      <c r="BU105" s="8">
        <v>1.7029724608432346</v>
      </c>
      <c r="BV105" s="8">
        <v>1.6334618656800546</v>
      </c>
      <c r="BW105" s="8">
        <v>1.6878534097486617</v>
      </c>
      <c r="BX105" s="8">
        <v>1.8760055590887912</v>
      </c>
      <c r="BY105" s="29"/>
      <c r="BZ105" s="13">
        <f t="shared" si="45"/>
        <v>0.18815214934012947</v>
      </c>
      <c r="CA105" s="13">
        <f t="shared" si="46"/>
        <v>0.45552855697445982</v>
      </c>
    </row>
    <row r="106" spans="1:79" s="6" customFormat="1" x14ac:dyDescent="0.25">
      <c r="A106" s="51" t="s">
        <v>230</v>
      </c>
      <c r="B106" s="4" t="s">
        <v>15</v>
      </c>
      <c r="C106" s="25" t="s">
        <v>1</v>
      </c>
      <c r="D106" s="25" t="s">
        <v>1</v>
      </c>
      <c r="E106" s="25" t="s">
        <v>1</v>
      </c>
      <c r="F106" s="25" t="s">
        <v>1</v>
      </c>
      <c r="G106" s="25" t="s">
        <v>1</v>
      </c>
      <c r="H106" s="25" t="s">
        <v>1</v>
      </c>
      <c r="I106" s="25" t="s">
        <v>1</v>
      </c>
      <c r="J106" s="25" t="s">
        <v>1</v>
      </c>
      <c r="K106" s="25" t="s">
        <v>1</v>
      </c>
      <c r="L106" s="25" t="s">
        <v>1</v>
      </c>
      <c r="M106" s="25" t="s">
        <v>1</v>
      </c>
      <c r="N106" s="25" t="s">
        <v>1</v>
      </c>
      <c r="O106" s="25" t="s">
        <v>1</v>
      </c>
      <c r="P106" s="25" t="s">
        <v>1</v>
      </c>
      <c r="Q106" s="25" t="s">
        <v>1</v>
      </c>
      <c r="R106" s="25" t="s">
        <v>1</v>
      </c>
      <c r="S106" s="25" t="s">
        <v>1</v>
      </c>
      <c r="T106" s="8">
        <v>0.27788815530261907</v>
      </c>
      <c r="U106" s="8">
        <v>0.39745224773487953</v>
      </c>
      <c r="V106" s="8">
        <v>0.45235187181247521</v>
      </c>
      <c r="W106" s="8">
        <v>0.43930085717655504</v>
      </c>
      <c r="X106" s="8">
        <v>0.49420547564865502</v>
      </c>
      <c r="Y106" s="29"/>
      <c r="Z106" s="13">
        <f t="shared" si="41"/>
        <v>5.4904618472099986E-2</v>
      </c>
      <c r="AA106" s="13">
        <f t="shared" si="42"/>
        <v>0.21631732034603596</v>
      </c>
      <c r="AB106" s="7"/>
      <c r="AC106" s="25" t="s">
        <v>1</v>
      </c>
      <c r="AD106" s="25" t="s">
        <v>1</v>
      </c>
      <c r="AE106" s="25" t="s">
        <v>1</v>
      </c>
      <c r="AF106" s="25" t="s">
        <v>1</v>
      </c>
      <c r="AG106" s="25" t="s">
        <v>1</v>
      </c>
      <c r="AH106" s="25" t="s">
        <v>1</v>
      </c>
      <c r="AI106" s="25" t="s">
        <v>1</v>
      </c>
      <c r="AJ106" s="25" t="s">
        <v>1</v>
      </c>
      <c r="AK106" s="25" t="s">
        <v>1</v>
      </c>
      <c r="AL106" s="25" t="s">
        <v>1</v>
      </c>
      <c r="AM106" s="25" t="s">
        <v>1</v>
      </c>
      <c r="AN106" s="25" t="s">
        <v>1</v>
      </c>
      <c r="AO106" s="25" t="s">
        <v>1</v>
      </c>
      <c r="AP106" s="25" t="s">
        <v>1</v>
      </c>
      <c r="AQ106" s="25" t="s">
        <v>1</v>
      </c>
      <c r="AR106" s="25" t="s">
        <v>1</v>
      </c>
      <c r="AS106" s="25" t="s">
        <v>1</v>
      </c>
      <c r="AT106" s="8">
        <v>0</v>
      </c>
      <c r="AU106" s="8">
        <v>0.17322278668407742</v>
      </c>
      <c r="AV106" s="8">
        <v>0.1842961111907257</v>
      </c>
      <c r="AW106" s="8">
        <v>0.17117279627316109</v>
      </c>
      <c r="AX106" s="8">
        <v>0.16689687228463013</v>
      </c>
      <c r="AY106" s="29"/>
      <c r="AZ106" s="13">
        <f t="shared" si="43"/>
        <v>-4.2759239885309663E-3</v>
      </c>
      <c r="BA106" s="13">
        <f t="shared" si="44"/>
        <v>0.16689687228463013</v>
      </c>
      <c r="BB106" s="11"/>
      <c r="BC106" s="25" t="s">
        <v>1</v>
      </c>
      <c r="BD106" s="25" t="s">
        <v>1</v>
      </c>
      <c r="BE106" s="25" t="s">
        <v>1</v>
      </c>
      <c r="BF106" s="25" t="s">
        <v>1</v>
      </c>
      <c r="BG106" s="25" t="s">
        <v>1</v>
      </c>
      <c r="BH106" s="25" t="s">
        <v>1</v>
      </c>
      <c r="BI106" s="25" t="s">
        <v>1</v>
      </c>
      <c r="BJ106" s="25" t="s">
        <v>1</v>
      </c>
      <c r="BK106" s="25" t="s">
        <v>1</v>
      </c>
      <c r="BL106" s="25" t="s">
        <v>1</v>
      </c>
      <c r="BM106" s="25" t="s">
        <v>1</v>
      </c>
      <c r="BN106" s="25" t="s">
        <v>1</v>
      </c>
      <c r="BO106" s="25" t="s">
        <v>1</v>
      </c>
      <c r="BP106" s="25" t="s">
        <v>1</v>
      </c>
      <c r="BQ106" s="25" t="s">
        <v>1</v>
      </c>
      <c r="BR106" s="25" t="s">
        <v>1</v>
      </c>
      <c r="BS106" s="25" t="s">
        <v>1</v>
      </c>
      <c r="BT106" s="8">
        <v>0.46761844952464487</v>
      </c>
      <c r="BU106" s="8">
        <v>0.54768274727603949</v>
      </c>
      <c r="BV106" s="8">
        <v>0.62661678002792265</v>
      </c>
      <c r="BW106" s="8">
        <v>0.61037812863339036</v>
      </c>
      <c r="BX106" s="8">
        <v>0.6954642269260457</v>
      </c>
      <c r="BY106" s="29"/>
      <c r="BZ106" s="13">
        <f t="shared" si="45"/>
        <v>8.5086098292655343E-2</v>
      </c>
      <c r="CA106" s="13">
        <f t="shared" si="46"/>
        <v>0.22784577740140083</v>
      </c>
    </row>
    <row r="107" spans="1:79" s="6" customFormat="1" x14ac:dyDescent="0.25">
      <c r="A107" s="51" t="s">
        <v>238</v>
      </c>
      <c r="B107" s="4" t="s">
        <v>15</v>
      </c>
      <c r="C107" s="8">
        <f t="shared" ref="C107:K107" si="56">C88/C$73*100</f>
        <v>13.14184274159545</v>
      </c>
      <c r="D107" s="8">
        <f t="shared" si="56"/>
        <v>14.052169176365409</v>
      </c>
      <c r="E107" s="8">
        <f t="shared" si="56"/>
        <v>14.80361622052869</v>
      </c>
      <c r="F107" s="8">
        <f t="shared" si="56"/>
        <v>15.247346410168063</v>
      </c>
      <c r="G107" s="8">
        <f t="shared" si="56"/>
        <v>14.968143821655863</v>
      </c>
      <c r="H107" s="8">
        <f t="shared" si="56"/>
        <v>15.559161131371511</v>
      </c>
      <c r="I107" s="8">
        <f t="shared" si="56"/>
        <v>16.082466218754409</v>
      </c>
      <c r="J107" s="8">
        <f t="shared" si="56"/>
        <v>16.044976546164463</v>
      </c>
      <c r="K107" s="8">
        <f t="shared" si="56"/>
        <v>15.050349970495896</v>
      </c>
      <c r="L107" s="8">
        <v>14.922338956191753</v>
      </c>
      <c r="M107" s="8">
        <v>16.436770619231467</v>
      </c>
      <c r="N107" s="8">
        <v>17.710800385390986</v>
      </c>
      <c r="O107" s="8">
        <v>18.174572539959204</v>
      </c>
      <c r="P107" s="8">
        <v>18.308172454013011</v>
      </c>
      <c r="Q107" s="8">
        <v>20.003701790839269</v>
      </c>
      <c r="R107" s="8">
        <v>21.622651848126633</v>
      </c>
      <c r="S107" s="8">
        <v>22.096205450391697</v>
      </c>
      <c r="T107" s="8">
        <v>22.292434863095689</v>
      </c>
      <c r="U107" s="8">
        <v>22.619316885748823</v>
      </c>
      <c r="V107" s="8">
        <v>22.90683951614691</v>
      </c>
      <c r="W107" s="8">
        <v>23.4325067829134</v>
      </c>
      <c r="X107" s="8">
        <v>22.92098584524534</v>
      </c>
      <c r="Y107" s="29"/>
      <c r="Z107" s="13">
        <f t="shared" si="41"/>
        <v>-0.51152093766805962</v>
      </c>
      <c r="AA107" s="13">
        <f t="shared" si="42"/>
        <v>0.62855098214965111</v>
      </c>
      <c r="AB107" s="7"/>
      <c r="AC107" s="8">
        <f t="shared" ref="AC107:AI108" si="57">AC88/AC$73*100</f>
        <v>16.215362147578837</v>
      </c>
      <c r="AD107" s="8">
        <f t="shared" si="57"/>
        <v>17.112953783450855</v>
      </c>
      <c r="AE107" s="8">
        <f t="shared" si="57"/>
        <v>16.83233154407197</v>
      </c>
      <c r="AF107" s="8">
        <f t="shared" si="57"/>
        <v>17.644755782531043</v>
      </c>
      <c r="AG107" s="8">
        <f t="shared" si="57"/>
        <v>16.201727028481287</v>
      </c>
      <c r="AH107" s="8">
        <f t="shared" si="57"/>
        <v>16.141931260962028</v>
      </c>
      <c r="AI107" s="8">
        <f t="shared" si="57"/>
        <v>14.243880569091949</v>
      </c>
      <c r="AJ107" s="8">
        <v>14.018805644738888</v>
      </c>
      <c r="AK107" s="8">
        <v>12.875381297529989</v>
      </c>
      <c r="AL107" s="8">
        <v>12.556202773508923</v>
      </c>
      <c r="AM107" s="8">
        <v>13.831394397672161</v>
      </c>
      <c r="AN107" s="8">
        <v>16.135962750804193</v>
      </c>
      <c r="AO107" s="8">
        <v>16.202269860342884</v>
      </c>
      <c r="AP107" s="8">
        <v>15.484212930551507</v>
      </c>
      <c r="AQ107" s="8">
        <v>17.234718126441791</v>
      </c>
      <c r="AR107" s="8">
        <v>20.062567702484365</v>
      </c>
      <c r="AS107" s="8">
        <v>20.34009154917814</v>
      </c>
      <c r="AT107" s="8">
        <v>20.675599976534951</v>
      </c>
      <c r="AU107" s="8">
        <v>21.378557048693651</v>
      </c>
      <c r="AV107" s="8">
        <v>21.714770278394678</v>
      </c>
      <c r="AW107" s="8">
        <v>21.36867477572439</v>
      </c>
      <c r="AX107" s="8">
        <v>20.534171105336814</v>
      </c>
      <c r="AY107" s="29"/>
      <c r="AZ107" s="13">
        <f t="shared" si="43"/>
        <v>-0.83450367038757634</v>
      </c>
      <c r="BA107" s="13">
        <f t="shared" si="44"/>
        <v>-0.14142887119813707</v>
      </c>
      <c r="BB107" s="11"/>
      <c r="BC107" s="8">
        <f t="shared" ref="BC107:BI108" si="58">BC88/BC$73*100</f>
        <v>9.1076858178499869</v>
      </c>
      <c r="BD107" s="8">
        <f t="shared" si="58"/>
        <v>9.9284761820608374</v>
      </c>
      <c r="BE107" s="8">
        <f t="shared" si="58"/>
        <v>12.199660664872868</v>
      </c>
      <c r="BF107" s="8">
        <f t="shared" si="58"/>
        <v>12.384666217180436</v>
      </c>
      <c r="BG107" s="8">
        <f t="shared" si="58"/>
        <v>13.544283067221089</v>
      </c>
      <c r="BH107" s="8">
        <f t="shared" si="58"/>
        <v>14.894506080443756</v>
      </c>
      <c r="BI107" s="8">
        <f t="shared" si="58"/>
        <v>18.070716581972544</v>
      </c>
      <c r="BJ107" s="8">
        <v>17.978045936178908</v>
      </c>
      <c r="BK107" s="8">
        <v>17.007870085492122</v>
      </c>
      <c r="BL107" s="8">
        <v>16.973776435212017</v>
      </c>
      <c r="BM107" s="8">
        <v>18.592449309347444</v>
      </c>
      <c r="BN107" s="8">
        <v>18.968901588109837</v>
      </c>
      <c r="BO107" s="8">
        <v>19.778278971407552</v>
      </c>
      <c r="BP107" s="8">
        <v>20.718257748307522</v>
      </c>
      <c r="BQ107" s="8">
        <v>22.340671284600763</v>
      </c>
      <c r="BR107" s="8">
        <v>22.831409387707801</v>
      </c>
      <c r="BS107" s="8">
        <v>23.402983456687988</v>
      </c>
      <c r="BT107" s="8">
        <v>23.39634142723672</v>
      </c>
      <c r="BU107" s="8">
        <v>23.450608051761904</v>
      </c>
      <c r="BV107" s="8">
        <v>23.681811991356962</v>
      </c>
      <c r="BW107" s="8">
        <v>24.749320649189006</v>
      </c>
      <c r="BX107" s="8">
        <v>24.38861409927631</v>
      </c>
      <c r="BY107" s="29"/>
      <c r="BZ107" s="13">
        <f t="shared" si="45"/>
        <v>-0.36070654991269535</v>
      </c>
      <c r="CA107" s="13">
        <f t="shared" si="46"/>
        <v>0.99227267203959002</v>
      </c>
    </row>
    <row r="108" spans="1:79" s="6" customFormat="1" x14ac:dyDescent="0.25">
      <c r="A108" s="51" t="s">
        <v>239</v>
      </c>
      <c r="B108" s="4" t="s">
        <v>15</v>
      </c>
      <c r="C108" s="8">
        <f t="shared" ref="C108:K108" si="59">C89/C$73*100</f>
        <v>4.8726988814348386</v>
      </c>
      <c r="D108" s="8">
        <f t="shared" si="59"/>
        <v>5.2355191786090938</v>
      </c>
      <c r="E108" s="8">
        <f t="shared" si="59"/>
        <v>5.4630604934222697</v>
      </c>
      <c r="F108" s="8">
        <f t="shared" si="59"/>
        <v>5.978325623336012</v>
      </c>
      <c r="G108" s="8">
        <f t="shared" si="59"/>
        <v>6.7268838398851072</v>
      </c>
      <c r="H108" s="8">
        <f t="shared" si="59"/>
        <v>7.7863807589207248</v>
      </c>
      <c r="I108" s="8">
        <f t="shared" si="59"/>
        <v>5.9405557495605299</v>
      </c>
      <c r="J108" s="8">
        <f t="shared" si="59"/>
        <v>6.3699661092698827</v>
      </c>
      <c r="K108" s="8">
        <f t="shared" si="59"/>
        <v>6.5787282468253743</v>
      </c>
      <c r="L108" s="8">
        <v>7.2197979163283588</v>
      </c>
      <c r="M108" s="8">
        <v>9.3770990619834897</v>
      </c>
      <c r="N108" s="8">
        <v>11.101428142639049</v>
      </c>
      <c r="O108" s="8">
        <v>12.870331921682206</v>
      </c>
      <c r="P108" s="8">
        <v>14.868385490379845</v>
      </c>
      <c r="Q108" s="8">
        <v>16.335945718268004</v>
      </c>
      <c r="R108" s="8">
        <v>17.965529260630035</v>
      </c>
      <c r="S108" s="8">
        <v>20.631793701916681</v>
      </c>
      <c r="T108" s="8">
        <v>19.934694022358375</v>
      </c>
      <c r="U108" s="8">
        <v>21.79313372350132</v>
      </c>
      <c r="V108" s="8">
        <v>22.698179306096918</v>
      </c>
      <c r="W108" s="8">
        <v>25.948429571609129</v>
      </c>
      <c r="X108" s="8">
        <v>27.26544871301088</v>
      </c>
      <c r="Y108" s="29"/>
      <c r="Z108" s="13">
        <f t="shared" si="41"/>
        <v>1.3170191414017509</v>
      </c>
      <c r="AA108" s="13">
        <f t="shared" si="42"/>
        <v>7.3307546906525047</v>
      </c>
      <c r="AB108" s="7"/>
      <c r="AC108" s="8">
        <f t="shared" si="57"/>
        <v>8.1273658977150642</v>
      </c>
      <c r="AD108" s="8">
        <f t="shared" si="57"/>
        <v>8.6955012179055249</v>
      </c>
      <c r="AE108" s="8">
        <f t="shared" si="57"/>
        <v>9.4786390026730025</v>
      </c>
      <c r="AF108" s="8">
        <f t="shared" si="57"/>
        <v>10.654206351006868</v>
      </c>
      <c r="AG108" s="8">
        <f t="shared" si="57"/>
        <v>12.033834506801565</v>
      </c>
      <c r="AH108" s="8">
        <f t="shared" si="57"/>
        <v>13.948114123972418</v>
      </c>
      <c r="AI108" s="8">
        <f t="shared" si="57"/>
        <v>9.8927764728719279</v>
      </c>
      <c r="AJ108" s="8">
        <v>11.073941338270926</v>
      </c>
      <c r="AK108" s="8">
        <v>11.568870555287939</v>
      </c>
      <c r="AL108" s="8">
        <v>12.150176398012052</v>
      </c>
      <c r="AM108" s="8">
        <v>12.798893528212799</v>
      </c>
      <c r="AN108" s="8">
        <v>13.935865831957273</v>
      </c>
      <c r="AO108" s="8">
        <v>16.287450012013249</v>
      </c>
      <c r="AP108" s="8">
        <v>17.95684304490598</v>
      </c>
      <c r="AQ108" s="8">
        <v>19.915473679845292</v>
      </c>
      <c r="AR108" s="8">
        <v>22.158082081101693</v>
      </c>
      <c r="AS108" s="8">
        <v>24.920879297732903</v>
      </c>
      <c r="AT108" s="8">
        <v>26.392476305700708</v>
      </c>
      <c r="AU108" s="8">
        <v>28.367256159370612</v>
      </c>
      <c r="AV108" s="8">
        <v>29.583685781344972</v>
      </c>
      <c r="AW108" s="8">
        <v>31.017083828003205</v>
      </c>
      <c r="AX108" s="8">
        <v>32.895817465752629</v>
      </c>
      <c r="AY108" s="29"/>
      <c r="AZ108" s="13">
        <f t="shared" si="43"/>
        <v>1.8787336377494235</v>
      </c>
      <c r="BA108" s="13">
        <f t="shared" si="44"/>
        <v>6.5033411600519209</v>
      </c>
      <c r="BB108" s="11"/>
      <c r="BC108" s="8">
        <f t="shared" si="58"/>
        <v>0.60077612973452432</v>
      </c>
      <c r="BD108" s="8">
        <f t="shared" si="58"/>
        <v>0.57400080098872774</v>
      </c>
      <c r="BE108" s="8">
        <f t="shared" si="58"/>
        <v>0.30886865241384071</v>
      </c>
      <c r="BF108" s="8">
        <f t="shared" si="58"/>
        <v>0.39498583240049917</v>
      </c>
      <c r="BG108" s="8">
        <f t="shared" si="58"/>
        <v>0.60134748487116618</v>
      </c>
      <c r="BH108" s="8">
        <f t="shared" si="58"/>
        <v>0.75886339726509655</v>
      </c>
      <c r="BI108" s="8">
        <f t="shared" si="58"/>
        <v>1.6666160013172293</v>
      </c>
      <c r="BJ108" s="8">
        <v>1.8821361240646177</v>
      </c>
      <c r="BK108" s="8">
        <v>2.0874893306397255</v>
      </c>
      <c r="BL108" s="8">
        <v>2.9451651724036907</v>
      </c>
      <c r="BM108" s="8">
        <v>6.5459189230964414</v>
      </c>
      <c r="BN108" s="8">
        <v>8.8370617167639445</v>
      </c>
      <c r="BO108" s="8">
        <v>10.091826211012872</v>
      </c>
      <c r="BP108" s="8">
        <v>12.232566502049465</v>
      </c>
      <c r="BQ108" s="8">
        <v>13.314892269730366</v>
      </c>
      <c r="BR108" s="8">
        <v>14.717127662553997</v>
      </c>
      <c r="BS108" s="8">
        <v>17.440154070875856</v>
      </c>
      <c r="BT108" s="8">
        <v>15.525593061196318</v>
      </c>
      <c r="BU108" s="8">
        <v>17.388566665465934</v>
      </c>
      <c r="BV108" s="8">
        <v>18.221863814339443</v>
      </c>
      <c r="BW108" s="8">
        <v>22.714409464872144</v>
      </c>
      <c r="BX108" s="8">
        <v>23.803391887245834</v>
      </c>
      <c r="BY108" s="29"/>
      <c r="BZ108" s="13">
        <f t="shared" si="45"/>
        <v>1.0889824223736895</v>
      </c>
      <c r="CA108" s="13">
        <f t="shared" si="46"/>
        <v>8.2777988260495157</v>
      </c>
    </row>
    <row r="109" spans="1:79" s="6" customFormat="1" x14ac:dyDescent="0.25">
      <c r="A109" s="51" t="s">
        <v>231</v>
      </c>
      <c r="B109" s="4" t="s">
        <v>15</v>
      </c>
      <c r="C109" s="25" t="s">
        <v>1</v>
      </c>
      <c r="D109" s="25" t="s">
        <v>1</v>
      </c>
      <c r="E109" s="25" t="s">
        <v>1</v>
      </c>
      <c r="F109" s="25" t="s">
        <v>1</v>
      </c>
      <c r="G109" s="25" t="s">
        <v>1</v>
      </c>
      <c r="H109" s="25" t="s">
        <v>1</v>
      </c>
      <c r="I109" s="25" t="s">
        <v>1</v>
      </c>
      <c r="J109" s="25" t="s">
        <v>1</v>
      </c>
      <c r="K109" s="25" t="s">
        <v>1</v>
      </c>
      <c r="L109" s="25" t="s">
        <v>1</v>
      </c>
      <c r="M109" s="25" t="s">
        <v>1</v>
      </c>
      <c r="N109" s="25" t="s">
        <v>1</v>
      </c>
      <c r="O109" s="25" t="s">
        <v>1</v>
      </c>
      <c r="P109" s="25" t="s">
        <v>1</v>
      </c>
      <c r="Q109" s="25" t="s">
        <v>1</v>
      </c>
      <c r="R109" s="25" t="s">
        <v>1</v>
      </c>
      <c r="S109" s="25" t="s">
        <v>1</v>
      </c>
      <c r="T109" s="8">
        <v>2.4202232055580488</v>
      </c>
      <c r="U109" s="8">
        <v>2.9671200966531952</v>
      </c>
      <c r="V109" s="8">
        <v>4.2726935377268136</v>
      </c>
      <c r="W109" s="8">
        <v>2.9852692959830347</v>
      </c>
      <c r="X109" s="8">
        <v>3.2798538712234238</v>
      </c>
      <c r="Y109" s="29"/>
      <c r="Z109" s="13">
        <f t="shared" si="41"/>
        <v>0.29458457524038906</v>
      </c>
      <c r="AA109" s="13">
        <f t="shared" si="42"/>
        <v>0.85963066566537494</v>
      </c>
      <c r="AB109" s="7"/>
      <c r="AC109" s="25" t="s">
        <v>1</v>
      </c>
      <c r="AD109" s="25" t="s">
        <v>1</v>
      </c>
      <c r="AE109" s="25" t="s">
        <v>1</v>
      </c>
      <c r="AF109" s="25" t="s">
        <v>1</v>
      </c>
      <c r="AG109" s="25" t="s">
        <v>1</v>
      </c>
      <c r="AH109" s="25" t="s">
        <v>1</v>
      </c>
      <c r="AI109" s="25" t="s">
        <v>1</v>
      </c>
      <c r="AJ109" s="25" t="s">
        <v>1</v>
      </c>
      <c r="AK109" s="25" t="s">
        <v>1</v>
      </c>
      <c r="AL109" s="25" t="s">
        <v>1</v>
      </c>
      <c r="AM109" s="25" t="s">
        <v>1</v>
      </c>
      <c r="AN109" s="25" t="s">
        <v>1</v>
      </c>
      <c r="AO109" s="25" t="s">
        <v>1</v>
      </c>
      <c r="AP109" s="25" t="s">
        <v>1</v>
      </c>
      <c r="AQ109" s="25" t="s">
        <v>1</v>
      </c>
      <c r="AR109" s="25" t="s">
        <v>1</v>
      </c>
      <c r="AS109" s="25" t="s">
        <v>1</v>
      </c>
      <c r="AT109" s="8">
        <v>2.531426690963313</v>
      </c>
      <c r="AU109" s="8">
        <v>2.4616046738377859</v>
      </c>
      <c r="AV109" s="8">
        <v>2.935049422723818</v>
      </c>
      <c r="AW109" s="8">
        <v>3.9345520665722526</v>
      </c>
      <c r="AX109" s="8">
        <v>4.161055412792237</v>
      </c>
      <c r="AY109" s="29"/>
      <c r="AZ109" s="13">
        <f t="shared" si="43"/>
        <v>0.22650334621998436</v>
      </c>
      <c r="BA109" s="13">
        <f t="shared" si="44"/>
        <v>1.629628721828924</v>
      </c>
      <c r="BB109" s="11"/>
      <c r="BC109" s="25" t="s">
        <v>1</v>
      </c>
      <c r="BD109" s="25" t="s">
        <v>1</v>
      </c>
      <c r="BE109" s="25" t="s">
        <v>1</v>
      </c>
      <c r="BF109" s="25" t="s">
        <v>1</v>
      </c>
      <c r="BG109" s="25" t="s">
        <v>1</v>
      </c>
      <c r="BH109" s="25" t="s">
        <v>1</v>
      </c>
      <c r="BI109" s="25" t="s">
        <v>1</v>
      </c>
      <c r="BJ109" s="25" t="s">
        <v>1</v>
      </c>
      <c r="BK109" s="25" t="s">
        <v>1</v>
      </c>
      <c r="BL109" s="25" t="s">
        <v>1</v>
      </c>
      <c r="BM109" s="25" t="s">
        <v>1</v>
      </c>
      <c r="BN109" s="25" t="s">
        <v>1</v>
      </c>
      <c r="BO109" s="25" t="s">
        <v>1</v>
      </c>
      <c r="BP109" s="25" t="s">
        <v>1</v>
      </c>
      <c r="BQ109" s="25" t="s">
        <v>1</v>
      </c>
      <c r="BR109" s="25" t="s">
        <v>1</v>
      </c>
      <c r="BS109" s="25" t="s">
        <v>1</v>
      </c>
      <c r="BT109" s="8">
        <v>2.3442981630477653</v>
      </c>
      <c r="BU109" s="8">
        <v>3.3058081269388917</v>
      </c>
      <c r="BV109" s="8">
        <v>5.1423052498021287</v>
      </c>
      <c r="BW109" s="8">
        <v>2.3795859307797889</v>
      </c>
      <c r="BX109" s="8">
        <v>2.7380119518327275</v>
      </c>
      <c r="BY109" s="29"/>
      <c r="BZ109" s="13">
        <f t="shared" si="45"/>
        <v>0.35842602105293864</v>
      </c>
      <c r="CA109" s="13">
        <f t="shared" si="46"/>
        <v>0.39371378878496222</v>
      </c>
    </row>
    <row r="110" spans="1:79" s="6" customFormat="1" x14ac:dyDescent="0.25">
      <c r="A110" s="51" t="s">
        <v>232</v>
      </c>
      <c r="B110" s="4" t="s">
        <v>15</v>
      </c>
      <c r="C110" s="25" t="s">
        <v>1</v>
      </c>
      <c r="D110" s="25" t="s">
        <v>1</v>
      </c>
      <c r="E110" s="25" t="s">
        <v>1</v>
      </c>
      <c r="F110" s="25" t="s">
        <v>1</v>
      </c>
      <c r="G110" s="25" t="s">
        <v>1</v>
      </c>
      <c r="H110" s="25" t="s">
        <v>1</v>
      </c>
      <c r="I110" s="25" t="s">
        <v>1</v>
      </c>
      <c r="J110" s="25" t="s">
        <v>1</v>
      </c>
      <c r="K110" s="25" t="s">
        <v>1</v>
      </c>
      <c r="L110" s="25" t="s">
        <v>1</v>
      </c>
      <c r="M110" s="25" t="s">
        <v>1</v>
      </c>
      <c r="N110" s="25" t="s">
        <v>1</v>
      </c>
      <c r="O110" s="25" t="s">
        <v>1</v>
      </c>
      <c r="P110" s="25" t="s">
        <v>1</v>
      </c>
      <c r="Q110" s="25" t="s">
        <v>1</v>
      </c>
      <c r="R110" s="25" t="s">
        <v>1</v>
      </c>
      <c r="S110" s="25" t="s">
        <v>1</v>
      </c>
      <c r="T110" s="8">
        <v>7.8905211638275049E-4</v>
      </c>
      <c r="U110" s="8">
        <v>1.8556508962340218E-4</v>
      </c>
      <c r="V110" s="8">
        <v>5.3693005893117084E-4</v>
      </c>
      <c r="W110" s="8">
        <v>2.5997573126447916E-4</v>
      </c>
      <c r="X110" s="8">
        <v>2.4834165568313501E-3</v>
      </c>
      <c r="Y110" s="29"/>
      <c r="Z110" s="13">
        <f t="shared" si="41"/>
        <v>2.2234408255668711E-3</v>
      </c>
      <c r="AA110" s="13">
        <f t="shared" si="42"/>
        <v>1.6943644404485998E-3</v>
      </c>
      <c r="AB110" s="7"/>
      <c r="AC110" s="25" t="s">
        <v>1</v>
      </c>
      <c r="AD110" s="25" t="s">
        <v>1</v>
      </c>
      <c r="AE110" s="25" t="s">
        <v>1</v>
      </c>
      <c r="AF110" s="25" t="s">
        <v>1</v>
      </c>
      <c r="AG110" s="25" t="s">
        <v>1</v>
      </c>
      <c r="AH110" s="25" t="s">
        <v>1</v>
      </c>
      <c r="AI110" s="25" t="s">
        <v>1</v>
      </c>
      <c r="AJ110" s="25" t="s">
        <v>1</v>
      </c>
      <c r="AK110" s="25" t="s">
        <v>1</v>
      </c>
      <c r="AL110" s="25" t="s">
        <v>1</v>
      </c>
      <c r="AM110" s="25" t="s">
        <v>1</v>
      </c>
      <c r="AN110" s="25" t="s">
        <v>1</v>
      </c>
      <c r="AO110" s="25" t="s">
        <v>1</v>
      </c>
      <c r="AP110" s="25" t="s">
        <v>1</v>
      </c>
      <c r="AQ110" s="25" t="s">
        <v>1</v>
      </c>
      <c r="AR110" s="25" t="s">
        <v>1</v>
      </c>
      <c r="AS110" s="25" t="s">
        <v>1</v>
      </c>
      <c r="AT110" s="8">
        <v>1.9447359672844847E-3</v>
      </c>
      <c r="AU110" s="8">
        <v>0</v>
      </c>
      <c r="AV110" s="8">
        <v>0</v>
      </c>
      <c r="AW110" s="8">
        <v>4.2485181502397893E-4</v>
      </c>
      <c r="AX110" s="8">
        <v>5.0104892680104859E-4</v>
      </c>
      <c r="AY110" s="29"/>
      <c r="AZ110" s="13">
        <f t="shared" si="43"/>
        <v>7.6197111777069658E-5</v>
      </c>
      <c r="BA110" s="13">
        <f t="shared" si="44"/>
        <v>-1.443687040483436E-3</v>
      </c>
      <c r="BB110" s="11"/>
      <c r="BC110" s="25" t="s">
        <v>1</v>
      </c>
      <c r="BD110" s="25" t="s">
        <v>1</v>
      </c>
      <c r="BE110" s="25" t="s">
        <v>1</v>
      </c>
      <c r="BF110" s="25" t="s">
        <v>1</v>
      </c>
      <c r="BG110" s="25" t="s">
        <v>1</v>
      </c>
      <c r="BH110" s="25" t="s">
        <v>1</v>
      </c>
      <c r="BI110" s="25" t="s">
        <v>1</v>
      </c>
      <c r="BJ110" s="25" t="s">
        <v>1</v>
      </c>
      <c r="BK110" s="25" t="s">
        <v>1</v>
      </c>
      <c r="BL110" s="25" t="s">
        <v>1</v>
      </c>
      <c r="BM110" s="25" t="s">
        <v>1</v>
      </c>
      <c r="BN110" s="25" t="s">
        <v>1</v>
      </c>
      <c r="BO110" s="25" t="s">
        <v>1</v>
      </c>
      <c r="BP110" s="25" t="s">
        <v>1</v>
      </c>
      <c r="BQ110" s="25" t="s">
        <v>1</v>
      </c>
      <c r="BR110" s="25" t="s">
        <v>1</v>
      </c>
      <c r="BS110" s="25" t="s">
        <v>1</v>
      </c>
      <c r="BT110" s="8">
        <v>0</v>
      </c>
      <c r="BU110" s="8">
        <v>3.098910188785584E-4</v>
      </c>
      <c r="BV110" s="8">
        <v>8.8599201238714626E-4</v>
      </c>
      <c r="BW110" s="8">
        <v>1.5477767611490404E-4</v>
      </c>
      <c r="BX110" s="8">
        <v>3.7023543717622201E-3</v>
      </c>
      <c r="BY110" s="29"/>
      <c r="BZ110" s="13">
        <f t="shared" si="45"/>
        <v>3.547576695647316E-3</v>
      </c>
      <c r="CA110" s="13">
        <f t="shared" si="46"/>
        <v>3.7023543717622201E-3</v>
      </c>
    </row>
    <row r="111" spans="1:79" s="6" customFormat="1" x14ac:dyDescent="0.25">
      <c r="A111" s="47" t="s">
        <v>107</v>
      </c>
      <c r="B111" s="17" t="s">
        <v>15</v>
      </c>
      <c r="C111" s="19" t="s">
        <v>1</v>
      </c>
      <c r="D111" s="28">
        <f t="shared" ref="D111:K118" si="60">(D73/C73-1)*100</f>
        <v>10.129549313195207</v>
      </c>
      <c r="E111" s="28">
        <f t="shared" si="60"/>
        <v>6.0920297773050525</v>
      </c>
      <c r="F111" s="28">
        <f t="shared" si="60"/>
        <v>9.3567320314627231</v>
      </c>
      <c r="G111" s="28">
        <f t="shared" si="60"/>
        <v>6.0513223487651979</v>
      </c>
      <c r="H111" s="28">
        <f t="shared" si="60"/>
        <v>5.2487447676550003</v>
      </c>
      <c r="I111" s="28">
        <f t="shared" si="60"/>
        <v>3.3630240026104596</v>
      </c>
      <c r="J111" s="28">
        <f t="shared" si="60"/>
        <v>-2.7893864218602737</v>
      </c>
      <c r="K111" s="28">
        <f t="shared" si="60"/>
        <v>6.0507274641157016</v>
      </c>
      <c r="L111" s="28">
        <v>10.2865287501001</v>
      </c>
      <c r="M111" s="28">
        <v>7.5900140013302808</v>
      </c>
      <c r="N111" s="28">
        <v>7.0719837019072918</v>
      </c>
      <c r="O111" s="28">
        <v>6.2359012870575548</v>
      </c>
      <c r="P111" s="28">
        <v>8.1038865758428216</v>
      </c>
      <c r="Q111" s="28">
        <v>3.911695335669596</v>
      </c>
      <c r="R111" s="28">
        <v>1.1725377177504326</v>
      </c>
      <c r="S111" s="28">
        <v>5.1389465359242825</v>
      </c>
      <c r="T111" s="28">
        <v>4.9515832111635127E-2</v>
      </c>
      <c r="U111" s="28">
        <v>4.494904247875775</v>
      </c>
      <c r="V111" s="28">
        <v>4.5023769112415124</v>
      </c>
      <c r="W111" s="28">
        <v>6.3140636745759648</v>
      </c>
      <c r="X111" s="28">
        <v>4.711778388347776</v>
      </c>
      <c r="Y111" s="29"/>
      <c r="Z111" s="19" t="s">
        <v>1</v>
      </c>
      <c r="AA111" s="19" t="s">
        <v>1</v>
      </c>
      <c r="AB111" s="7"/>
      <c r="AC111" s="19" t="s">
        <v>1</v>
      </c>
      <c r="AD111" s="28">
        <f t="shared" ref="AD111:AI118" si="61">(AD73/AC73-1)*100</f>
        <v>11.370417220679062</v>
      </c>
      <c r="AE111" s="28">
        <f t="shared" si="61"/>
        <v>3.8947849811352686</v>
      </c>
      <c r="AF111" s="28">
        <f t="shared" si="61"/>
        <v>5.8822344275515581</v>
      </c>
      <c r="AG111" s="28">
        <f t="shared" si="61"/>
        <v>4.4094477733086945</v>
      </c>
      <c r="AH111" s="28">
        <f t="shared" si="61"/>
        <v>4.6635167731542193</v>
      </c>
      <c r="AI111" s="28">
        <f t="shared" si="61"/>
        <v>0.78934475757739264</v>
      </c>
      <c r="AJ111" s="28">
        <v>-8.6480021803319591</v>
      </c>
      <c r="AK111" s="28">
        <v>2.8898698913768284</v>
      </c>
      <c r="AL111" s="28">
        <v>8.119095483142047</v>
      </c>
      <c r="AM111" s="28">
        <v>4.9006831408575868</v>
      </c>
      <c r="AN111" s="28">
        <v>5.0203327519956709</v>
      </c>
      <c r="AO111" s="28">
        <v>7.2801029787447513</v>
      </c>
      <c r="AP111" s="28">
        <v>10.996690391812148</v>
      </c>
      <c r="AQ111" s="28">
        <v>3.2870019796295891</v>
      </c>
      <c r="AR111" s="28">
        <v>-3.4999589900785222</v>
      </c>
      <c r="AS111" s="28">
        <v>2.7525706883211543</v>
      </c>
      <c r="AT111" s="28">
        <v>-4.8541417792110959</v>
      </c>
      <c r="AU111" s="28">
        <v>3.3243766357784255</v>
      </c>
      <c r="AV111" s="28">
        <v>2.6233417924269586</v>
      </c>
      <c r="AW111" s="28">
        <v>5.1096817576099296</v>
      </c>
      <c r="AX111" s="28">
        <v>2.3588179074130133</v>
      </c>
      <c r="AY111" s="29"/>
      <c r="AZ111" s="19" t="s">
        <v>1</v>
      </c>
      <c r="BA111" s="19" t="s">
        <v>1</v>
      </c>
      <c r="BB111" s="11"/>
      <c r="BC111" s="19" t="s">
        <v>1</v>
      </c>
      <c r="BD111" s="28">
        <f t="shared" ref="BD111:BI118" si="62">(BD73/BC73-1)*100</f>
        <v>8.5008444965982033</v>
      </c>
      <c r="BE111" s="28">
        <f t="shared" si="62"/>
        <v>9.0523043917821724</v>
      </c>
      <c r="BF111" s="28">
        <f t="shared" si="62"/>
        <v>13.816420009278851</v>
      </c>
      <c r="BG111" s="28">
        <f t="shared" si="62"/>
        <v>8.0118393471185545</v>
      </c>
      <c r="BH111" s="28">
        <f t="shared" si="62"/>
        <v>5.9242429173993472</v>
      </c>
      <c r="BI111" s="28">
        <f t="shared" si="62"/>
        <v>6.2983304344639279</v>
      </c>
      <c r="BJ111" s="28">
        <v>3.5461329007643316</v>
      </c>
      <c r="BK111" s="28">
        <v>9.0663452561577706</v>
      </c>
      <c r="BL111" s="28">
        <v>12.237266832316562</v>
      </c>
      <c r="BM111" s="28">
        <v>9.9216609120351684</v>
      </c>
      <c r="BN111" s="28">
        <v>8.7695121416324859</v>
      </c>
      <c r="BO111" s="28">
        <v>5.4017128124232094</v>
      </c>
      <c r="BP111" s="28">
        <v>5.751708011906187</v>
      </c>
      <c r="BQ111" s="28">
        <v>4.4448348011354666</v>
      </c>
      <c r="BR111" s="28">
        <v>5.1160359789701459</v>
      </c>
      <c r="BS111" s="28">
        <v>6.9879171867202716</v>
      </c>
      <c r="BT111" s="28">
        <v>3.6984772761590845</v>
      </c>
      <c r="BU111" s="28">
        <v>5.2940910573904931</v>
      </c>
      <c r="BV111" s="28">
        <v>5.7613032950984966</v>
      </c>
      <c r="BW111" s="28">
        <v>7.0970407078977615</v>
      </c>
      <c r="BX111" s="28">
        <v>6.2130686955533143</v>
      </c>
      <c r="BY111" s="29"/>
      <c r="BZ111" s="19" t="s">
        <v>1</v>
      </c>
      <c r="CA111" s="19" t="s">
        <v>1</v>
      </c>
    </row>
    <row r="112" spans="1:79" s="6" customFormat="1" x14ac:dyDescent="0.25">
      <c r="A112" s="53" t="s">
        <v>20</v>
      </c>
      <c r="B112" s="4" t="s">
        <v>15</v>
      </c>
      <c r="C112" s="9" t="s">
        <v>1</v>
      </c>
      <c r="D112" s="8">
        <f t="shared" si="60"/>
        <v>8.3085926907855665</v>
      </c>
      <c r="E112" s="8">
        <f t="shared" si="60"/>
        <v>3.9306973748665097</v>
      </c>
      <c r="F112" s="8">
        <f t="shared" si="60"/>
        <v>10.867805900429218</v>
      </c>
      <c r="G112" s="8">
        <f t="shared" si="60"/>
        <v>4.8703862913480611</v>
      </c>
      <c r="H112" s="8">
        <f t="shared" si="60"/>
        <v>12.178444040014181</v>
      </c>
      <c r="I112" s="8">
        <f t="shared" si="60"/>
        <v>4.5508882146056973</v>
      </c>
      <c r="J112" s="8">
        <f t="shared" si="60"/>
        <v>8.3853064360299268</v>
      </c>
      <c r="K112" s="8">
        <f t="shared" si="60"/>
        <v>11.809182384379934</v>
      </c>
      <c r="L112" s="8">
        <v>11.677954240057332</v>
      </c>
      <c r="M112" s="8">
        <v>1.1065686059869018</v>
      </c>
      <c r="N112" s="8">
        <v>1.9886565365736297</v>
      </c>
      <c r="O112" s="8">
        <v>0.64165120206649551</v>
      </c>
      <c r="P112" s="8">
        <v>-0.41583943137162294</v>
      </c>
      <c r="Q112" s="8">
        <v>0.97208185818276061</v>
      </c>
      <c r="R112" s="8">
        <v>6.6668671422869474</v>
      </c>
      <c r="S112" s="8">
        <v>1.3589764591828368</v>
      </c>
      <c r="T112" s="8">
        <v>11.185855684409418</v>
      </c>
      <c r="U112" s="8">
        <v>2.6728349191499357</v>
      </c>
      <c r="V112" s="8">
        <v>3.8378155008636616</v>
      </c>
      <c r="W112" s="8">
        <v>4.7609406609235183</v>
      </c>
      <c r="X112" s="8">
        <v>7.9336440035305822</v>
      </c>
      <c r="Y112" s="29"/>
      <c r="Z112" s="9" t="s">
        <v>1</v>
      </c>
      <c r="AA112" s="9" t="s">
        <v>1</v>
      </c>
      <c r="AB112" s="7"/>
      <c r="AC112" s="9" t="s">
        <v>1</v>
      </c>
      <c r="AD112" s="8">
        <f t="shared" si="61"/>
        <v>11.685513409183823</v>
      </c>
      <c r="AE112" s="8">
        <f t="shared" si="61"/>
        <v>-29.503958384822116</v>
      </c>
      <c r="AF112" s="8">
        <f t="shared" si="61"/>
        <v>11.970639453763866</v>
      </c>
      <c r="AG112" s="8">
        <f t="shared" si="61"/>
        <v>7.8104987539038939</v>
      </c>
      <c r="AH112" s="8">
        <f t="shared" si="61"/>
        <v>11.810732161223815</v>
      </c>
      <c r="AI112" s="8">
        <f t="shared" si="61"/>
        <v>-0.17671543515439536</v>
      </c>
      <c r="AJ112" s="8">
        <v>6.2378051378179089</v>
      </c>
      <c r="AK112" s="8">
        <v>19.390185067967678</v>
      </c>
      <c r="AL112" s="8">
        <v>18.433850054024958</v>
      </c>
      <c r="AM112" s="8">
        <v>-3.5529103576340204</v>
      </c>
      <c r="AN112" s="8">
        <v>1.5739202658558771</v>
      </c>
      <c r="AO112" s="8">
        <v>-1.101303461215053</v>
      </c>
      <c r="AP112" s="8">
        <v>4.7835643662082594</v>
      </c>
      <c r="AQ112" s="8">
        <v>-1.4849869135047822</v>
      </c>
      <c r="AR112" s="8">
        <v>3.4297481969429944</v>
      </c>
      <c r="AS112" s="8">
        <v>0.77337516388118477</v>
      </c>
      <c r="AT112" s="8">
        <v>3.9015575489488086</v>
      </c>
      <c r="AU112" s="8">
        <v>0.75664702936040218</v>
      </c>
      <c r="AV112" s="8">
        <v>8.2965280614524914</v>
      </c>
      <c r="AW112" s="8">
        <v>1.2579339002383394</v>
      </c>
      <c r="AX112" s="8">
        <v>9.2761477312373941</v>
      </c>
      <c r="AY112" s="29"/>
      <c r="AZ112" s="9" t="s">
        <v>1</v>
      </c>
      <c r="BA112" s="9" t="s">
        <v>1</v>
      </c>
      <c r="BB112" s="11"/>
      <c r="BC112" s="9" t="s">
        <v>1</v>
      </c>
      <c r="BD112" s="8">
        <f t="shared" si="62"/>
        <v>7.9425571347781387</v>
      </c>
      <c r="BE112" s="8">
        <f t="shared" si="62"/>
        <v>7.6804568245809834</v>
      </c>
      <c r="BF112" s="8">
        <f t="shared" si="62"/>
        <v>10.786832129347124</v>
      </c>
      <c r="BG112" s="8">
        <f t="shared" si="62"/>
        <v>4.6522065855191475</v>
      </c>
      <c r="BH112" s="8">
        <f t="shared" si="62"/>
        <v>12.206554680056447</v>
      </c>
      <c r="BI112" s="8">
        <f t="shared" si="62"/>
        <v>4.9110265868614889</v>
      </c>
      <c r="BJ112" s="8">
        <v>8.5409648109408884</v>
      </c>
      <c r="BK112" s="8">
        <v>11.271344835070662</v>
      </c>
      <c r="BL112" s="8">
        <v>11.163682451482027</v>
      </c>
      <c r="BM112" s="8">
        <v>1.4844539385885591</v>
      </c>
      <c r="BN112" s="8">
        <v>2.0206222429597354</v>
      </c>
      <c r="BO112" s="8">
        <v>0.7754008430283843</v>
      </c>
      <c r="BP112" s="8">
        <v>-0.80739744326187024</v>
      </c>
      <c r="BQ112" s="8">
        <v>1.1675489998593358</v>
      </c>
      <c r="BR112" s="8">
        <v>6.9176375571945892</v>
      </c>
      <c r="BS112" s="8">
        <v>1.4028614268787987</v>
      </c>
      <c r="BT112" s="8">
        <v>11.72835233483973</v>
      </c>
      <c r="BU112" s="8">
        <v>2.8055456690900371</v>
      </c>
      <c r="BV112" s="8">
        <v>3.5351697004242011</v>
      </c>
      <c r="BW112" s="8">
        <v>5.0096503964624839</v>
      </c>
      <c r="BX112" s="8">
        <v>7.8417330737419411</v>
      </c>
      <c r="BY112" s="29"/>
      <c r="BZ112" s="9" t="s">
        <v>1</v>
      </c>
      <c r="CA112" s="9" t="s">
        <v>1</v>
      </c>
    </row>
    <row r="113" spans="1:79" s="6" customFormat="1" ht="22.5" x14ac:dyDescent="0.25">
      <c r="A113" s="51" t="s">
        <v>63</v>
      </c>
      <c r="B113" s="4" t="s">
        <v>15</v>
      </c>
      <c r="C113" s="9" t="s">
        <v>1</v>
      </c>
      <c r="D113" s="8">
        <f t="shared" si="60"/>
        <v>6.1136483575570333</v>
      </c>
      <c r="E113" s="8">
        <f t="shared" si="60"/>
        <v>6.0704273811711396</v>
      </c>
      <c r="F113" s="8">
        <f t="shared" si="60"/>
        <v>10.287014864424936</v>
      </c>
      <c r="G113" s="8">
        <f t="shared" si="60"/>
        <v>3.7718386411993654</v>
      </c>
      <c r="H113" s="8">
        <f t="shared" si="60"/>
        <v>12.192628879731227</v>
      </c>
      <c r="I113" s="8">
        <f t="shared" si="60"/>
        <v>6.4024688695212051</v>
      </c>
      <c r="J113" s="8">
        <f t="shared" si="60"/>
        <v>8.460631139429676</v>
      </c>
      <c r="K113" s="8">
        <f t="shared" si="60"/>
        <v>9.8381162265692943</v>
      </c>
      <c r="L113" s="8">
        <v>11.407242328309476</v>
      </c>
      <c r="M113" s="8">
        <v>0.99955287743547228</v>
      </c>
      <c r="N113" s="8">
        <v>2.2890616230519578</v>
      </c>
      <c r="O113" s="8">
        <v>1.3613850123873839</v>
      </c>
      <c r="P113" s="8">
        <v>0.34790130900603788</v>
      </c>
      <c r="Q113" s="8">
        <v>1.1604393596504448</v>
      </c>
      <c r="R113" s="8">
        <v>6.9632790385634857</v>
      </c>
      <c r="S113" s="8">
        <v>1.3358458879102919</v>
      </c>
      <c r="T113" s="8">
        <v>10.514431959782256</v>
      </c>
      <c r="U113" s="8">
        <v>2.7986877468931359</v>
      </c>
      <c r="V113" s="8">
        <v>4.6845210009732519</v>
      </c>
      <c r="W113" s="8">
        <v>4.538537253466135</v>
      </c>
      <c r="X113" s="8">
        <v>8.1526268462071236</v>
      </c>
      <c r="Y113" s="29"/>
      <c r="Z113" s="9" t="s">
        <v>1</v>
      </c>
      <c r="AA113" s="9" t="s">
        <v>1</v>
      </c>
      <c r="AB113" s="7"/>
      <c r="AC113" s="9" t="s">
        <v>1</v>
      </c>
      <c r="AD113" s="8">
        <f t="shared" si="61"/>
        <v>-12.807750343138856</v>
      </c>
      <c r="AE113" s="8">
        <f t="shared" si="61"/>
        <v>-13.459760032367408</v>
      </c>
      <c r="AF113" s="8">
        <f t="shared" si="61"/>
        <v>8.4318545895992756</v>
      </c>
      <c r="AG113" s="8">
        <f t="shared" si="61"/>
        <v>6.8059678238964638</v>
      </c>
      <c r="AH113" s="8">
        <f t="shared" si="61"/>
        <v>10.823458771087701</v>
      </c>
      <c r="AI113" s="8">
        <f t="shared" si="61"/>
        <v>11.972487384694496</v>
      </c>
      <c r="AJ113" s="8">
        <v>4.9903088854808209</v>
      </c>
      <c r="AK113" s="8">
        <v>18.00211428876446</v>
      </c>
      <c r="AL113" s="8">
        <v>15.685430819769785</v>
      </c>
      <c r="AM113" s="8">
        <v>-5.7165950202779587</v>
      </c>
      <c r="AN113" s="8">
        <v>-0.42707849700235334</v>
      </c>
      <c r="AO113" s="8">
        <v>8.3533763697477337</v>
      </c>
      <c r="AP113" s="8">
        <v>3.9200687601759876</v>
      </c>
      <c r="AQ113" s="8">
        <v>1.0211374577700161</v>
      </c>
      <c r="AR113" s="8">
        <v>4.1146556832073689</v>
      </c>
      <c r="AS113" s="8">
        <v>0.49993649401409712</v>
      </c>
      <c r="AT113" s="8">
        <v>3.0413221004498725</v>
      </c>
      <c r="AU113" s="8">
        <v>1.010553598279218</v>
      </c>
      <c r="AV113" s="8">
        <v>8.6815110999707734</v>
      </c>
      <c r="AW113" s="8">
        <v>1.4576442842875625</v>
      </c>
      <c r="AX113" s="8">
        <v>9.5163640066040713</v>
      </c>
      <c r="AY113" s="29"/>
      <c r="AZ113" s="9" t="s">
        <v>1</v>
      </c>
      <c r="BA113" s="9" t="s">
        <v>1</v>
      </c>
      <c r="BB113" s="11"/>
      <c r="BC113" s="9" t="s">
        <v>1</v>
      </c>
      <c r="BD113" s="8">
        <f t="shared" si="62"/>
        <v>8.0606965960280608</v>
      </c>
      <c r="BE113" s="8">
        <f t="shared" si="62"/>
        <v>7.6920134530945594</v>
      </c>
      <c r="BF113" s="8">
        <f t="shared" si="62"/>
        <v>10.410794622348774</v>
      </c>
      <c r="BG113" s="8">
        <f t="shared" si="62"/>
        <v>3.5730243446137289</v>
      </c>
      <c r="BH113" s="8">
        <f t="shared" si="62"/>
        <v>12.285145511770557</v>
      </c>
      <c r="BI113" s="8">
        <f t="shared" si="62"/>
        <v>6.0309948559322146</v>
      </c>
      <c r="BJ113" s="8">
        <v>8.7050417714874762</v>
      </c>
      <c r="BK113" s="8">
        <v>9.2827842158011098</v>
      </c>
      <c r="BL113" s="8">
        <v>11.093012239671317</v>
      </c>
      <c r="BM113" s="8">
        <v>1.5132415979813629</v>
      </c>
      <c r="BN113" s="8">
        <v>2.4820115023078015</v>
      </c>
      <c r="BO113" s="8">
        <v>0.87878555200235908</v>
      </c>
      <c r="BP113" s="8">
        <v>8.3075467078042031E-2</v>
      </c>
      <c r="BQ113" s="8">
        <v>1.1711625590440589</v>
      </c>
      <c r="BR113" s="8">
        <v>7.1822355576144581</v>
      </c>
      <c r="BS113" s="8">
        <v>1.3982583206938681</v>
      </c>
      <c r="BT113" s="8">
        <v>11.067461798365329</v>
      </c>
      <c r="BU113" s="8">
        <v>2.9214519841493702</v>
      </c>
      <c r="BV113" s="8">
        <v>4.4152028078870309</v>
      </c>
      <c r="BW113" s="8">
        <v>4.7546105821805407</v>
      </c>
      <c r="BX113" s="8">
        <v>8.0599936063673319</v>
      </c>
      <c r="BY113" s="29"/>
      <c r="BZ113" s="9" t="s">
        <v>1</v>
      </c>
      <c r="CA113" s="9" t="s">
        <v>1</v>
      </c>
    </row>
    <row r="114" spans="1:79" s="6" customFormat="1" x14ac:dyDescent="0.25">
      <c r="A114" s="53" t="s">
        <v>17</v>
      </c>
      <c r="B114" s="4" t="s">
        <v>15</v>
      </c>
      <c r="C114" s="9" t="s">
        <v>1</v>
      </c>
      <c r="D114" s="8">
        <f t="shared" si="60"/>
        <v>5.7831348043040132</v>
      </c>
      <c r="E114" s="8">
        <f t="shared" si="60"/>
        <v>2.5310834845972519</v>
      </c>
      <c r="F114" s="8">
        <f t="shared" si="60"/>
        <v>13.209518835114364</v>
      </c>
      <c r="G114" s="8">
        <f t="shared" si="60"/>
        <v>7.8600033126795976</v>
      </c>
      <c r="H114" s="8">
        <f t="shared" si="60"/>
        <v>10.040441791938903</v>
      </c>
      <c r="I114" s="8">
        <f t="shared" si="60"/>
        <v>2.3448485041188016</v>
      </c>
      <c r="J114" s="8">
        <f t="shared" si="60"/>
        <v>14.432082950240432</v>
      </c>
      <c r="K114" s="8">
        <f t="shared" si="60"/>
        <v>17.220004623997866</v>
      </c>
      <c r="L114" s="8">
        <v>17.034802908743774</v>
      </c>
      <c r="M114" s="8">
        <v>4.1264632466786466E-3</v>
      </c>
      <c r="N114" s="8">
        <v>5.2765890060225917</v>
      </c>
      <c r="O114" s="8">
        <v>0.90820783568796859</v>
      </c>
      <c r="P114" s="8">
        <v>-2.6920664383027981</v>
      </c>
      <c r="Q114" s="8">
        <v>-1.0382467941132623</v>
      </c>
      <c r="R114" s="8">
        <v>8.7840676815368557</v>
      </c>
      <c r="S114" s="8">
        <v>1.1204665508246947</v>
      </c>
      <c r="T114" s="8">
        <v>2.9621103389223968</v>
      </c>
      <c r="U114" s="8">
        <v>-3.1086539369081567</v>
      </c>
      <c r="V114" s="8">
        <v>-3.0846112551432214</v>
      </c>
      <c r="W114" s="8">
        <v>1.5084721612455665</v>
      </c>
      <c r="X114" s="8">
        <v>5.2096668817211089</v>
      </c>
      <c r="Y114" s="29"/>
      <c r="Z114" s="9" t="s">
        <v>1</v>
      </c>
      <c r="AA114" s="9" t="s">
        <v>1</v>
      </c>
      <c r="AB114" s="7"/>
      <c r="AC114" s="9" t="s">
        <v>1</v>
      </c>
      <c r="AD114" s="8">
        <f t="shared" si="61"/>
        <v>1.8885108890734026</v>
      </c>
      <c r="AE114" s="8">
        <f t="shared" si="61"/>
        <v>-24.25272548813404</v>
      </c>
      <c r="AF114" s="8">
        <f t="shared" si="61"/>
        <v>8.8208650098283492</v>
      </c>
      <c r="AG114" s="8">
        <f t="shared" si="61"/>
        <v>10.806535123578143</v>
      </c>
      <c r="AH114" s="8">
        <f t="shared" si="61"/>
        <v>12.848785720522393</v>
      </c>
      <c r="AI114" s="8">
        <f t="shared" si="61"/>
        <v>3.4455199058612385</v>
      </c>
      <c r="AJ114" s="8">
        <v>6.0047178340703278</v>
      </c>
      <c r="AK114" s="8">
        <v>17.258592388872906</v>
      </c>
      <c r="AL114" s="8">
        <v>19.157457759815479</v>
      </c>
      <c r="AM114" s="8">
        <v>-0.43001670899872613</v>
      </c>
      <c r="AN114" s="8">
        <v>11.657915346262616</v>
      </c>
      <c r="AO114" s="8">
        <v>2.5902006714676906</v>
      </c>
      <c r="AP114" s="8">
        <v>3.3039134291311445</v>
      </c>
      <c r="AQ114" s="8">
        <v>-3.8643314161385223</v>
      </c>
      <c r="AR114" s="8">
        <v>10.27319584927049</v>
      </c>
      <c r="AS114" s="8">
        <v>-2.6695371471791796</v>
      </c>
      <c r="AT114" s="8">
        <v>-0.81819020624683825</v>
      </c>
      <c r="AU114" s="8">
        <v>-5.6330390790556129</v>
      </c>
      <c r="AV114" s="8">
        <v>6.815187998456218</v>
      </c>
      <c r="AW114" s="8">
        <v>2.8243888451035648</v>
      </c>
      <c r="AX114" s="8">
        <v>6.6930857425819168</v>
      </c>
      <c r="AY114" s="29"/>
      <c r="AZ114" s="9" t="s">
        <v>1</v>
      </c>
      <c r="BA114" s="9" t="s">
        <v>1</v>
      </c>
      <c r="BB114" s="11"/>
      <c r="BC114" s="9" t="s">
        <v>1</v>
      </c>
      <c r="BD114" s="8">
        <f t="shared" si="62"/>
        <v>6.1525603158267161</v>
      </c>
      <c r="BE114" s="8">
        <f t="shared" si="62"/>
        <v>4.9696153630418127</v>
      </c>
      <c r="BF114" s="8">
        <f t="shared" si="62"/>
        <v>13.497849497020065</v>
      </c>
      <c r="BG114" s="8">
        <f t="shared" si="62"/>
        <v>7.6743959590049871</v>
      </c>
      <c r="BH114" s="8">
        <f t="shared" si="62"/>
        <v>9.8583932232557459</v>
      </c>
      <c r="BI114" s="8">
        <f t="shared" si="62"/>
        <v>2.2715562117282984</v>
      </c>
      <c r="BJ114" s="8">
        <v>14.999691927180114</v>
      </c>
      <c r="BK114" s="8">
        <v>17.217608906602976</v>
      </c>
      <c r="BL114" s="8">
        <v>16.902972024956565</v>
      </c>
      <c r="BM114" s="8">
        <v>3.1609608477878304E-2</v>
      </c>
      <c r="BN114" s="8">
        <v>4.8744876018725902</v>
      </c>
      <c r="BO114" s="8">
        <v>0.79536644244322385</v>
      </c>
      <c r="BP114" s="8">
        <v>-3.1014871183103199</v>
      </c>
      <c r="BQ114" s="8">
        <v>-0.83251830654060832</v>
      </c>
      <c r="BR114" s="8">
        <v>8.6789788371289145</v>
      </c>
      <c r="BS114" s="8">
        <v>1.3918532654600968</v>
      </c>
      <c r="BT114" s="8">
        <v>3.2219593127812196</v>
      </c>
      <c r="BU114" s="8">
        <v>-2.9419252910587668</v>
      </c>
      <c r="BV114" s="8">
        <v>-3.7203362578711041</v>
      </c>
      <c r="BW114" s="8">
        <v>1.4147224925288526</v>
      </c>
      <c r="BX114" s="8">
        <v>5.1025148832545941</v>
      </c>
      <c r="BY114" s="29"/>
      <c r="BZ114" s="9" t="s">
        <v>1</v>
      </c>
      <c r="CA114" s="9" t="s">
        <v>1</v>
      </c>
    </row>
    <row r="115" spans="1:79" s="6" customFormat="1" ht="22.5" x14ac:dyDescent="0.25">
      <c r="A115" s="51" t="s">
        <v>63</v>
      </c>
      <c r="B115" s="4" t="s">
        <v>15</v>
      </c>
      <c r="C115" s="9" t="s">
        <v>1</v>
      </c>
      <c r="D115" s="8">
        <f t="shared" si="60"/>
        <v>5.2363394082518999</v>
      </c>
      <c r="E115" s="8">
        <f t="shared" si="60"/>
        <v>2.4257572538017191</v>
      </c>
      <c r="F115" s="8">
        <f t="shared" si="60"/>
        <v>13.147282001633886</v>
      </c>
      <c r="G115" s="8">
        <f t="shared" si="60"/>
        <v>7.6060230275778684</v>
      </c>
      <c r="H115" s="8">
        <f t="shared" si="60"/>
        <v>9.8248459398281085</v>
      </c>
      <c r="I115" s="8">
        <f t="shared" si="60"/>
        <v>3.8291411983353729</v>
      </c>
      <c r="J115" s="8">
        <f t="shared" si="60"/>
        <v>13.949684091712999</v>
      </c>
      <c r="K115" s="8">
        <f t="shared" si="60"/>
        <v>16.745877628891503</v>
      </c>
      <c r="L115" s="8">
        <v>17.152558872575895</v>
      </c>
      <c r="M115" s="8">
        <v>-3.9066001940890605E-2</v>
      </c>
      <c r="N115" s="8">
        <v>5.2353624185720982</v>
      </c>
      <c r="O115" s="8">
        <v>1.9107819074172916</v>
      </c>
      <c r="P115" s="8">
        <v>-2.4930535630826256</v>
      </c>
      <c r="Q115" s="8">
        <v>-1.0089438539880646</v>
      </c>
      <c r="R115" s="8">
        <v>8.6532906243198759</v>
      </c>
      <c r="S115" s="8">
        <v>1.4743708230517738</v>
      </c>
      <c r="T115" s="8">
        <v>2.5764356767978391</v>
      </c>
      <c r="U115" s="8">
        <v>-3.0503474618341131</v>
      </c>
      <c r="V115" s="8">
        <v>-2.6933687530202088</v>
      </c>
      <c r="W115" s="8">
        <v>1.3603460330548156</v>
      </c>
      <c r="X115" s="8">
        <v>5.2348139593317855</v>
      </c>
      <c r="Y115" s="29"/>
      <c r="Z115" s="9" t="s">
        <v>1</v>
      </c>
      <c r="AA115" s="9" t="s">
        <v>1</v>
      </c>
      <c r="AB115" s="7"/>
      <c r="AC115" s="9" t="s">
        <v>1</v>
      </c>
      <c r="AD115" s="8">
        <f t="shared" si="61"/>
        <v>-7.96954410898294</v>
      </c>
      <c r="AE115" s="8">
        <f t="shared" si="61"/>
        <v>-17.494063876803136</v>
      </c>
      <c r="AF115" s="8">
        <f t="shared" si="61"/>
        <v>6.1611346250276311</v>
      </c>
      <c r="AG115" s="8">
        <f t="shared" si="61"/>
        <v>9.3102672500344319</v>
      </c>
      <c r="AH115" s="8">
        <f t="shared" si="61"/>
        <v>13.451271433749667</v>
      </c>
      <c r="AI115" s="8">
        <f t="shared" si="61"/>
        <v>5.4709421912469525</v>
      </c>
      <c r="AJ115" s="8">
        <v>2.6551474501924632</v>
      </c>
      <c r="AK115" s="8">
        <v>13.527799497510063</v>
      </c>
      <c r="AL115" s="8">
        <v>18.517169649367162</v>
      </c>
      <c r="AM115" s="8">
        <v>-1.9355106511632525</v>
      </c>
      <c r="AN115" s="8">
        <v>6.9022204181684144</v>
      </c>
      <c r="AO115" s="8">
        <v>17.994270375814246</v>
      </c>
      <c r="AP115" s="8">
        <v>2.5201196655612046</v>
      </c>
      <c r="AQ115" s="8">
        <v>-2.8176545128257069</v>
      </c>
      <c r="AR115" s="8">
        <v>10.00660294294542</v>
      </c>
      <c r="AS115" s="8">
        <v>-1.9119592105463545</v>
      </c>
      <c r="AT115" s="8">
        <v>-1.3929175842652408</v>
      </c>
      <c r="AU115" s="8">
        <v>-5.2357286449965397</v>
      </c>
      <c r="AV115" s="8">
        <v>6.9243308308051921</v>
      </c>
      <c r="AW115" s="8">
        <v>2.4117745024574422</v>
      </c>
      <c r="AX115" s="8">
        <v>5.8905298502482717</v>
      </c>
      <c r="AY115" s="29"/>
      <c r="AZ115" s="9" t="s">
        <v>1</v>
      </c>
      <c r="BA115" s="9" t="s">
        <v>1</v>
      </c>
      <c r="BB115" s="11"/>
      <c r="BC115" s="9" t="s">
        <v>1</v>
      </c>
      <c r="BD115" s="8">
        <f t="shared" si="62"/>
        <v>6.5029265878166598</v>
      </c>
      <c r="BE115" s="8">
        <f t="shared" si="62"/>
        <v>4.0766660876209393</v>
      </c>
      <c r="BF115" s="8">
        <f t="shared" si="62"/>
        <v>13.60627622987154</v>
      </c>
      <c r="BG115" s="8">
        <f t="shared" si="62"/>
        <v>7.5013910247789806</v>
      </c>
      <c r="BH115" s="8">
        <f t="shared" si="62"/>
        <v>9.5984553664573369</v>
      </c>
      <c r="BI115" s="8">
        <f t="shared" si="62"/>
        <v>3.7230437282707918</v>
      </c>
      <c r="BJ115" s="8">
        <v>14.69186624319363</v>
      </c>
      <c r="BK115" s="8">
        <v>16.935149808293094</v>
      </c>
      <c r="BL115" s="8">
        <v>17.074637581596729</v>
      </c>
      <c r="BM115" s="8">
        <v>7.0558078516791412E-2</v>
      </c>
      <c r="BN115" s="8">
        <v>5.1409411469817812</v>
      </c>
      <c r="BO115" s="8">
        <v>0.98445056453730917</v>
      </c>
      <c r="BP115" s="8">
        <v>-2.8304226073702754</v>
      </c>
      <c r="BQ115" s="8">
        <v>-0.88052156469344833</v>
      </c>
      <c r="BR115" s="8">
        <v>8.5590804704701373</v>
      </c>
      <c r="BS115" s="8">
        <v>1.7132517953226234</v>
      </c>
      <c r="BT115" s="8">
        <v>2.8464647638964502</v>
      </c>
      <c r="BU115" s="8">
        <v>-2.9078074675181198</v>
      </c>
      <c r="BV115" s="8">
        <v>-3.3056360519334249</v>
      </c>
      <c r="BW115" s="8">
        <v>1.2863301424485662</v>
      </c>
      <c r="BX115" s="8">
        <v>5.1881415735929082</v>
      </c>
      <c r="BY115" s="29"/>
      <c r="BZ115" s="9" t="s">
        <v>1</v>
      </c>
      <c r="CA115" s="9" t="s">
        <v>1</v>
      </c>
    </row>
    <row r="116" spans="1:79" s="6" customFormat="1" x14ac:dyDescent="0.25">
      <c r="A116" s="53" t="s">
        <v>18</v>
      </c>
      <c r="B116" s="4" t="s">
        <v>15</v>
      </c>
      <c r="C116" s="9" t="s">
        <v>1</v>
      </c>
      <c r="D116" s="8">
        <f t="shared" si="60"/>
        <v>10.815489772557596</v>
      </c>
      <c r="E116" s="8">
        <f t="shared" si="60"/>
        <v>6.7121841795134696</v>
      </c>
      <c r="F116" s="8">
        <f t="shared" si="60"/>
        <v>8.8041653493159178</v>
      </c>
      <c r="G116" s="8">
        <f t="shared" si="60"/>
        <v>6.0061331017047692</v>
      </c>
      <c r="H116" s="8">
        <f t="shared" si="60"/>
        <v>3.942931727319765</v>
      </c>
      <c r="I116" s="8">
        <f t="shared" si="60"/>
        <v>3.3253040822048163</v>
      </c>
      <c r="J116" s="8">
        <f t="shared" si="60"/>
        <v>-6.0872978766224879</v>
      </c>
      <c r="K116" s="8">
        <f t="shared" si="60"/>
        <v>3.7229030520533168</v>
      </c>
      <c r="L116" s="8">
        <v>9.054716150721287</v>
      </c>
      <c r="M116" s="8">
        <v>9.8624231589117031</v>
      </c>
      <c r="N116" s="8">
        <v>8.0942200319716218</v>
      </c>
      <c r="O116" s="8">
        <v>7.7840151772700539</v>
      </c>
      <c r="P116" s="8">
        <v>10.666211930191217</v>
      </c>
      <c r="Q116" s="8">
        <v>4.8407969297288744</v>
      </c>
      <c r="R116" s="8">
        <v>-0.29740135191217432</v>
      </c>
      <c r="S116" s="8">
        <v>6.0859537201650493</v>
      </c>
      <c r="T116" s="8">
        <v>-1.5844948013599924</v>
      </c>
      <c r="U116" s="8">
        <v>5.6514429337367389</v>
      </c>
      <c r="V116" s="8">
        <v>5.4261511080883729</v>
      </c>
      <c r="W116" s="8">
        <v>6.9979298515982169</v>
      </c>
      <c r="X116" s="8">
        <v>4.2663508025261976</v>
      </c>
      <c r="Y116" s="29"/>
      <c r="Z116" s="9" t="s">
        <v>1</v>
      </c>
      <c r="AA116" s="9" t="s">
        <v>1</v>
      </c>
      <c r="AB116" s="7"/>
      <c r="AC116" s="9" t="s">
        <v>1</v>
      </c>
      <c r="AD116" s="8">
        <f t="shared" si="61"/>
        <v>11.494731234990606</v>
      </c>
      <c r="AE116" s="8">
        <f t="shared" si="61"/>
        <v>4.8354762541261698</v>
      </c>
      <c r="AF116" s="8">
        <f t="shared" si="61"/>
        <v>5.7835311656302846</v>
      </c>
      <c r="AG116" s="8">
        <f t="shared" si="61"/>
        <v>4.3072907996984267</v>
      </c>
      <c r="AH116" s="8">
        <f t="shared" si="61"/>
        <v>4.4899940094551338</v>
      </c>
      <c r="AI116" s="8">
        <f t="shared" si="61"/>
        <v>0.77439555614315925</v>
      </c>
      <c r="AJ116" s="8">
        <v>-9.0130345936556004</v>
      </c>
      <c r="AK116" s="8">
        <v>2.4417897245122999</v>
      </c>
      <c r="AL116" s="8">
        <v>7.7649940896233671</v>
      </c>
      <c r="AM116" s="8">
        <v>5.1604826654954916</v>
      </c>
      <c r="AN116" s="8">
        <v>4.983751832274752</v>
      </c>
      <c r="AO116" s="8">
        <v>7.5092024583812034</v>
      </c>
      <c r="AP116" s="8">
        <v>11.2203103707885</v>
      </c>
      <c r="AQ116" s="8">
        <v>3.4655137381088386</v>
      </c>
      <c r="AR116" s="8">
        <v>-3.7887328736906922</v>
      </c>
      <c r="AS116" s="8">
        <v>2.8678377327746807</v>
      </c>
      <c r="AT116" s="8">
        <v>-5.0515047556517034</v>
      </c>
      <c r="AU116" s="8">
        <v>3.5048360709295068</v>
      </c>
      <c r="AV116" s="8">
        <v>2.4695906929059097</v>
      </c>
      <c r="AW116" s="8">
        <v>5.2113488298948019</v>
      </c>
      <c r="AX116" s="8">
        <v>2.178970231151145</v>
      </c>
      <c r="AY116" s="29"/>
      <c r="AZ116" s="9" t="s">
        <v>1</v>
      </c>
      <c r="BA116" s="9" t="s">
        <v>1</v>
      </c>
      <c r="BB116" s="11"/>
      <c r="BC116" s="9" t="s">
        <v>1</v>
      </c>
      <c r="BD116" s="8">
        <f t="shared" si="62"/>
        <v>9.3976508789115343</v>
      </c>
      <c r="BE116" s="8">
        <f t="shared" si="62"/>
        <v>10.704691616991768</v>
      </c>
      <c r="BF116" s="8">
        <f t="shared" si="62"/>
        <v>14.889569476198039</v>
      </c>
      <c r="BG116" s="8">
        <f t="shared" si="62"/>
        <v>9.1573755396984211</v>
      </c>
      <c r="BH116" s="8">
        <f t="shared" si="62"/>
        <v>2.9732547088856087</v>
      </c>
      <c r="BI116" s="8">
        <f t="shared" si="62"/>
        <v>7.9134316006408412</v>
      </c>
      <c r="BJ116" s="8">
        <v>-1.1731238154219281</v>
      </c>
      <c r="BK116" s="8">
        <v>5.7040055937917389</v>
      </c>
      <c r="BL116" s="8">
        <v>10.987579926350644</v>
      </c>
      <c r="BM116" s="8">
        <v>16.704462617164072</v>
      </c>
      <c r="BN116" s="8">
        <v>12.172709255832025</v>
      </c>
      <c r="BO116" s="8">
        <v>8.1212599775160932</v>
      </c>
      <c r="BP116" s="8">
        <v>9.9900824014073955</v>
      </c>
      <c r="BQ116" s="8">
        <v>6.537733800064971</v>
      </c>
      <c r="BR116" s="8">
        <v>3.8862627077995038</v>
      </c>
      <c r="BS116" s="8">
        <v>9.657326787788012</v>
      </c>
      <c r="BT116" s="8">
        <v>2.0248682775664273</v>
      </c>
      <c r="BU116" s="8">
        <v>7.7311877000117102</v>
      </c>
      <c r="BV116" s="8">
        <v>8.1782464707958358</v>
      </c>
      <c r="BW116" s="8">
        <v>8.5731980334128757</v>
      </c>
      <c r="BX116" s="8">
        <v>6.049851895096281</v>
      </c>
      <c r="BY116" s="29"/>
      <c r="BZ116" s="9" t="s">
        <v>1</v>
      </c>
      <c r="CA116" s="9" t="s">
        <v>1</v>
      </c>
    </row>
    <row r="117" spans="1:79" s="6" customFormat="1" x14ac:dyDescent="0.25">
      <c r="A117" s="51" t="s">
        <v>72</v>
      </c>
      <c r="B117" s="4" t="s">
        <v>15</v>
      </c>
      <c r="C117" s="9" t="s">
        <v>1</v>
      </c>
      <c r="D117" s="8">
        <f t="shared" si="60"/>
        <v>8.2083469735577896</v>
      </c>
      <c r="E117" s="8">
        <f t="shared" si="60"/>
        <v>11.626965313906744</v>
      </c>
      <c r="F117" s="8">
        <f t="shared" si="60"/>
        <v>11.1930111664152</v>
      </c>
      <c r="G117" s="8">
        <f t="shared" si="60"/>
        <v>4.1138907860747365</v>
      </c>
      <c r="H117" s="8">
        <f t="shared" si="60"/>
        <v>4.9437684555743822</v>
      </c>
      <c r="I117" s="8">
        <f t="shared" si="60"/>
        <v>2.0684491294180818</v>
      </c>
      <c r="J117" s="8">
        <f t="shared" si="60"/>
        <v>-2.000678325952876</v>
      </c>
      <c r="K117" s="8">
        <f t="shared" si="60"/>
        <v>0.41527319369927262</v>
      </c>
      <c r="L117" s="8">
        <v>5.9132381787343702</v>
      </c>
      <c r="M117" s="8">
        <v>14.192797878496254</v>
      </c>
      <c r="N117" s="8">
        <v>13.219983729433959</v>
      </c>
      <c r="O117" s="8">
        <v>5.7329377539402371</v>
      </c>
      <c r="P117" s="8">
        <v>3.5414187293734134</v>
      </c>
      <c r="Q117" s="8">
        <v>10.483279785301081</v>
      </c>
      <c r="R117" s="8">
        <v>8.6896771953151273</v>
      </c>
      <c r="S117" s="8">
        <v>6.1155980832492629</v>
      </c>
      <c r="T117" s="8">
        <v>0.3158496722729609</v>
      </c>
      <c r="U117" s="8">
        <v>2.9653634186200151</v>
      </c>
      <c r="V117" s="8">
        <v>4.571136416452104</v>
      </c>
      <c r="W117" s="8">
        <v>7.3200047918256184</v>
      </c>
      <c r="X117" s="8">
        <v>0.6346047358682716</v>
      </c>
      <c r="Y117" s="29"/>
      <c r="Z117" s="9" t="s">
        <v>1</v>
      </c>
      <c r="AA117" s="9" t="s">
        <v>1</v>
      </c>
      <c r="AB117" s="7"/>
      <c r="AC117" s="9" t="s">
        <v>1</v>
      </c>
      <c r="AD117" s="8">
        <f t="shared" si="61"/>
        <v>14.476304888386826</v>
      </c>
      <c r="AE117" s="8">
        <f t="shared" si="61"/>
        <v>3.8274487734839546</v>
      </c>
      <c r="AF117" s="8">
        <f t="shared" si="61"/>
        <v>10.906314763742708</v>
      </c>
      <c r="AG117" s="8">
        <f t="shared" si="61"/>
        <v>-4.3098991423684225</v>
      </c>
      <c r="AH117" s="8">
        <f t="shared" si="61"/>
        <v>2.0920976479687159</v>
      </c>
      <c r="AI117" s="8">
        <f t="shared" si="61"/>
        <v>-9.3436673141717108</v>
      </c>
      <c r="AJ117" s="8">
        <v>-12.167957310718268</v>
      </c>
      <c r="AK117" s="8">
        <v>-5.2851301485131845</v>
      </c>
      <c r="AL117" s="8">
        <v>4.7148180142682516</v>
      </c>
      <c r="AM117" s="8">
        <v>14.090517448932683</v>
      </c>
      <c r="AN117" s="8">
        <v>22.653939369181252</v>
      </c>
      <c r="AO117" s="8">
        <v>5.2741487128380671</v>
      </c>
      <c r="AP117" s="8">
        <v>4.4336230614746786</v>
      </c>
      <c r="AQ117" s="8">
        <v>14.385471815311002</v>
      </c>
      <c r="AR117" s="8">
        <v>12.05003987122344</v>
      </c>
      <c r="AS117" s="8">
        <v>4.2346026503306655</v>
      </c>
      <c r="AT117" s="8">
        <v>-3.7825938588005537</v>
      </c>
      <c r="AU117" s="8">
        <v>6.6648310109719944</v>
      </c>
      <c r="AV117" s="8">
        <v>3.3826492921738671</v>
      </c>
      <c r="AW117" s="8">
        <v>2.8684604646346923</v>
      </c>
      <c r="AX117" s="8">
        <v>-1.5123122313884463</v>
      </c>
      <c r="AY117" s="29"/>
      <c r="AZ117" s="9" t="s">
        <v>1</v>
      </c>
      <c r="BA117" s="9" t="s">
        <v>1</v>
      </c>
      <c r="BB117" s="11"/>
      <c r="BC117" s="9" t="s">
        <v>1</v>
      </c>
      <c r="BD117" s="8">
        <f t="shared" si="62"/>
        <v>2.9424370142672185</v>
      </c>
      <c r="BE117" s="8">
        <f t="shared" si="62"/>
        <v>18.913754377540194</v>
      </c>
      <c r="BF117" s="8">
        <f t="shared" si="62"/>
        <v>11.426879192369421</v>
      </c>
      <c r="BG117" s="8">
        <f t="shared" si="62"/>
        <v>10.953360670978029</v>
      </c>
      <c r="BH117" s="8">
        <f t="shared" si="62"/>
        <v>6.9405973608249294</v>
      </c>
      <c r="BI117" s="8">
        <f t="shared" si="62"/>
        <v>9.6972658407433521</v>
      </c>
      <c r="BJ117" s="8">
        <v>3.6162395015647331</v>
      </c>
      <c r="BK117" s="8">
        <v>3.0847372189698907</v>
      </c>
      <c r="BL117" s="8">
        <v>6.4288838697599271</v>
      </c>
      <c r="BM117" s="8">
        <v>14.236097436492322</v>
      </c>
      <c r="BN117" s="8">
        <v>9.2312876971598179</v>
      </c>
      <c r="BO117" s="8">
        <v>5.9507511542033154</v>
      </c>
      <c r="BP117" s="8">
        <v>3.1205432877860151</v>
      </c>
      <c r="BQ117" s="8">
        <v>8.619077450366742</v>
      </c>
      <c r="BR117" s="8">
        <v>6.9990987775571778</v>
      </c>
      <c r="BS117" s="8">
        <v>7.1065870170645917</v>
      </c>
      <c r="BT117" s="8">
        <v>2.4171868969684374</v>
      </c>
      <c r="BU117" s="8">
        <v>1.1834080286979853</v>
      </c>
      <c r="BV117" s="8">
        <v>5.1746180093052097</v>
      </c>
      <c r="BW117" s="8">
        <v>9.5418661866748966</v>
      </c>
      <c r="BX117" s="8">
        <v>1.640895794611219</v>
      </c>
      <c r="BY117" s="29"/>
      <c r="BZ117" s="9" t="s">
        <v>1</v>
      </c>
      <c r="CA117" s="9" t="s">
        <v>1</v>
      </c>
    </row>
    <row r="118" spans="1:79" s="6" customFormat="1" x14ac:dyDescent="0.25">
      <c r="A118" s="51" t="s">
        <v>73</v>
      </c>
      <c r="B118" s="4" t="s">
        <v>15</v>
      </c>
      <c r="C118" s="9" t="s">
        <v>1</v>
      </c>
      <c r="D118" s="8">
        <f t="shared" si="60"/>
        <v>11.870388807772535</v>
      </c>
      <c r="E118" s="8">
        <f t="shared" si="60"/>
        <v>4.7886678668034088</v>
      </c>
      <c r="F118" s="8">
        <f t="shared" si="60"/>
        <v>7.80822205908136</v>
      </c>
      <c r="G118" s="8">
        <f t="shared" si="60"/>
        <v>6.8198041206869675</v>
      </c>
      <c r="H118" s="8">
        <f t="shared" si="60"/>
        <v>3.523470105841553</v>
      </c>
      <c r="I118" s="8">
        <f t="shared" si="60"/>
        <v>3.8592926901185765</v>
      </c>
      <c r="J118" s="8">
        <f t="shared" si="60"/>
        <v>-7.7936049643531069</v>
      </c>
      <c r="K118" s="8">
        <f t="shared" si="60"/>
        <v>5.1907200640178397</v>
      </c>
      <c r="L118" s="8">
        <v>10.385511817539484</v>
      </c>
      <c r="M118" s="8">
        <v>8.1023083024249978</v>
      </c>
      <c r="N118" s="8">
        <v>-32.87001479017129</v>
      </c>
      <c r="O118" s="8">
        <v>9.0757973482725305</v>
      </c>
      <c r="P118" s="8">
        <v>12.788303972214688</v>
      </c>
      <c r="Q118" s="8">
        <v>5.8694946885976762</v>
      </c>
      <c r="R118" s="8">
        <v>-0.24744616407239572</v>
      </c>
      <c r="S118" s="8">
        <v>10.686344328480812</v>
      </c>
      <c r="T118" s="8">
        <v>-3.5992385480482558</v>
      </c>
      <c r="U118" s="8">
        <v>7.771277523497333</v>
      </c>
      <c r="V118" s="8">
        <v>4.4280310855922655</v>
      </c>
      <c r="W118" s="8">
        <v>12.777489773806195</v>
      </c>
      <c r="X118" s="8">
        <v>5.6018223715011084</v>
      </c>
      <c r="Y118" s="29"/>
      <c r="Z118" s="24" t="s">
        <v>1</v>
      </c>
      <c r="AA118" s="24" t="s">
        <v>1</v>
      </c>
      <c r="AB118" s="7"/>
      <c r="AC118" s="9" t="s">
        <v>1</v>
      </c>
      <c r="AD118" s="8">
        <f t="shared" si="61"/>
        <v>10.774673322158534</v>
      </c>
      <c r="AE118" s="8">
        <f t="shared" si="61"/>
        <v>5.0870523549781943</v>
      </c>
      <c r="AF118" s="8">
        <f t="shared" si="61"/>
        <v>4.5203489793786522</v>
      </c>
      <c r="AG118" s="8">
        <f t="shared" si="61"/>
        <v>6.5619508592798192</v>
      </c>
      <c r="AH118" s="8">
        <f t="shared" si="61"/>
        <v>5.0533859941719328</v>
      </c>
      <c r="AI118" s="8">
        <f t="shared" si="61"/>
        <v>3.084649399458228</v>
      </c>
      <c r="AJ118" s="8">
        <v>-8.3795220748025692</v>
      </c>
      <c r="AK118" s="8">
        <v>3.9292086914994195</v>
      </c>
      <c r="AL118" s="8">
        <v>8.3000909008779757</v>
      </c>
      <c r="AM118" s="8">
        <v>3.6457362818570482</v>
      </c>
      <c r="AN118" s="8">
        <v>-44.806562206403797</v>
      </c>
      <c r="AO118" s="8">
        <v>10.679869411832964</v>
      </c>
      <c r="AP118" s="8">
        <v>11.791713441854412</v>
      </c>
      <c r="AQ118" s="8">
        <v>4.9080336307177452</v>
      </c>
      <c r="AR118" s="8">
        <v>-4.0184377635438135</v>
      </c>
      <c r="AS118" s="8">
        <v>5.8184606526174631</v>
      </c>
      <c r="AT118" s="8">
        <v>-3.0893083238519137</v>
      </c>
      <c r="AU118" s="8">
        <v>3.0435882729647146</v>
      </c>
      <c r="AV118" s="8">
        <v>3.4413705180988963</v>
      </c>
      <c r="AW118" s="8">
        <v>5.5624023217053065</v>
      </c>
      <c r="AX118" s="8">
        <v>2.4779738653541106</v>
      </c>
      <c r="AY118" s="29"/>
      <c r="AZ118" s="24" t="s">
        <v>1</v>
      </c>
      <c r="BA118" s="24" t="s">
        <v>1</v>
      </c>
      <c r="BB118" s="11"/>
      <c r="BC118" s="9" t="s">
        <v>1</v>
      </c>
      <c r="BD118" s="8">
        <f t="shared" si="62"/>
        <v>15.435937269736755</v>
      </c>
      <c r="BE118" s="8">
        <f t="shared" si="62"/>
        <v>3.8569075058358715</v>
      </c>
      <c r="BF118" s="8">
        <f t="shared" si="62"/>
        <v>18.196818040720398</v>
      </c>
      <c r="BG118" s="8">
        <f t="shared" si="62"/>
        <v>7.5402635125651374</v>
      </c>
      <c r="BH118" s="8">
        <f t="shared" si="62"/>
        <v>-0.71233041560134769</v>
      </c>
      <c r="BI118" s="8">
        <f t="shared" si="62"/>
        <v>6.1285536717688771</v>
      </c>
      <c r="BJ118" s="8">
        <v>-6.1264321670685291</v>
      </c>
      <c r="BK118" s="8">
        <v>8.6940805975953559</v>
      </c>
      <c r="BL118" s="8">
        <v>15.923080369723387</v>
      </c>
      <c r="BM118" s="8">
        <v>19.157982400979524</v>
      </c>
      <c r="BN118" s="8">
        <v>-7.1132491607786008</v>
      </c>
      <c r="BO118" s="8">
        <v>7.0191011383770485</v>
      </c>
      <c r="BP118" s="8">
        <v>14.1098137103012</v>
      </c>
      <c r="BQ118" s="8">
        <v>7.1185219762672558</v>
      </c>
      <c r="BR118" s="8">
        <v>4.5503298399370395</v>
      </c>
      <c r="BS118" s="8">
        <v>16.372084402549024</v>
      </c>
      <c r="BT118" s="8">
        <v>-4.1408279912111601</v>
      </c>
      <c r="BU118" s="8">
        <v>12.847566990556691</v>
      </c>
      <c r="BV118" s="8">
        <v>5.3954041742164671</v>
      </c>
      <c r="BW118" s="8">
        <v>19.720381965477429</v>
      </c>
      <c r="BX118" s="8">
        <v>8.2523354877617638</v>
      </c>
      <c r="BY118" s="29"/>
      <c r="BZ118" s="24" t="s">
        <v>1</v>
      </c>
      <c r="CA118" s="24" t="s">
        <v>1</v>
      </c>
    </row>
    <row r="119" spans="1:79" s="6" customFormat="1" x14ac:dyDescent="0.25">
      <c r="A119" s="51" t="s">
        <v>210</v>
      </c>
      <c r="B119" s="4" t="s">
        <v>15</v>
      </c>
      <c r="C119" s="25" t="s">
        <v>1</v>
      </c>
      <c r="D119" s="25" t="s">
        <v>1</v>
      </c>
      <c r="E119" s="25" t="s">
        <v>1</v>
      </c>
      <c r="F119" s="25" t="s">
        <v>1</v>
      </c>
      <c r="G119" s="25" t="s">
        <v>1</v>
      </c>
      <c r="H119" s="25" t="s">
        <v>1</v>
      </c>
      <c r="I119" s="25" t="s">
        <v>1</v>
      </c>
      <c r="J119" s="25" t="s">
        <v>1</v>
      </c>
      <c r="K119" s="25" t="s">
        <v>1</v>
      </c>
      <c r="L119" s="25" t="s">
        <v>1</v>
      </c>
      <c r="M119" s="25" t="s">
        <v>1</v>
      </c>
      <c r="N119" s="8" t="s">
        <v>1</v>
      </c>
      <c r="O119" s="8">
        <v>-27.805054755287916</v>
      </c>
      <c r="P119" s="8">
        <v>-14.878869526622662</v>
      </c>
      <c r="Q119" s="8">
        <v>-7.4034399755860232</v>
      </c>
      <c r="R119" s="8">
        <v>-6.8492586765118046</v>
      </c>
      <c r="S119" s="8">
        <v>3.257687301470602</v>
      </c>
      <c r="T119" s="8">
        <v>-54.537633168256797</v>
      </c>
      <c r="U119" s="8">
        <v>-11.482581517890356</v>
      </c>
      <c r="V119" s="8">
        <v>-12.635122314119284</v>
      </c>
      <c r="W119" s="8">
        <v>-2.4399035650446432E-2</v>
      </c>
      <c r="X119" s="8">
        <v>-10.637084276097541</v>
      </c>
      <c r="Y119" s="29"/>
      <c r="Z119" s="24" t="s">
        <v>1</v>
      </c>
      <c r="AA119" s="24" t="s">
        <v>1</v>
      </c>
      <c r="AB119" s="7"/>
      <c r="AC119" s="25" t="s">
        <v>1</v>
      </c>
      <c r="AD119" s="25" t="s">
        <v>1</v>
      </c>
      <c r="AE119" s="25" t="s">
        <v>1</v>
      </c>
      <c r="AF119" s="25" t="s">
        <v>1</v>
      </c>
      <c r="AG119" s="25" t="s">
        <v>1</v>
      </c>
      <c r="AH119" s="25" t="s">
        <v>1</v>
      </c>
      <c r="AI119" s="25" t="s">
        <v>1</v>
      </c>
      <c r="AJ119" s="25" t="s">
        <v>1</v>
      </c>
      <c r="AK119" s="25" t="s">
        <v>1</v>
      </c>
      <c r="AL119" s="25" t="s">
        <v>1</v>
      </c>
      <c r="AM119" s="25" t="s">
        <v>1</v>
      </c>
      <c r="AN119" s="8" t="s">
        <v>1</v>
      </c>
      <c r="AO119" s="8">
        <v>-10.543104579782714</v>
      </c>
      <c r="AP119" s="8">
        <v>-0.44087760743835025</v>
      </c>
      <c r="AQ119" s="8">
        <v>-6.2439022316503667</v>
      </c>
      <c r="AR119" s="8">
        <v>-9.9943170310719314</v>
      </c>
      <c r="AS119" s="8">
        <v>2.151549703526956</v>
      </c>
      <c r="AT119" s="8">
        <v>-36.823118342762406</v>
      </c>
      <c r="AU119" s="8">
        <v>-6.488843092943652</v>
      </c>
      <c r="AV119" s="8">
        <v>-0.75897180112193263</v>
      </c>
      <c r="AW119" s="8">
        <v>-9.4628376158244158</v>
      </c>
      <c r="AX119" s="8">
        <v>-9.3101759642613242</v>
      </c>
      <c r="AY119" s="29"/>
      <c r="AZ119" s="24" t="s">
        <v>1</v>
      </c>
      <c r="BA119" s="24" t="s">
        <v>1</v>
      </c>
      <c r="BB119" s="11"/>
      <c r="BC119" s="25" t="s">
        <v>1</v>
      </c>
      <c r="BD119" s="25" t="s">
        <v>1</v>
      </c>
      <c r="BE119" s="25" t="s">
        <v>1</v>
      </c>
      <c r="BF119" s="25" t="s">
        <v>1</v>
      </c>
      <c r="BG119" s="25" t="s">
        <v>1</v>
      </c>
      <c r="BH119" s="25" t="s">
        <v>1</v>
      </c>
      <c r="BI119" s="25" t="s">
        <v>1</v>
      </c>
      <c r="BJ119" s="25" t="s">
        <v>1</v>
      </c>
      <c r="BK119" s="25" t="s">
        <v>1</v>
      </c>
      <c r="BL119" s="25" t="s">
        <v>1</v>
      </c>
      <c r="BM119" s="25" t="s">
        <v>1</v>
      </c>
      <c r="BN119" s="8" t="s">
        <v>1</v>
      </c>
      <c r="BO119" s="8">
        <v>-29.629131571726486</v>
      </c>
      <c r="BP119" s="8">
        <v>-16.818330168369368</v>
      </c>
      <c r="BQ119" s="8">
        <v>-7.5898685555189749</v>
      </c>
      <c r="BR119" s="8">
        <v>-6.3362363748702304</v>
      </c>
      <c r="BS119" s="8">
        <v>3.4310736969625388</v>
      </c>
      <c r="BT119" s="8">
        <v>-57.280022131842379</v>
      </c>
      <c r="BU119" s="8">
        <v>-12.625861888773414</v>
      </c>
      <c r="BV119" s="8">
        <v>-15.545056558903292</v>
      </c>
      <c r="BW119" s="8">
        <v>2.6931276421316985</v>
      </c>
      <c r="BX119" s="8">
        <v>-10.973905984582776</v>
      </c>
      <c r="BY119" s="29"/>
      <c r="BZ119" s="24" t="s">
        <v>1</v>
      </c>
      <c r="CA119" s="24" t="s">
        <v>1</v>
      </c>
    </row>
    <row r="120" spans="1:79" s="6" customFormat="1" x14ac:dyDescent="0.25">
      <c r="A120" s="51" t="s">
        <v>209</v>
      </c>
      <c r="B120" s="4" t="s">
        <v>15</v>
      </c>
      <c r="C120" s="25" t="s">
        <v>1</v>
      </c>
      <c r="D120" s="25" t="s">
        <v>1</v>
      </c>
      <c r="E120" s="25" t="s">
        <v>1</v>
      </c>
      <c r="F120" s="25" t="s">
        <v>1</v>
      </c>
      <c r="G120" s="25" t="s">
        <v>1</v>
      </c>
      <c r="H120" s="25" t="s">
        <v>1</v>
      </c>
      <c r="I120" s="25" t="s">
        <v>1</v>
      </c>
      <c r="J120" s="25" t="s">
        <v>1</v>
      </c>
      <c r="K120" s="25" t="s">
        <v>1</v>
      </c>
      <c r="L120" s="25" t="s">
        <v>1</v>
      </c>
      <c r="M120" s="25" t="s">
        <v>1</v>
      </c>
      <c r="N120" s="8" t="s">
        <v>1</v>
      </c>
      <c r="O120" s="8">
        <v>9.1262438694885262</v>
      </c>
      <c r="P120" s="8">
        <v>12.813340416748042</v>
      </c>
      <c r="Q120" s="8">
        <v>5.8785572662521268</v>
      </c>
      <c r="R120" s="8">
        <v>-0.2435039989720944</v>
      </c>
      <c r="S120" s="8">
        <v>10.690486490287366</v>
      </c>
      <c r="T120" s="8">
        <v>-3.5727429270347888</v>
      </c>
      <c r="U120" s="8">
        <v>7.7759992286744462</v>
      </c>
      <c r="V120" s="8">
        <v>4.4314678285790388</v>
      </c>
      <c r="W120" s="8">
        <v>12.779646859019312</v>
      </c>
      <c r="X120" s="8">
        <v>5.6042479388013433</v>
      </c>
      <c r="Y120" s="29"/>
      <c r="Z120" s="24" t="s">
        <v>1</v>
      </c>
      <c r="AA120" s="24" t="s">
        <v>1</v>
      </c>
      <c r="AB120" s="7"/>
      <c r="AC120" s="25" t="s">
        <v>1</v>
      </c>
      <c r="AD120" s="25" t="s">
        <v>1</v>
      </c>
      <c r="AE120" s="25" t="s">
        <v>1</v>
      </c>
      <c r="AF120" s="25" t="s">
        <v>1</v>
      </c>
      <c r="AG120" s="25" t="s">
        <v>1</v>
      </c>
      <c r="AH120" s="25" t="s">
        <v>1</v>
      </c>
      <c r="AI120" s="25" t="s">
        <v>1</v>
      </c>
      <c r="AJ120" s="25" t="s">
        <v>1</v>
      </c>
      <c r="AK120" s="25" t="s">
        <v>1</v>
      </c>
      <c r="AL120" s="25" t="s">
        <v>1</v>
      </c>
      <c r="AM120" s="25" t="s">
        <v>1</v>
      </c>
      <c r="AN120" s="8" t="s">
        <v>1</v>
      </c>
      <c r="AO120" s="8">
        <v>10.684801984500702</v>
      </c>
      <c r="AP120" s="8">
        <v>11.794011238212644</v>
      </c>
      <c r="AQ120" s="8">
        <v>4.9098991762930311</v>
      </c>
      <c r="AR120" s="8">
        <v>-4.0175443748158397</v>
      </c>
      <c r="AS120" s="8">
        <v>5.8189747165001027</v>
      </c>
      <c r="AT120" s="8">
        <v>-3.0847430846933754</v>
      </c>
      <c r="AU120" s="8">
        <v>3.0444292184831134</v>
      </c>
      <c r="AV120" s="8">
        <v>3.441706787826071</v>
      </c>
      <c r="AW120" s="8">
        <v>5.5635563596241999</v>
      </c>
      <c r="AX120" s="8">
        <v>2.4787503934540212</v>
      </c>
      <c r="AY120" s="29"/>
      <c r="AZ120" s="24" t="s">
        <v>1</v>
      </c>
      <c r="BA120" s="24" t="s">
        <v>1</v>
      </c>
      <c r="BB120" s="11"/>
      <c r="BC120" s="25" t="s">
        <v>1</v>
      </c>
      <c r="BD120" s="25" t="s">
        <v>1</v>
      </c>
      <c r="BE120" s="25" t="s">
        <v>1</v>
      </c>
      <c r="BF120" s="25" t="s">
        <v>1</v>
      </c>
      <c r="BG120" s="25" t="s">
        <v>1</v>
      </c>
      <c r="BH120" s="25" t="s">
        <v>1</v>
      </c>
      <c r="BI120" s="25" t="s">
        <v>1</v>
      </c>
      <c r="BJ120" s="25" t="s">
        <v>1</v>
      </c>
      <c r="BK120" s="25" t="s">
        <v>1</v>
      </c>
      <c r="BL120" s="25" t="s">
        <v>1</v>
      </c>
      <c r="BM120" s="25" t="s">
        <v>1</v>
      </c>
      <c r="BN120" s="8" t="s">
        <v>1</v>
      </c>
      <c r="BO120" s="8">
        <v>7.1227199376702188</v>
      </c>
      <c r="BP120" s="8">
        <v>14.167258506815061</v>
      </c>
      <c r="BQ120" s="8">
        <v>7.1384263286983662</v>
      </c>
      <c r="BR120" s="8">
        <v>4.5630369895568457</v>
      </c>
      <c r="BS120" s="8">
        <v>16.38561505807894</v>
      </c>
      <c r="BT120" s="8">
        <v>-4.0914518288740043</v>
      </c>
      <c r="BU120" s="8">
        <v>12.858109972870935</v>
      </c>
      <c r="BV120" s="8">
        <v>5.4021140183999838</v>
      </c>
      <c r="BW120" s="8">
        <v>19.724753627501478</v>
      </c>
      <c r="BX120" s="8">
        <v>8.2565695162688293</v>
      </c>
      <c r="BY120" s="29"/>
      <c r="BZ120" s="24" t="s">
        <v>1</v>
      </c>
      <c r="CA120" s="24" t="s">
        <v>1</v>
      </c>
    </row>
    <row r="121" spans="1:79" s="6" customFormat="1" x14ac:dyDescent="0.25">
      <c r="A121" s="51" t="s">
        <v>214</v>
      </c>
      <c r="B121" s="4" t="s">
        <v>15</v>
      </c>
      <c r="C121" s="25" t="s">
        <v>1</v>
      </c>
      <c r="D121" s="25" t="s">
        <v>1</v>
      </c>
      <c r="E121" s="25" t="s">
        <v>1</v>
      </c>
      <c r="F121" s="25" t="s">
        <v>1</v>
      </c>
      <c r="G121" s="25" t="s">
        <v>1</v>
      </c>
      <c r="H121" s="25" t="s">
        <v>1</v>
      </c>
      <c r="I121" s="25" t="s">
        <v>1</v>
      </c>
      <c r="J121" s="25" t="s">
        <v>1</v>
      </c>
      <c r="K121" s="25" t="s">
        <v>1</v>
      </c>
      <c r="L121" s="25" t="s">
        <v>1</v>
      </c>
      <c r="M121" s="25" t="s">
        <v>1</v>
      </c>
      <c r="N121" s="8" t="s">
        <v>1</v>
      </c>
      <c r="O121" s="8">
        <v>8.1191091874765817</v>
      </c>
      <c r="P121" s="8">
        <v>15.696444109233498</v>
      </c>
      <c r="Q121" s="8">
        <v>-3.1041475941651298</v>
      </c>
      <c r="R121" s="8">
        <v>-11.637237781696996</v>
      </c>
      <c r="S121" s="8">
        <v>-3.6241753838826218</v>
      </c>
      <c r="T121" s="8">
        <v>-1.0215669303782815</v>
      </c>
      <c r="U121" s="8">
        <v>5.3223343768996623</v>
      </c>
      <c r="V121" s="8">
        <v>9.2451033849462405</v>
      </c>
      <c r="W121" s="8">
        <v>-6.7759291601021898</v>
      </c>
      <c r="X121" s="8">
        <v>7.1317213731659113</v>
      </c>
      <c r="Y121" s="29"/>
      <c r="Z121" s="24" t="s">
        <v>1</v>
      </c>
      <c r="AA121" s="24" t="s">
        <v>1</v>
      </c>
      <c r="AB121" s="7"/>
      <c r="AC121" s="25" t="s">
        <v>1</v>
      </c>
      <c r="AD121" s="25" t="s">
        <v>1</v>
      </c>
      <c r="AE121" s="25" t="s">
        <v>1</v>
      </c>
      <c r="AF121" s="25" t="s">
        <v>1</v>
      </c>
      <c r="AG121" s="25" t="s">
        <v>1</v>
      </c>
      <c r="AH121" s="25" t="s">
        <v>1</v>
      </c>
      <c r="AI121" s="25" t="s">
        <v>1</v>
      </c>
      <c r="AJ121" s="25" t="s">
        <v>1</v>
      </c>
      <c r="AK121" s="25" t="s">
        <v>1</v>
      </c>
      <c r="AL121" s="25" t="s">
        <v>1</v>
      </c>
      <c r="AM121" s="25" t="s">
        <v>1</v>
      </c>
      <c r="AN121" s="8" t="s">
        <v>1</v>
      </c>
      <c r="AO121" s="8">
        <v>4.8460271167936053</v>
      </c>
      <c r="AP121" s="8">
        <v>13.861001751691248</v>
      </c>
      <c r="AQ121" s="8">
        <v>-3.2634337052428797</v>
      </c>
      <c r="AR121" s="8">
        <v>-11.978604365815126</v>
      </c>
      <c r="AS121" s="8">
        <v>-2.3588822505577811</v>
      </c>
      <c r="AT121" s="8">
        <v>-9.193255420037449</v>
      </c>
      <c r="AU121" s="8">
        <v>1.8307953392949994</v>
      </c>
      <c r="AV121" s="8">
        <v>5.9749548512399997E-2</v>
      </c>
      <c r="AW121" s="8">
        <v>6.5400606384809379</v>
      </c>
      <c r="AX121" s="8">
        <v>4.562488256692343</v>
      </c>
      <c r="AY121" s="29"/>
      <c r="AZ121" s="24" t="s">
        <v>1</v>
      </c>
      <c r="BA121" s="24" t="s">
        <v>1</v>
      </c>
      <c r="BB121" s="11"/>
      <c r="BC121" s="25" t="s">
        <v>1</v>
      </c>
      <c r="BD121" s="25" t="s">
        <v>1</v>
      </c>
      <c r="BE121" s="25" t="s">
        <v>1</v>
      </c>
      <c r="BF121" s="25" t="s">
        <v>1</v>
      </c>
      <c r="BG121" s="25" t="s">
        <v>1</v>
      </c>
      <c r="BH121" s="25" t="s">
        <v>1</v>
      </c>
      <c r="BI121" s="25" t="s">
        <v>1</v>
      </c>
      <c r="BJ121" s="25" t="s">
        <v>1</v>
      </c>
      <c r="BK121" s="25" t="s">
        <v>1</v>
      </c>
      <c r="BL121" s="25" t="s">
        <v>1</v>
      </c>
      <c r="BM121" s="25" t="s">
        <v>1</v>
      </c>
      <c r="BN121" s="8" t="s">
        <v>1</v>
      </c>
      <c r="BO121" s="8">
        <v>22.984066520002621</v>
      </c>
      <c r="BP121" s="8">
        <v>22.802860508206123</v>
      </c>
      <c r="BQ121" s="8">
        <v>-2.5323341950242328</v>
      </c>
      <c r="BR121" s="8">
        <v>-10.420974691811502</v>
      </c>
      <c r="BS121" s="8">
        <v>-8.053929187572539</v>
      </c>
      <c r="BT121" s="8">
        <v>29.359275246450899</v>
      </c>
      <c r="BU121" s="8">
        <v>14.43458048420605</v>
      </c>
      <c r="BV121" s="8">
        <v>30.576843472972314</v>
      </c>
      <c r="BW121" s="8">
        <v>-30.473132333774831</v>
      </c>
      <c r="BX121" s="8">
        <v>14.13800033675594</v>
      </c>
      <c r="BY121" s="29"/>
      <c r="BZ121" s="24" t="s">
        <v>1</v>
      </c>
      <c r="CA121" s="24" t="s">
        <v>1</v>
      </c>
    </row>
    <row r="122" spans="1:79" s="6" customFormat="1" x14ac:dyDescent="0.25">
      <c r="A122" s="51" t="s">
        <v>223</v>
      </c>
      <c r="B122" s="4" t="s">
        <v>15</v>
      </c>
      <c r="C122" s="25" t="s">
        <v>1</v>
      </c>
      <c r="D122" s="25" t="s">
        <v>1</v>
      </c>
      <c r="E122" s="25" t="s">
        <v>1</v>
      </c>
      <c r="F122" s="25" t="s">
        <v>1</v>
      </c>
      <c r="G122" s="25" t="s">
        <v>1</v>
      </c>
      <c r="H122" s="25" t="s">
        <v>1</v>
      </c>
      <c r="I122" s="25" t="s">
        <v>1</v>
      </c>
      <c r="J122" s="25" t="s">
        <v>1</v>
      </c>
      <c r="K122" s="25" t="s">
        <v>1</v>
      </c>
      <c r="L122" s="25" t="s">
        <v>1</v>
      </c>
      <c r="M122" s="25" t="s">
        <v>1</v>
      </c>
      <c r="N122" s="25" t="s">
        <v>1</v>
      </c>
      <c r="O122" s="25" t="s">
        <v>1</v>
      </c>
      <c r="P122" s="25" t="s">
        <v>1</v>
      </c>
      <c r="Q122" s="25" t="s">
        <v>1</v>
      </c>
      <c r="R122" s="25" t="s">
        <v>1</v>
      </c>
      <c r="S122" s="25" t="s">
        <v>1</v>
      </c>
      <c r="T122" s="8" t="s">
        <v>1</v>
      </c>
      <c r="U122" s="8">
        <v>2.1455231277129894</v>
      </c>
      <c r="V122" s="8">
        <v>7.0317268346003825</v>
      </c>
      <c r="W122" s="8">
        <v>4.2609046488355062</v>
      </c>
      <c r="X122" s="8">
        <v>16.542684018859855</v>
      </c>
      <c r="Y122" s="29"/>
      <c r="Z122" s="24" t="s">
        <v>1</v>
      </c>
      <c r="AA122" s="24" t="s">
        <v>1</v>
      </c>
      <c r="AB122" s="7"/>
      <c r="AC122" s="25" t="s">
        <v>1</v>
      </c>
      <c r="AD122" s="25" t="s">
        <v>1</v>
      </c>
      <c r="AE122" s="25" t="s">
        <v>1</v>
      </c>
      <c r="AF122" s="25" t="s">
        <v>1</v>
      </c>
      <c r="AG122" s="25" t="s">
        <v>1</v>
      </c>
      <c r="AH122" s="25" t="s">
        <v>1</v>
      </c>
      <c r="AI122" s="25" t="s">
        <v>1</v>
      </c>
      <c r="AJ122" s="25" t="s">
        <v>1</v>
      </c>
      <c r="AK122" s="25" t="s">
        <v>1</v>
      </c>
      <c r="AL122" s="25" t="s">
        <v>1</v>
      </c>
      <c r="AM122" s="25" t="s">
        <v>1</v>
      </c>
      <c r="AN122" s="25" t="s">
        <v>1</v>
      </c>
      <c r="AO122" s="25" t="s">
        <v>1</v>
      </c>
      <c r="AP122" s="25" t="s">
        <v>1</v>
      </c>
      <c r="AQ122" s="25" t="s">
        <v>1</v>
      </c>
      <c r="AR122" s="25" t="s">
        <v>1</v>
      </c>
      <c r="AS122" s="25" t="s">
        <v>1</v>
      </c>
      <c r="AT122" s="8" t="s">
        <v>1</v>
      </c>
      <c r="AU122" s="8">
        <v>10.522104253648079</v>
      </c>
      <c r="AV122" s="8">
        <v>13.516690406216636</v>
      </c>
      <c r="AW122" s="8">
        <v>12.309857191864349</v>
      </c>
      <c r="AX122" s="8">
        <v>44.623794581272101</v>
      </c>
      <c r="AY122" s="29"/>
      <c r="AZ122" s="24" t="s">
        <v>1</v>
      </c>
      <c r="BA122" s="24" t="s">
        <v>1</v>
      </c>
      <c r="BB122" s="11"/>
      <c r="BC122" s="25" t="s">
        <v>1</v>
      </c>
      <c r="BD122" s="25" t="s">
        <v>1</v>
      </c>
      <c r="BE122" s="25" t="s">
        <v>1</v>
      </c>
      <c r="BF122" s="25" t="s">
        <v>1</v>
      </c>
      <c r="BG122" s="25" t="s">
        <v>1</v>
      </c>
      <c r="BH122" s="25" t="s">
        <v>1</v>
      </c>
      <c r="BI122" s="25" t="s">
        <v>1</v>
      </c>
      <c r="BJ122" s="25" t="s">
        <v>1</v>
      </c>
      <c r="BK122" s="25" t="s">
        <v>1</v>
      </c>
      <c r="BL122" s="25" t="s">
        <v>1</v>
      </c>
      <c r="BM122" s="25" t="s">
        <v>1</v>
      </c>
      <c r="BN122" s="25" t="s">
        <v>1</v>
      </c>
      <c r="BO122" s="25" t="s">
        <v>1</v>
      </c>
      <c r="BP122" s="25" t="s">
        <v>1</v>
      </c>
      <c r="BQ122" s="25" t="s">
        <v>1</v>
      </c>
      <c r="BR122" s="25" t="s">
        <v>1</v>
      </c>
      <c r="BS122" s="25" t="s">
        <v>1</v>
      </c>
      <c r="BT122" s="8" t="s">
        <v>1</v>
      </c>
      <c r="BU122" s="8">
        <v>1.3212390393230411</v>
      </c>
      <c r="BV122" s="8">
        <v>6.3356353655517728</v>
      </c>
      <c r="BW122" s="8">
        <v>3.3385901674801932</v>
      </c>
      <c r="BX122" s="8">
        <v>13.045574099590285</v>
      </c>
      <c r="BY122" s="29"/>
      <c r="BZ122" s="24" t="s">
        <v>1</v>
      </c>
      <c r="CA122" s="24" t="s">
        <v>1</v>
      </c>
    </row>
    <row r="123" spans="1:79" s="6" customFormat="1" x14ac:dyDescent="0.25">
      <c r="A123" s="53" t="s">
        <v>242</v>
      </c>
      <c r="B123" s="4" t="s">
        <v>15</v>
      </c>
      <c r="C123" s="9" t="s">
        <v>1</v>
      </c>
      <c r="D123" s="8">
        <f t="shared" ref="D123:K123" si="63">(D85/C85-1)*100</f>
        <v>17.912765713180299</v>
      </c>
      <c r="E123" s="8">
        <f t="shared" si="63"/>
        <v>11.476960320595264</v>
      </c>
      <c r="F123" s="8">
        <f t="shared" si="63"/>
        <v>14.531364047357375</v>
      </c>
      <c r="G123" s="8">
        <f t="shared" si="63"/>
        <v>8.3963969794566431</v>
      </c>
      <c r="H123" s="8">
        <f t="shared" si="63"/>
        <v>13.255858356413896</v>
      </c>
      <c r="I123" s="8">
        <f t="shared" si="63"/>
        <v>-2.4924690539081196</v>
      </c>
      <c r="J123" s="8">
        <f t="shared" si="63"/>
        <v>-1.0594308088813675</v>
      </c>
      <c r="K123" s="8">
        <f t="shared" si="63"/>
        <v>2.3326052886005755</v>
      </c>
      <c r="L123" s="8">
        <v>12.902611486430526</v>
      </c>
      <c r="M123" s="8">
        <v>25.431191055334267</v>
      </c>
      <c r="N123" s="8">
        <v>19.508717657075515</v>
      </c>
      <c r="O123" s="8">
        <v>14.468181544670266</v>
      </c>
      <c r="P123" s="8">
        <v>15.526683660082231</v>
      </c>
      <c r="Q123" s="8">
        <v>13.81875078484982</v>
      </c>
      <c r="R123" s="8">
        <v>10.216719779657858</v>
      </c>
      <c r="S123" s="8">
        <v>13.477727257034333</v>
      </c>
      <c r="T123" s="8">
        <v>7.1732473590684132</v>
      </c>
      <c r="U123" s="8">
        <v>11.439685209026029</v>
      </c>
      <c r="V123" s="8">
        <v>9.912703897846086</v>
      </c>
      <c r="W123" s="8">
        <v>11.512560471820589</v>
      </c>
      <c r="X123" s="8">
        <v>7.2135288361819372</v>
      </c>
      <c r="Y123" s="29"/>
      <c r="Z123" s="24" t="s">
        <v>1</v>
      </c>
      <c r="AA123" s="24" t="s">
        <v>1</v>
      </c>
      <c r="AB123" s="7"/>
      <c r="AC123" s="9" t="s">
        <v>1</v>
      </c>
      <c r="AD123" s="8">
        <f t="shared" ref="AD123:AI123" si="64">(AD85/AC85-1)*100</f>
        <v>18.076264746253834</v>
      </c>
      <c r="AE123" s="8">
        <f t="shared" si="64"/>
        <v>5.917716789144789</v>
      </c>
      <c r="AF123" s="8">
        <f t="shared" si="64"/>
        <v>13.882433084565783</v>
      </c>
      <c r="AG123" s="8">
        <f t="shared" si="64"/>
        <v>4.1755303094430207</v>
      </c>
      <c r="AH123" s="8">
        <f t="shared" si="64"/>
        <v>11.53771338727192</v>
      </c>
      <c r="AI123" s="8">
        <f t="shared" si="64"/>
        <v>-19.152071165837313</v>
      </c>
      <c r="AJ123" s="8">
        <v>-5.0294096777337423</v>
      </c>
      <c r="AK123" s="8">
        <v>0.23079156823377911</v>
      </c>
      <c r="AL123" s="8">
        <v>9.2785078787530395</v>
      </c>
      <c r="AM123" s="8">
        <v>13.069397027759134</v>
      </c>
      <c r="AN123" s="8">
        <v>18.592538428877447</v>
      </c>
      <c r="AO123" s="8">
        <v>15.905838052528098</v>
      </c>
      <c r="AP123" s="8">
        <v>14.246800251464698</v>
      </c>
      <c r="AQ123" s="8">
        <v>14.743144996846924</v>
      </c>
      <c r="AR123" s="8">
        <v>9.6708855993598686</v>
      </c>
      <c r="AS123" s="8">
        <v>10.151812684258976</v>
      </c>
      <c r="AT123" s="8">
        <v>4.2710435484901277</v>
      </c>
      <c r="AU123" s="8">
        <v>9.1921699582346186</v>
      </c>
      <c r="AV123" s="8">
        <v>6.6307147775363395</v>
      </c>
      <c r="AW123" s="8">
        <v>9.0872024508848135</v>
      </c>
      <c r="AX123" s="8">
        <v>4.64453589750351</v>
      </c>
      <c r="AY123" s="29"/>
      <c r="AZ123" s="24" t="s">
        <v>1</v>
      </c>
      <c r="BA123" s="24" t="s">
        <v>1</v>
      </c>
      <c r="BB123" s="11"/>
      <c r="BC123" s="9" t="s">
        <v>1</v>
      </c>
      <c r="BD123" s="8">
        <f t="shared" ref="BD123:BI123" si="65">(BD85/BC85-1)*100</f>
        <v>17.374680780458718</v>
      </c>
      <c r="BE123" s="8">
        <f t="shared" si="65"/>
        <v>29.882117218998914</v>
      </c>
      <c r="BF123" s="8">
        <f t="shared" si="65"/>
        <v>16.28339418267084</v>
      </c>
      <c r="BG123" s="8">
        <f t="shared" si="65"/>
        <v>19.556899415456485</v>
      </c>
      <c r="BH123" s="8">
        <f t="shared" si="65"/>
        <v>17.214379728544138</v>
      </c>
      <c r="BI123" s="8">
        <f t="shared" si="65"/>
        <v>34.03155811412779</v>
      </c>
      <c r="BJ123" s="8">
        <v>4.1906266900726408</v>
      </c>
      <c r="BK123" s="8">
        <v>4.8661616773074678</v>
      </c>
      <c r="BL123" s="8">
        <v>17.078056270708998</v>
      </c>
      <c r="BM123" s="8">
        <v>38.724799899613416</v>
      </c>
      <c r="BN123" s="8">
        <v>20.311749566778815</v>
      </c>
      <c r="BO123" s="8">
        <v>13.226080808447026</v>
      </c>
      <c r="BP123" s="8">
        <v>16.658643268728724</v>
      </c>
      <c r="BQ123" s="8">
        <v>13.018096812347736</v>
      </c>
      <c r="BR123" s="8">
        <v>10.696704190882755</v>
      </c>
      <c r="BS123" s="8">
        <v>16.375298712586183</v>
      </c>
      <c r="BT123" s="8">
        <v>9.5664628886359857</v>
      </c>
      <c r="BU123" s="8">
        <v>13.203457965161203</v>
      </c>
      <c r="BV123" s="8">
        <v>12.397031835362826</v>
      </c>
      <c r="BW123" s="8">
        <v>13.254267564423273</v>
      </c>
      <c r="BX123" s="8">
        <v>8.9905041854489109</v>
      </c>
      <c r="BY123" s="29"/>
      <c r="BZ123" s="24" t="s">
        <v>1</v>
      </c>
      <c r="CA123" s="24" t="s">
        <v>1</v>
      </c>
    </row>
    <row r="124" spans="1:79" s="6" customFormat="1" x14ac:dyDescent="0.25">
      <c r="A124" s="51" t="s">
        <v>224</v>
      </c>
      <c r="B124" s="4" t="s">
        <v>15</v>
      </c>
      <c r="C124" s="25" t="s">
        <v>1</v>
      </c>
      <c r="D124" s="25" t="s">
        <v>1</v>
      </c>
      <c r="E124" s="25" t="s">
        <v>1</v>
      </c>
      <c r="F124" s="25" t="s">
        <v>1</v>
      </c>
      <c r="G124" s="25" t="s">
        <v>1</v>
      </c>
      <c r="H124" s="25" t="s">
        <v>1</v>
      </c>
      <c r="I124" s="25" t="s">
        <v>1</v>
      </c>
      <c r="J124" s="25" t="s">
        <v>1</v>
      </c>
      <c r="K124" s="25" t="s">
        <v>1</v>
      </c>
      <c r="L124" s="25" t="s">
        <v>1</v>
      </c>
      <c r="M124" s="25" t="s">
        <v>1</v>
      </c>
      <c r="N124" s="25" t="s">
        <v>1</v>
      </c>
      <c r="O124" s="25" t="s">
        <v>1</v>
      </c>
      <c r="P124" s="25" t="s">
        <v>1</v>
      </c>
      <c r="Q124" s="25" t="s">
        <v>1</v>
      </c>
      <c r="R124" s="25" t="s">
        <v>1</v>
      </c>
      <c r="S124" s="25" t="s">
        <v>1</v>
      </c>
      <c r="T124" s="8" t="s">
        <v>1</v>
      </c>
      <c r="U124" s="8">
        <v>28.101863482244038</v>
      </c>
      <c r="V124" s="8">
        <v>1.8498606375661364</v>
      </c>
      <c r="W124" s="8">
        <v>10.024180914318205</v>
      </c>
      <c r="X124" s="8">
        <v>17.686374497961289</v>
      </c>
      <c r="Y124" s="29"/>
      <c r="Z124" s="24" t="s">
        <v>1</v>
      </c>
      <c r="AA124" s="24" t="s">
        <v>1</v>
      </c>
      <c r="AB124" s="7"/>
      <c r="AC124" s="25" t="s">
        <v>1</v>
      </c>
      <c r="AD124" s="25" t="s">
        <v>1</v>
      </c>
      <c r="AE124" s="25" t="s">
        <v>1</v>
      </c>
      <c r="AF124" s="25" t="s">
        <v>1</v>
      </c>
      <c r="AG124" s="25" t="s">
        <v>1</v>
      </c>
      <c r="AH124" s="25" t="s">
        <v>1</v>
      </c>
      <c r="AI124" s="25" t="s">
        <v>1</v>
      </c>
      <c r="AJ124" s="25" t="s">
        <v>1</v>
      </c>
      <c r="AK124" s="25" t="s">
        <v>1</v>
      </c>
      <c r="AL124" s="25" t="s">
        <v>1</v>
      </c>
      <c r="AM124" s="25" t="s">
        <v>1</v>
      </c>
      <c r="AN124" s="25" t="s">
        <v>1</v>
      </c>
      <c r="AO124" s="25" t="s">
        <v>1</v>
      </c>
      <c r="AP124" s="25" t="s">
        <v>1</v>
      </c>
      <c r="AQ124" s="25" t="s">
        <v>1</v>
      </c>
      <c r="AR124" s="25" t="s">
        <v>1</v>
      </c>
      <c r="AS124" s="25" t="s">
        <v>1</v>
      </c>
      <c r="AT124" s="8" t="s">
        <v>1</v>
      </c>
      <c r="AU124" s="8" t="s">
        <v>1</v>
      </c>
      <c r="AV124" s="8">
        <v>28.914013768250491</v>
      </c>
      <c r="AW124" s="8">
        <v>-23.542277940784206</v>
      </c>
      <c r="AX124" s="8">
        <v>-10.194442506279666</v>
      </c>
      <c r="AY124" s="29"/>
      <c r="AZ124" s="24" t="s">
        <v>1</v>
      </c>
      <c r="BA124" s="24" t="s">
        <v>1</v>
      </c>
      <c r="BB124" s="11"/>
      <c r="BC124" s="25" t="s">
        <v>1</v>
      </c>
      <c r="BD124" s="25" t="s">
        <v>1</v>
      </c>
      <c r="BE124" s="25" t="s">
        <v>1</v>
      </c>
      <c r="BF124" s="25" t="s">
        <v>1</v>
      </c>
      <c r="BG124" s="25" t="s">
        <v>1</v>
      </c>
      <c r="BH124" s="25" t="s">
        <v>1</v>
      </c>
      <c r="BI124" s="25" t="s">
        <v>1</v>
      </c>
      <c r="BJ124" s="25" t="s">
        <v>1</v>
      </c>
      <c r="BK124" s="25" t="s">
        <v>1</v>
      </c>
      <c r="BL124" s="25" t="s">
        <v>1</v>
      </c>
      <c r="BM124" s="25" t="s">
        <v>1</v>
      </c>
      <c r="BN124" s="25" t="s">
        <v>1</v>
      </c>
      <c r="BO124" s="25" t="s">
        <v>1</v>
      </c>
      <c r="BP124" s="25" t="s">
        <v>1</v>
      </c>
      <c r="BQ124" s="25" t="s">
        <v>1</v>
      </c>
      <c r="BR124" s="25" t="s">
        <v>1</v>
      </c>
      <c r="BS124" s="25" t="s">
        <v>1</v>
      </c>
      <c r="BT124" s="8" t="s">
        <v>1</v>
      </c>
      <c r="BU124" s="8">
        <v>26.234312201714459</v>
      </c>
      <c r="BV124" s="8">
        <v>1.4444213100335501</v>
      </c>
      <c r="BW124" s="8">
        <v>10.663192775277587</v>
      </c>
      <c r="BX124" s="8">
        <v>18.053088123576423</v>
      </c>
      <c r="BY124" s="29"/>
      <c r="BZ124" s="24" t="s">
        <v>1</v>
      </c>
      <c r="CA124" s="24" t="s">
        <v>1</v>
      </c>
    </row>
    <row r="125" spans="1:79" s="6" customFormat="1" x14ac:dyDescent="0.25">
      <c r="A125" s="51" t="s">
        <v>225</v>
      </c>
      <c r="B125" s="4" t="s">
        <v>15</v>
      </c>
      <c r="C125" s="25" t="s">
        <v>1</v>
      </c>
      <c r="D125" s="25" t="s">
        <v>1</v>
      </c>
      <c r="E125" s="25" t="s">
        <v>1</v>
      </c>
      <c r="F125" s="25" t="s">
        <v>1</v>
      </c>
      <c r="G125" s="25" t="s">
        <v>1</v>
      </c>
      <c r="H125" s="25" t="s">
        <v>1</v>
      </c>
      <c r="I125" s="25" t="s">
        <v>1</v>
      </c>
      <c r="J125" s="25" t="s">
        <v>1</v>
      </c>
      <c r="K125" s="25" t="s">
        <v>1</v>
      </c>
      <c r="L125" s="25" t="s">
        <v>1</v>
      </c>
      <c r="M125" s="25" t="s">
        <v>1</v>
      </c>
      <c r="N125" s="25" t="s">
        <v>1</v>
      </c>
      <c r="O125" s="25" t="s">
        <v>1</v>
      </c>
      <c r="P125" s="25" t="s">
        <v>1</v>
      </c>
      <c r="Q125" s="25" t="s">
        <v>1</v>
      </c>
      <c r="R125" s="25" t="s">
        <v>1</v>
      </c>
      <c r="S125" s="25" t="s">
        <v>1</v>
      </c>
      <c r="T125" s="8" t="s">
        <v>1</v>
      </c>
      <c r="U125" s="8">
        <v>49.454857206602945</v>
      </c>
      <c r="V125" s="8">
        <v>18.937170626307708</v>
      </c>
      <c r="W125" s="8">
        <v>3.2467470843702051</v>
      </c>
      <c r="X125" s="8">
        <v>17.798846505851419</v>
      </c>
      <c r="Y125" s="29"/>
      <c r="Z125" s="24" t="s">
        <v>1</v>
      </c>
      <c r="AA125" s="24" t="s">
        <v>1</v>
      </c>
      <c r="AB125" s="7"/>
      <c r="AC125" s="25" t="s">
        <v>1</v>
      </c>
      <c r="AD125" s="25" t="s">
        <v>1</v>
      </c>
      <c r="AE125" s="25" t="s">
        <v>1</v>
      </c>
      <c r="AF125" s="25" t="s">
        <v>1</v>
      </c>
      <c r="AG125" s="25" t="s">
        <v>1</v>
      </c>
      <c r="AH125" s="25" t="s">
        <v>1</v>
      </c>
      <c r="AI125" s="25" t="s">
        <v>1</v>
      </c>
      <c r="AJ125" s="25" t="s">
        <v>1</v>
      </c>
      <c r="AK125" s="25" t="s">
        <v>1</v>
      </c>
      <c r="AL125" s="25" t="s">
        <v>1</v>
      </c>
      <c r="AM125" s="25" t="s">
        <v>1</v>
      </c>
      <c r="AN125" s="25" t="s">
        <v>1</v>
      </c>
      <c r="AO125" s="25" t="s">
        <v>1</v>
      </c>
      <c r="AP125" s="25" t="s">
        <v>1</v>
      </c>
      <c r="AQ125" s="25" t="s">
        <v>1</v>
      </c>
      <c r="AR125" s="25" t="s">
        <v>1</v>
      </c>
      <c r="AS125" s="25" t="s">
        <v>1</v>
      </c>
      <c r="AT125" s="8" t="s">
        <v>1</v>
      </c>
      <c r="AU125" s="8" t="s">
        <v>1</v>
      </c>
      <c r="AV125" s="8">
        <v>9.1835731994920557</v>
      </c>
      <c r="AW125" s="8">
        <v>-2.3749441831002138</v>
      </c>
      <c r="AX125" s="8">
        <v>-0.19812183101086678</v>
      </c>
      <c r="AY125" s="29"/>
      <c r="AZ125" s="24" t="s">
        <v>1</v>
      </c>
      <c r="BA125" s="24" t="s">
        <v>1</v>
      </c>
      <c r="BB125" s="11"/>
      <c r="BC125" s="25" t="s">
        <v>1</v>
      </c>
      <c r="BD125" s="25" t="s">
        <v>1</v>
      </c>
      <c r="BE125" s="25" t="s">
        <v>1</v>
      </c>
      <c r="BF125" s="25" t="s">
        <v>1</v>
      </c>
      <c r="BG125" s="25" t="s">
        <v>1</v>
      </c>
      <c r="BH125" s="25" t="s">
        <v>1</v>
      </c>
      <c r="BI125" s="25" t="s">
        <v>1</v>
      </c>
      <c r="BJ125" s="25" t="s">
        <v>1</v>
      </c>
      <c r="BK125" s="25" t="s">
        <v>1</v>
      </c>
      <c r="BL125" s="25" t="s">
        <v>1</v>
      </c>
      <c r="BM125" s="25" t="s">
        <v>1</v>
      </c>
      <c r="BN125" s="25" t="s">
        <v>1</v>
      </c>
      <c r="BO125" s="25" t="s">
        <v>1</v>
      </c>
      <c r="BP125" s="25" t="s">
        <v>1</v>
      </c>
      <c r="BQ125" s="25" t="s">
        <v>1</v>
      </c>
      <c r="BR125" s="25" t="s">
        <v>1</v>
      </c>
      <c r="BS125" s="25" t="s">
        <v>1</v>
      </c>
      <c r="BT125" s="8" t="s">
        <v>1</v>
      </c>
      <c r="BU125" s="8">
        <v>23.322245135680486</v>
      </c>
      <c r="BV125" s="8">
        <v>21.004007615615606</v>
      </c>
      <c r="BW125" s="8">
        <v>4.3216418279570012</v>
      </c>
      <c r="BX125" s="8">
        <v>21.019063830451778</v>
      </c>
      <c r="BY125" s="29"/>
      <c r="BZ125" s="24" t="s">
        <v>1</v>
      </c>
      <c r="CA125" s="24" t="s">
        <v>1</v>
      </c>
    </row>
    <row r="126" spans="1:79" s="6" customFormat="1" x14ac:dyDescent="0.25">
      <c r="A126" s="51" t="s">
        <v>238</v>
      </c>
      <c r="B126" s="4" t="s">
        <v>15</v>
      </c>
      <c r="C126" s="9" t="s">
        <v>1</v>
      </c>
      <c r="D126" s="8">
        <f t="shared" ref="D126:K127" si="66">(D88/C88-1)*100</f>
        <v>17.758147673437975</v>
      </c>
      <c r="E126" s="8">
        <f t="shared" si="66"/>
        <v>11.765356164488416</v>
      </c>
      <c r="F126" s="8">
        <f t="shared" si="66"/>
        <v>12.634639450825036</v>
      </c>
      <c r="G126" s="8">
        <f t="shared" si="66"/>
        <v>4.1093579624132737</v>
      </c>
      <c r="H126" s="8">
        <f t="shared" si="66"/>
        <v>9.4044925159851633</v>
      </c>
      <c r="I126" s="8">
        <f t="shared" si="66"/>
        <v>6.8394579729988525</v>
      </c>
      <c r="J126" s="8">
        <f t="shared" si="66"/>
        <v>-3.0159930893788545</v>
      </c>
      <c r="K126" s="8">
        <f t="shared" si="66"/>
        <v>-0.52334708197697699</v>
      </c>
      <c r="L126" s="8">
        <v>9.3484847553053196</v>
      </c>
      <c r="M126" s="8">
        <v>18.509061230376943</v>
      </c>
      <c r="N126" s="8">
        <v>15.371235271334793</v>
      </c>
      <c r="O126" s="8">
        <v>9.0177774168927591</v>
      </c>
      <c r="P126" s="8">
        <v>8.8985501049938307</v>
      </c>
      <c r="Q126" s="8">
        <v>13.535011279602704</v>
      </c>
      <c r="R126" s="8">
        <v>9.3606864637524989</v>
      </c>
      <c r="S126" s="8">
        <v>7.4415746881115741</v>
      </c>
      <c r="T126" s="8">
        <v>0.93802394166606629</v>
      </c>
      <c r="U126" s="8">
        <v>6.0271507641160404</v>
      </c>
      <c r="V126" s="8">
        <v>5.8307458643862997</v>
      </c>
      <c r="W126" s="8">
        <v>8.7537639759317933</v>
      </c>
      <c r="X126" s="8">
        <v>2.4259680155047647</v>
      </c>
      <c r="Y126" s="29"/>
      <c r="Z126" s="24" t="s">
        <v>1</v>
      </c>
      <c r="AA126" s="24" t="s">
        <v>1</v>
      </c>
      <c r="AB126" s="7"/>
      <c r="AC126" s="9" t="s">
        <v>1</v>
      </c>
      <c r="AD126" s="8">
        <f t="shared" ref="AD126:AI127" si="67">(AD88/AC88-1)*100</f>
        <v>17.535259798418501</v>
      </c>
      <c r="AE126" s="8">
        <f t="shared" si="67"/>
        <v>2.1910938714573946</v>
      </c>
      <c r="AF126" s="8">
        <f t="shared" si="67"/>
        <v>10.992714425282092</v>
      </c>
      <c r="AG126" s="8">
        <f t="shared" si="67"/>
        <v>-4.1293972630451421</v>
      </c>
      <c r="AH126" s="8">
        <f t="shared" si="67"/>
        <v>4.2772347857022774</v>
      </c>
      <c r="AI126" s="8">
        <f t="shared" si="67"/>
        <v>-11.061980988859366</v>
      </c>
      <c r="AJ126" s="8">
        <v>-10.091502348634307</v>
      </c>
      <c r="AK126" s="8">
        <v>-5.5021989692901947</v>
      </c>
      <c r="AL126" s="8">
        <v>5.4388413984399309</v>
      </c>
      <c r="AM126" s="8">
        <v>15.554260095862471</v>
      </c>
      <c r="AN126" s="8">
        <v>22.518679508442574</v>
      </c>
      <c r="AO126" s="8">
        <v>7.7209464319300425</v>
      </c>
      <c r="AP126" s="8">
        <v>6.0775066350454932</v>
      </c>
      <c r="AQ126" s="8">
        <v>14.963697104154194</v>
      </c>
      <c r="AR126" s="8">
        <v>12.333639102792437</v>
      </c>
      <c r="AS126" s="8">
        <v>4.173938536045152</v>
      </c>
      <c r="AT126" s="8">
        <v>-3.2847173160030829</v>
      </c>
      <c r="AU126" s="8">
        <v>6.8373388407418245</v>
      </c>
      <c r="AV126" s="8">
        <v>4.237263869027208</v>
      </c>
      <c r="AW126" s="8">
        <v>3.4344170563476606</v>
      </c>
      <c r="AX126" s="8">
        <v>-1.6385665881996525</v>
      </c>
      <c r="AY126" s="29"/>
      <c r="AZ126" s="24" t="s">
        <v>1</v>
      </c>
      <c r="BA126" s="24" t="s">
        <v>1</v>
      </c>
      <c r="BB126" s="11"/>
      <c r="BC126" s="9" t="s">
        <v>1</v>
      </c>
      <c r="BD126" s="8">
        <f t="shared" ref="BD126:BI127" si="68">(BD88/BC88-1)*100</f>
        <v>18.279008725430892</v>
      </c>
      <c r="BE126" s="8">
        <f t="shared" si="68"/>
        <v>33.998519400790748</v>
      </c>
      <c r="BF126" s="8">
        <f t="shared" si="68"/>
        <v>15.54242454529977</v>
      </c>
      <c r="BG126" s="8">
        <f t="shared" si="68"/>
        <v>18.125341537193584</v>
      </c>
      <c r="BH126" s="8">
        <f t="shared" si="68"/>
        <v>16.483779345827276</v>
      </c>
      <c r="BI126" s="8">
        <f t="shared" si="68"/>
        <v>28.966143089508535</v>
      </c>
      <c r="BJ126" s="8">
        <v>3.0151253470893424</v>
      </c>
      <c r="BK126" s="8">
        <v>3.1806369502704657</v>
      </c>
      <c r="BL126" s="8">
        <v>12.012278159158729</v>
      </c>
      <c r="BM126" s="8">
        <v>20.404137305980964</v>
      </c>
      <c r="BN126" s="8">
        <v>10.971832558071949</v>
      </c>
      <c r="BO126" s="8">
        <v>9.8990613866121624</v>
      </c>
      <c r="BP126" s="8">
        <v>10.777643852725216</v>
      </c>
      <c r="BQ126" s="8">
        <v>12.623742305610165</v>
      </c>
      <c r="BR126" s="8">
        <v>7.4250285533341787</v>
      </c>
      <c r="BS126" s="8">
        <v>9.6663115915375251</v>
      </c>
      <c r="BT126" s="8">
        <v>3.6690464840810177</v>
      </c>
      <c r="BU126" s="8">
        <v>5.538315348692735</v>
      </c>
      <c r="BV126" s="8">
        <v>6.8040238047143653</v>
      </c>
      <c r="BW126" s="8">
        <v>11.924670376843572</v>
      </c>
      <c r="BX126" s="8">
        <v>4.6650767281023464</v>
      </c>
      <c r="BY126" s="29"/>
      <c r="BZ126" s="24" t="s">
        <v>1</v>
      </c>
      <c r="CA126" s="24" t="s">
        <v>1</v>
      </c>
    </row>
    <row r="127" spans="1:79" s="6" customFormat="1" x14ac:dyDescent="0.25">
      <c r="A127" s="51" t="s">
        <v>239</v>
      </c>
      <c r="B127" s="4" t="s">
        <v>15</v>
      </c>
      <c r="C127" s="9" t="s">
        <v>1</v>
      </c>
      <c r="D127" s="8">
        <f t="shared" si="66"/>
        <v>18.329776083151962</v>
      </c>
      <c r="E127" s="8">
        <f t="shared" si="66"/>
        <v>10.702903909016248</v>
      </c>
      <c r="F127" s="8">
        <f t="shared" si="66"/>
        <v>19.671044092436361</v>
      </c>
      <c r="G127" s="8">
        <f t="shared" si="66"/>
        <v>19.330222449186007</v>
      </c>
      <c r="H127" s="8">
        <f t="shared" si="66"/>
        <v>21.825620995623463</v>
      </c>
      <c r="I127" s="8">
        <f t="shared" si="66"/>
        <v>-21.140023132418438</v>
      </c>
      <c r="J127" s="8">
        <f t="shared" si="66"/>
        <v>4.237438391162307</v>
      </c>
      <c r="K127" s="8">
        <f t="shared" si="66"/>
        <v>9.5263152733672243</v>
      </c>
      <c r="L127" s="8">
        <v>21.033491671174652</v>
      </c>
      <c r="M127" s="8">
        <v>39.738290609071967</v>
      </c>
      <c r="N127" s="8">
        <v>26.761157720468187</v>
      </c>
      <c r="O127" s="8">
        <v>23.163551031053387</v>
      </c>
      <c r="P127" s="8">
        <v>24.886465119840139</v>
      </c>
      <c r="Q127" s="8">
        <v>14.168133157094731</v>
      </c>
      <c r="R127" s="8">
        <v>11.264950195558754</v>
      </c>
      <c r="S127" s="8">
        <v>20.742619017613361</v>
      </c>
      <c r="T127" s="8">
        <v>-3.3309214887622063</v>
      </c>
      <c r="U127" s="8">
        <v>14.236587686988255</v>
      </c>
      <c r="V127" s="8">
        <v>8.842249083560926</v>
      </c>
      <c r="W127" s="8">
        <v>21.537633328603476</v>
      </c>
      <c r="X127" s="8">
        <v>10.026451327883223</v>
      </c>
      <c r="Y127" s="29"/>
      <c r="Z127" s="24" t="s">
        <v>1</v>
      </c>
      <c r="AA127" s="24" t="s">
        <v>1</v>
      </c>
      <c r="AB127" s="7"/>
      <c r="AC127" s="9" t="s">
        <v>1</v>
      </c>
      <c r="AD127" s="8">
        <f t="shared" si="67"/>
        <v>19.155653968197008</v>
      </c>
      <c r="AE127" s="8">
        <f t="shared" si="67"/>
        <v>13.251799570642486</v>
      </c>
      <c r="AF127" s="8">
        <f t="shared" si="67"/>
        <v>19.014045600712603</v>
      </c>
      <c r="AG127" s="8">
        <f t="shared" si="67"/>
        <v>17.92957392192789</v>
      </c>
      <c r="AH127" s="8">
        <f t="shared" si="67"/>
        <v>21.312843029637762</v>
      </c>
      <c r="AI127" s="8">
        <f t="shared" si="67"/>
        <v>-28.51460422020342</v>
      </c>
      <c r="AJ127" s="8">
        <v>2.2591249042116957</v>
      </c>
      <c r="AK127" s="8">
        <v>7.4883413107922125</v>
      </c>
      <c r="AL127" s="8">
        <v>13.551800569955287</v>
      </c>
      <c r="AM127" s="8">
        <v>10.50149648661025</v>
      </c>
      <c r="AN127" s="8">
        <v>14.349671214405802</v>
      </c>
      <c r="AO127" s="8">
        <v>25.382903051710159</v>
      </c>
      <c r="AP127" s="8">
        <v>22.373370073258371</v>
      </c>
      <c r="AQ127" s="8">
        <v>14.552962580968654</v>
      </c>
      <c r="AR127" s="8">
        <v>7.3665564726919541</v>
      </c>
      <c r="AS127" s="8">
        <v>15.564352649428548</v>
      </c>
      <c r="AT127" s="8">
        <v>0.76429401534690022</v>
      </c>
      <c r="AU127" s="8">
        <v>11.055477537790548</v>
      </c>
      <c r="AV127" s="8">
        <v>7.0239814651882115</v>
      </c>
      <c r="AW127" s="8">
        <v>10.20248911196715</v>
      </c>
      <c r="AX127" s="8">
        <v>8.5587867822852992</v>
      </c>
      <c r="AY127" s="29"/>
      <c r="AZ127" s="24" t="s">
        <v>1</v>
      </c>
      <c r="BA127" s="24" t="s">
        <v>1</v>
      </c>
      <c r="BB127" s="11"/>
      <c r="BC127" s="9" t="s">
        <v>1</v>
      </c>
      <c r="BD127" s="8">
        <f t="shared" si="68"/>
        <v>3.6651900209839106</v>
      </c>
      <c r="BE127" s="8">
        <f t="shared" si="68"/>
        <v>-41.319178924324895</v>
      </c>
      <c r="BF127" s="8">
        <f t="shared" si="68"/>
        <v>45.550132869991813</v>
      </c>
      <c r="BG127" s="8">
        <f t="shared" si="68"/>
        <v>64.442981493672733</v>
      </c>
      <c r="BH127" s="8">
        <f t="shared" si="68"/>
        <v>33.66985454383704</v>
      </c>
      <c r="BI127" s="8">
        <f t="shared" si="68"/>
        <v>133.45242247004356</v>
      </c>
      <c r="BJ127" s="8">
        <v>16.936305115090988</v>
      </c>
      <c r="BK127" s="8">
        <v>20.966187909095858</v>
      </c>
      <c r="BL127" s="8">
        <v>58.35160662546577</v>
      </c>
      <c r="BM127" s="8">
        <v>144.31168987205959</v>
      </c>
      <c r="BN127" s="8">
        <v>46.840023989058224</v>
      </c>
      <c r="BO127" s="8">
        <v>20.367583947979927</v>
      </c>
      <c r="BP127" s="8">
        <v>28.184411216800488</v>
      </c>
      <c r="BQ127" s="8">
        <v>13.686013746494519</v>
      </c>
      <c r="BR127" s="8">
        <v>16.186153785189482</v>
      </c>
      <c r="BS127" s="8">
        <v>26.783282868846459</v>
      </c>
      <c r="BT127" s="8">
        <v>-7.6854279662619263</v>
      </c>
      <c r="BU127" s="8">
        <v>17.928720314533031</v>
      </c>
      <c r="BV127" s="8">
        <v>10.82961020000177</v>
      </c>
      <c r="BW127" s="8">
        <v>33.501493584917121</v>
      </c>
      <c r="BX127" s="8">
        <v>11.305173996142415</v>
      </c>
      <c r="BY127" s="29"/>
      <c r="BZ127" s="24" t="s">
        <v>1</v>
      </c>
      <c r="CA127" s="24" t="s">
        <v>1</v>
      </c>
    </row>
    <row r="128" spans="1:79" s="6" customFormat="1" x14ac:dyDescent="0.25">
      <c r="A128" s="51" t="s">
        <v>226</v>
      </c>
      <c r="B128" s="4" t="s">
        <v>15</v>
      </c>
      <c r="C128" s="25" t="s">
        <v>1</v>
      </c>
      <c r="D128" s="25" t="s">
        <v>1</v>
      </c>
      <c r="E128" s="25" t="s">
        <v>1</v>
      </c>
      <c r="F128" s="25" t="s">
        <v>1</v>
      </c>
      <c r="G128" s="25" t="s">
        <v>1</v>
      </c>
      <c r="H128" s="25" t="s">
        <v>1</v>
      </c>
      <c r="I128" s="25" t="s">
        <v>1</v>
      </c>
      <c r="J128" s="25" t="s">
        <v>1</v>
      </c>
      <c r="K128" s="25" t="s">
        <v>1</v>
      </c>
      <c r="L128" s="25" t="s">
        <v>1</v>
      </c>
      <c r="M128" s="25" t="s">
        <v>1</v>
      </c>
      <c r="N128" s="25" t="s">
        <v>1</v>
      </c>
      <c r="O128" s="25" t="s">
        <v>1</v>
      </c>
      <c r="P128" s="25" t="s">
        <v>1</v>
      </c>
      <c r="Q128" s="25" t="s">
        <v>1</v>
      </c>
      <c r="R128" s="25" t="s">
        <v>1</v>
      </c>
      <c r="S128" s="25" t="s">
        <v>1</v>
      </c>
      <c r="T128" s="8" t="s">
        <v>1</v>
      </c>
      <c r="U128" s="8">
        <v>28.107576887823971</v>
      </c>
      <c r="V128" s="8">
        <v>50.484852638555758</v>
      </c>
      <c r="W128" s="8">
        <v>-25.719898416175802</v>
      </c>
      <c r="X128" s="8">
        <v>15.044673581657154</v>
      </c>
      <c r="Y128" s="29"/>
      <c r="Z128" s="24" t="s">
        <v>1</v>
      </c>
      <c r="AA128" s="24" t="s">
        <v>1</v>
      </c>
      <c r="AB128" s="7"/>
      <c r="AC128" s="25" t="s">
        <v>1</v>
      </c>
      <c r="AD128" s="25" t="s">
        <v>1</v>
      </c>
      <c r="AE128" s="25" t="s">
        <v>1</v>
      </c>
      <c r="AF128" s="25" t="s">
        <v>1</v>
      </c>
      <c r="AG128" s="25" t="s">
        <v>1</v>
      </c>
      <c r="AH128" s="25" t="s">
        <v>1</v>
      </c>
      <c r="AI128" s="25" t="s">
        <v>1</v>
      </c>
      <c r="AJ128" s="25" t="s">
        <v>1</v>
      </c>
      <c r="AK128" s="25" t="s">
        <v>1</v>
      </c>
      <c r="AL128" s="25" t="s">
        <v>1</v>
      </c>
      <c r="AM128" s="25" t="s">
        <v>1</v>
      </c>
      <c r="AN128" s="25" t="s">
        <v>1</v>
      </c>
      <c r="AO128" s="25" t="s">
        <v>1</v>
      </c>
      <c r="AP128" s="25" t="s">
        <v>1</v>
      </c>
      <c r="AQ128" s="25" t="s">
        <v>1</v>
      </c>
      <c r="AR128" s="25" t="s">
        <v>1</v>
      </c>
      <c r="AS128" s="25" t="s">
        <v>1</v>
      </c>
      <c r="AT128" s="8" t="s">
        <v>1</v>
      </c>
      <c r="AU128" s="8">
        <v>0.47447526565329579</v>
      </c>
      <c r="AV128" s="8">
        <v>22.361069300480409</v>
      </c>
      <c r="AW128" s="8">
        <v>40.903765495151269</v>
      </c>
      <c r="AX128" s="8">
        <v>8.2513856962920471</v>
      </c>
      <c r="AY128" s="29"/>
      <c r="AZ128" s="24" t="s">
        <v>1</v>
      </c>
      <c r="BA128" s="24" t="s">
        <v>1</v>
      </c>
      <c r="BB128" s="11"/>
      <c r="BC128" s="25" t="s">
        <v>1</v>
      </c>
      <c r="BD128" s="25" t="s">
        <v>1</v>
      </c>
      <c r="BE128" s="25" t="s">
        <v>1</v>
      </c>
      <c r="BF128" s="25" t="s">
        <v>1</v>
      </c>
      <c r="BG128" s="25" t="s">
        <v>1</v>
      </c>
      <c r="BH128" s="25" t="s">
        <v>1</v>
      </c>
      <c r="BI128" s="25" t="s">
        <v>1</v>
      </c>
      <c r="BJ128" s="25" t="s">
        <v>1</v>
      </c>
      <c r="BK128" s="25" t="s">
        <v>1</v>
      </c>
      <c r="BL128" s="25" t="s">
        <v>1</v>
      </c>
      <c r="BM128" s="25" t="s">
        <v>1</v>
      </c>
      <c r="BN128" s="25" t="s">
        <v>1</v>
      </c>
      <c r="BO128" s="25" t="s">
        <v>1</v>
      </c>
      <c r="BP128" s="25" t="s">
        <v>1</v>
      </c>
      <c r="BQ128" s="25" t="s">
        <v>1</v>
      </c>
      <c r="BR128" s="25" t="s">
        <v>1</v>
      </c>
      <c r="BS128" s="25" t="s">
        <v>1</v>
      </c>
      <c r="BT128" s="8" t="s">
        <v>1</v>
      </c>
      <c r="BU128" s="8">
        <v>48.480286092803212</v>
      </c>
      <c r="BV128" s="8">
        <v>64.515569046017276</v>
      </c>
      <c r="BW128" s="8">
        <v>-50.441173964445206</v>
      </c>
      <c r="BX128" s="8">
        <v>22.211451903296609</v>
      </c>
      <c r="BY128" s="29"/>
      <c r="BZ128" s="24" t="s">
        <v>1</v>
      </c>
      <c r="CA128" s="24" t="s">
        <v>1</v>
      </c>
    </row>
    <row r="129" spans="1:79" s="6" customFormat="1" x14ac:dyDescent="0.25">
      <c r="A129" s="51" t="s">
        <v>227</v>
      </c>
      <c r="B129" s="4" t="s">
        <v>15</v>
      </c>
      <c r="C129" s="25" t="s">
        <v>1</v>
      </c>
      <c r="D129" s="25" t="s">
        <v>1</v>
      </c>
      <c r="E129" s="25" t="s">
        <v>1</v>
      </c>
      <c r="F129" s="25" t="s">
        <v>1</v>
      </c>
      <c r="G129" s="25" t="s">
        <v>1</v>
      </c>
      <c r="H129" s="25" t="s">
        <v>1</v>
      </c>
      <c r="I129" s="25" t="s">
        <v>1</v>
      </c>
      <c r="J129" s="25" t="s">
        <v>1</v>
      </c>
      <c r="K129" s="25" t="s">
        <v>1</v>
      </c>
      <c r="L129" s="25" t="s">
        <v>1</v>
      </c>
      <c r="M129" s="25" t="s">
        <v>1</v>
      </c>
      <c r="N129" s="25" t="s">
        <v>1</v>
      </c>
      <c r="O129" s="25" t="s">
        <v>1</v>
      </c>
      <c r="P129" s="25" t="s">
        <v>1</v>
      </c>
      <c r="Q129" s="25" t="s">
        <v>1</v>
      </c>
      <c r="R129" s="25" t="s">
        <v>1</v>
      </c>
      <c r="S129" s="25" t="s">
        <v>1</v>
      </c>
      <c r="T129" s="8" t="s">
        <v>1</v>
      </c>
      <c r="U129" s="8">
        <v>-75.425442921516762</v>
      </c>
      <c r="V129" s="8">
        <v>202.37620399006371</v>
      </c>
      <c r="W129" s="8">
        <v>-48.523879436894489</v>
      </c>
      <c r="X129" s="8">
        <v>900.25861214072495</v>
      </c>
      <c r="Y129" s="29"/>
      <c r="Z129" s="24" t="s">
        <v>1</v>
      </c>
      <c r="AA129" s="24" t="s">
        <v>1</v>
      </c>
      <c r="AB129" s="7"/>
      <c r="AC129" s="25" t="s">
        <v>1</v>
      </c>
      <c r="AD129" s="25" t="s">
        <v>1</v>
      </c>
      <c r="AE129" s="25" t="s">
        <v>1</v>
      </c>
      <c r="AF129" s="25" t="s">
        <v>1</v>
      </c>
      <c r="AG129" s="25" t="s">
        <v>1</v>
      </c>
      <c r="AH129" s="25" t="s">
        <v>1</v>
      </c>
      <c r="AI129" s="25" t="s">
        <v>1</v>
      </c>
      <c r="AJ129" s="25" t="s">
        <v>1</v>
      </c>
      <c r="AK129" s="25" t="s">
        <v>1</v>
      </c>
      <c r="AL129" s="25" t="s">
        <v>1</v>
      </c>
      <c r="AM129" s="25" t="s">
        <v>1</v>
      </c>
      <c r="AN129" s="25" t="s">
        <v>1</v>
      </c>
      <c r="AO129" s="25" t="s">
        <v>1</v>
      </c>
      <c r="AP129" s="25" t="s">
        <v>1</v>
      </c>
      <c r="AQ129" s="25" t="s">
        <v>1</v>
      </c>
      <c r="AR129" s="25" t="s">
        <v>1</v>
      </c>
      <c r="AS129" s="25" t="s">
        <v>1</v>
      </c>
      <c r="AT129" s="8" t="s">
        <v>1</v>
      </c>
      <c r="AU129" s="8" t="s">
        <v>1</v>
      </c>
      <c r="AV129" s="8" t="e">
        <v>#DIV/0!</v>
      </c>
      <c r="AW129" s="8" t="e">
        <v>#DIV/0!</v>
      </c>
      <c r="AX129" s="8">
        <v>20.716857142857158</v>
      </c>
      <c r="AY129" s="29"/>
      <c r="AZ129" s="24" t="s">
        <v>1</v>
      </c>
      <c r="BA129" s="24" t="s">
        <v>1</v>
      </c>
      <c r="BB129" s="11"/>
      <c r="BC129" s="25" t="s">
        <v>1</v>
      </c>
      <c r="BD129" s="25" t="s">
        <v>1</v>
      </c>
      <c r="BE129" s="25" t="s">
        <v>1</v>
      </c>
      <c r="BF129" s="25" t="s">
        <v>1</v>
      </c>
      <c r="BG129" s="25" t="s">
        <v>1</v>
      </c>
      <c r="BH129" s="25" t="s">
        <v>1</v>
      </c>
      <c r="BI129" s="25" t="s">
        <v>1</v>
      </c>
      <c r="BJ129" s="25" t="s">
        <v>1</v>
      </c>
      <c r="BK129" s="25" t="s">
        <v>1</v>
      </c>
      <c r="BL129" s="25" t="s">
        <v>1</v>
      </c>
      <c r="BM129" s="25" t="s">
        <v>1</v>
      </c>
      <c r="BN129" s="25" t="s">
        <v>1</v>
      </c>
      <c r="BO129" s="25" t="s">
        <v>1</v>
      </c>
      <c r="BP129" s="25" t="s">
        <v>1</v>
      </c>
      <c r="BQ129" s="25" t="s">
        <v>1</v>
      </c>
      <c r="BR129" s="25" t="s">
        <v>1</v>
      </c>
      <c r="BS129" s="25" t="s">
        <v>1</v>
      </c>
      <c r="BT129" s="8" t="s">
        <v>1</v>
      </c>
      <c r="BU129" s="8" t="s">
        <v>1</v>
      </c>
      <c r="BV129" s="8">
        <v>202.37620399006371</v>
      </c>
      <c r="BW129" s="8">
        <v>-81.290766905572866</v>
      </c>
      <c r="BX129" s="8">
        <v>2440.666258171043</v>
      </c>
      <c r="BY129" s="29"/>
      <c r="BZ129" s="24" t="s">
        <v>1</v>
      </c>
      <c r="CA129" s="24" t="s">
        <v>1</v>
      </c>
    </row>
    <row r="130" spans="1:79" ht="22.5" x14ac:dyDescent="0.25">
      <c r="A130" s="47" t="s">
        <v>68</v>
      </c>
      <c r="B130" s="17" t="s">
        <v>55</v>
      </c>
      <c r="C130" s="28">
        <v>58258.186000000002</v>
      </c>
      <c r="D130" s="28">
        <v>65565.031000000003</v>
      </c>
      <c r="E130" s="28">
        <v>72124.851999999999</v>
      </c>
      <c r="F130" s="28">
        <v>82585.370999999999</v>
      </c>
      <c r="G130" s="28">
        <v>88659.66</v>
      </c>
      <c r="H130" s="28">
        <v>90537.313999999998</v>
      </c>
      <c r="I130" s="28">
        <v>97284.042000000001</v>
      </c>
      <c r="J130" s="28">
        <v>100140.909</v>
      </c>
      <c r="K130" s="28">
        <v>97259.84599999999</v>
      </c>
      <c r="L130" s="28">
        <v>97481.307000000001</v>
      </c>
      <c r="M130" s="28">
        <v>103956.448</v>
      </c>
      <c r="N130" s="28">
        <v>111231.01170900004</v>
      </c>
      <c r="O130" s="28">
        <v>119828.5511682631</v>
      </c>
      <c r="P130" s="28">
        <v>126633.75112999999</v>
      </c>
      <c r="Q130" s="28">
        <v>139848.61703446734</v>
      </c>
      <c r="R130" s="28">
        <v>153151.81985000017</v>
      </c>
      <c r="S130" s="28">
        <v>163610.78128976043</v>
      </c>
      <c r="T130" s="28">
        <v>174193.15116800021</v>
      </c>
      <c r="U130" s="28">
        <v>183604.84478293336</v>
      </c>
      <c r="V130" s="28">
        <v>189481.39548099996</v>
      </c>
      <c r="W130" s="28">
        <v>201071.63180355699</v>
      </c>
      <c r="X130" s="28">
        <v>200437.1990480001</v>
      </c>
      <c r="Y130" s="29"/>
      <c r="Z130" s="19">
        <f t="shared" ref="Z130:Z150" si="69">IFERROR(X130/W130-1,"X")</f>
        <v>-3.1552574068565153E-3</v>
      </c>
      <c r="AA130" s="19">
        <f t="shared" ref="AA130:AA161" si="70">IFERROR(X130/T130-1,"X")</f>
        <v>0.15066061842287271</v>
      </c>
      <c r="AB130" s="7"/>
      <c r="AC130" s="28">
        <v>29621.956999999999</v>
      </c>
      <c r="AD130" s="28">
        <v>34485.489000000001</v>
      </c>
      <c r="AE130" s="28">
        <v>37234.425000000003</v>
      </c>
      <c r="AF130" s="28">
        <v>42999.911999999997</v>
      </c>
      <c r="AG130" s="28">
        <v>45134.144</v>
      </c>
      <c r="AH130" s="28">
        <v>44986.976999999999</v>
      </c>
      <c r="AI130" s="28">
        <v>46031.976000000002</v>
      </c>
      <c r="AJ130" s="28">
        <v>43788.703999999998</v>
      </c>
      <c r="AK130" s="28">
        <v>40818.773000000001</v>
      </c>
      <c r="AL130" s="28">
        <v>39451.966</v>
      </c>
      <c r="AM130" s="28">
        <v>39884.675000000003</v>
      </c>
      <c r="AN130" s="28">
        <v>41768.871999000003</v>
      </c>
      <c r="AO130" s="28">
        <v>45733.1</v>
      </c>
      <c r="AP130" s="28">
        <v>49084.217982999995</v>
      </c>
      <c r="AQ130" s="28">
        <v>54336.256716999997</v>
      </c>
      <c r="AR130" s="28">
        <v>60664.737820000009</v>
      </c>
      <c r="AS130" s="28">
        <v>62556.756034000005</v>
      </c>
      <c r="AT130" s="28">
        <v>64729.688213000023</v>
      </c>
      <c r="AU130" s="28">
        <v>66001.605215000018</v>
      </c>
      <c r="AV130" s="28">
        <v>66411.503611000007</v>
      </c>
      <c r="AW130" s="28">
        <v>69353.782517</v>
      </c>
      <c r="AX130" s="28">
        <v>66925.472207000013</v>
      </c>
      <c r="AY130" s="29"/>
      <c r="AZ130" s="19">
        <f t="shared" ref="AZ130:AZ150" si="71">IFERROR(AX130/AW130-1,"X")</f>
        <v>-3.5013379542849887E-2</v>
      </c>
      <c r="BA130" s="19">
        <f t="shared" ref="BA130:BA161" si="72">IFERROR(AX130/AT130-1,"X")</f>
        <v>3.3922363209514028E-2</v>
      </c>
      <c r="BB130" s="11"/>
      <c r="BC130" s="28">
        <v>28636.228999999999</v>
      </c>
      <c r="BD130" s="28">
        <v>31079.542000000001</v>
      </c>
      <c r="BE130" s="28">
        <v>34890.427000000003</v>
      </c>
      <c r="BF130" s="28">
        <v>39585.459000000003</v>
      </c>
      <c r="BG130" s="28">
        <v>43525.516000000003</v>
      </c>
      <c r="BH130" s="28">
        <v>45550.337</v>
      </c>
      <c r="BI130" s="28">
        <v>51252.065999999999</v>
      </c>
      <c r="BJ130" s="28">
        <v>56352.205000000002</v>
      </c>
      <c r="BK130" s="28">
        <v>56441.072999999997</v>
      </c>
      <c r="BL130" s="28">
        <v>58029.341</v>
      </c>
      <c r="BM130" s="28">
        <v>64071.773000000001</v>
      </c>
      <c r="BN130" s="28">
        <v>69462.139710000047</v>
      </c>
      <c r="BO130" s="28">
        <v>74095.451168263098</v>
      </c>
      <c r="BP130" s="28">
        <v>77549.533146999995</v>
      </c>
      <c r="BQ130" s="28">
        <v>85512.360317467348</v>
      </c>
      <c r="BR130" s="28">
        <v>92487.082030000165</v>
      </c>
      <c r="BS130" s="28">
        <v>101054.02525576044</v>
      </c>
      <c r="BT130" s="28">
        <v>109463.4629550002</v>
      </c>
      <c r="BU130" s="28">
        <v>117603.23956793336</v>
      </c>
      <c r="BV130" s="28">
        <v>123069.89186999995</v>
      </c>
      <c r="BW130" s="28">
        <v>131717.849286557</v>
      </c>
      <c r="BX130" s="28">
        <v>133511.72684100008</v>
      </c>
      <c r="BY130" s="29"/>
      <c r="BZ130" s="19">
        <f t="shared" ref="BZ130:BZ150" si="73">IFERROR(BX130/BW130-1,"X")</f>
        <v>1.3619092356575324E-2</v>
      </c>
      <c r="CA130" s="19">
        <f t="shared" ref="CA130:CA161" si="74">IFERROR(BX130/BT130-1,"X")</f>
        <v>0.21969215331590575</v>
      </c>
    </row>
    <row r="131" spans="1:79" s="6" customFormat="1" x14ac:dyDescent="0.25">
      <c r="A131" s="53" t="s">
        <v>20</v>
      </c>
      <c r="B131" s="10" t="s">
        <v>55</v>
      </c>
      <c r="C131" s="8">
        <v>330.07299999999998</v>
      </c>
      <c r="D131" s="8">
        <v>325.74099999999999</v>
      </c>
      <c r="E131" s="8">
        <v>322.43599999999998</v>
      </c>
      <c r="F131" s="8">
        <v>365.80500000000001</v>
      </c>
      <c r="G131" s="8">
        <v>416.10599999999999</v>
      </c>
      <c r="H131" s="8">
        <v>425.34899999999999</v>
      </c>
      <c r="I131" s="8">
        <v>460.82799999999997</v>
      </c>
      <c r="J131" s="8">
        <v>524.72900000000004</v>
      </c>
      <c r="K131" s="8">
        <v>568.73199999999997</v>
      </c>
      <c r="L131" s="8">
        <v>525.78199999999993</v>
      </c>
      <c r="M131" s="8">
        <v>547.38800000000003</v>
      </c>
      <c r="N131" s="8">
        <v>524.42863199999931</v>
      </c>
      <c r="O131" s="8">
        <v>449.90404685132927</v>
      </c>
      <c r="P131" s="8">
        <v>417.47822800000006</v>
      </c>
      <c r="Q131" s="8">
        <v>431.20528046016966</v>
      </c>
      <c r="R131" s="8">
        <v>445.172662</v>
      </c>
      <c r="S131" s="8">
        <v>449.47874837878214</v>
      </c>
      <c r="T131" s="8">
        <v>501.10999700000025</v>
      </c>
      <c r="U131" s="8">
        <v>632.768345592542</v>
      </c>
      <c r="V131" s="8">
        <v>541.46208200000001</v>
      </c>
      <c r="W131" s="8">
        <v>835.487947330255</v>
      </c>
      <c r="X131" s="8">
        <v>587.96253300000024</v>
      </c>
      <c r="Y131" s="29"/>
      <c r="Z131" s="24">
        <f t="shared" si="69"/>
        <v>-0.29626449444448055</v>
      </c>
      <c r="AA131" s="24">
        <f t="shared" si="70"/>
        <v>0.17332030196954928</v>
      </c>
      <c r="AB131" s="7"/>
      <c r="AC131" s="8">
        <v>38.055</v>
      </c>
      <c r="AD131" s="8">
        <v>44.47</v>
      </c>
      <c r="AE131" s="8">
        <v>21.841000000000001</v>
      </c>
      <c r="AF131" s="8">
        <v>26.300999999999998</v>
      </c>
      <c r="AG131" s="8">
        <v>30.452000000000002</v>
      </c>
      <c r="AH131" s="8">
        <v>32.994</v>
      </c>
      <c r="AI131" s="8">
        <v>37.832000000000001</v>
      </c>
      <c r="AJ131" s="8">
        <v>51.398000000000003</v>
      </c>
      <c r="AK131" s="8">
        <v>60.612000000000002</v>
      </c>
      <c r="AL131" s="8">
        <v>59.292999999999999</v>
      </c>
      <c r="AM131" s="8">
        <v>50.103000000000002</v>
      </c>
      <c r="AN131" s="8">
        <v>45.112884999999991</v>
      </c>
      <c r="AO131" s="8">
        <v>45.49781999999999</v>
      </c>
      <c r="AP131" s="8">
        <v>43.112496</v>
      </c>
      <c r="AQ131" s="8">
        <v>40.952883999999997</v>
      </c>
      <c r="AR131" s="8">
        <v>43.360841000000001</v>
      </c>
      <c r="AS131" s="8">
        <v>44.748362</v>
      </c>
      <c r="AT131" s="8">
        <v>40.308748999999999</v>
      </c>
      <c r="AU131" s="8">
        <v>37.569319</v>
      </c>
      <c r="AV131" s="8">
        <v>39.158870999999998</v>
      </c>
      <c r="AW131" s="8">
        <v>39.250157000000009</v>
      </c>
      <c r="AX131" s="8">
        <v>40.500531000000002</v>
      </c>
      <c r="AY131" s="29"/>
      <c r="AZ131" s="24">
        <f t="shared" si="71"/>
        <v>3.1856534994242125E-2</v>
      </c>
      <c r="BA131" s="24">
        <f t="shared" si="72"/>
        <v>4.7578256521929596E-3</v>
      </c>
      <c r="BB131" s="11"/>
      <c r="BC131" s="8">
        <v>292.01799999999997</v>
      </c>
      <c r="BD131" s="8">
        <v>281.27100000000002</v>
      </c>
      <c r="BE131" s="8">
        <v>300.59500000000003</v>
      </c>
      <c r="BF131" s="8">
        <v>339.50400000000002</v>
      </c>
      <c r="BG131" s="8">
        <v>385.654</v>
      </c>
      <c r="BH131" s="8">
        <v>392.35500000000002</v>
      </c>
      <c r="BI131" s="8">
        <v>422.99599999999998</v>
      </c>
      <c r="BJ131" s="8">
        <v>473.33100000000002</v>
      </c>
      <c r="BK131" s="8">
        <v>508.12</v>
      </c>
      <c r="BL131" s="8">
        <v>466.48899999999998</v>
      </c>
      <c r="BM131" s="8">
        <v>497.28500000000003</v>
      </c>
      <c r="BN131" s="8">
        <v>479.31574699999931</v>
      </c>
      <c r="BO131" s="8">
        <v>404.40622685132928</v>
      </c>
      <c r="BP131" s="8">
        <v>374.36573200000004</v>
      </c>
      <c r="BQ131" s="8">
        <v>390.25239646016968</v>
      </c>
      <c r="BR131" s="8">
        <v>401.81182100000001</v>
      </c>
      <c r="BS131" s="8">
        <v>404.73038637878216</v>
      </c>
      <c r="BT131" s="8">
        <v>460.80124800000027</v>
      </c>
      <c r="BU131" s="8">
        <v>595.19902659254251</v>
      </c>
      <c r="BV131" s="8">
        <v>502.30321100000003</v>
      </c>
      <c r="BW131" s="8">
        <v>796.23779033025494</v>
      </c>
      <c r="BX131" s="8">
        <v>547.46200200000021</v>
      </c>
      <c r="BY131" s="29"/>
      <c r="BZ131" s="24">
        <f t="shared" si="73"/>
        <v>-0.31243906198809046</v>
      </c>
      <c r="CA131" s="24">
        <f t="shared" si="74"/>
        <v>0.18806536305214139</v>
      </c>
    </row>
    <row r="132" spans="1:79" s="6" customFormat="1" ht="22.5" x14ac:dyDescent="0.25">
      <c r="A132" s="54" t="s">
        <v>67</v>
      </c>
      <c r="B132" s="10" t="s">
        <v>55</v>
      </c>
      <c r="C132" s="8">
        <v>324.93799999999999</v>
      </c>
      <c r="D132" s="8">
        <v>313.3</v>
      </c>
      <c r="E132" s="8">
        <v>310.33800000000002</v>
      </c>
      <c r="F132" s="8">
        <v>348.28899999999999</v>
      </c>
      <c r="G132" s="8">
        <v>390.73</v>
      </c>
      <c r="H132" s="8">
        <v>401.26</v>
      </c>
      <c r="I132" s="8">
        <v>434.86400000000003</v>
      </c>
      <c r="J132" s="8">
        <v>494.83499999999998</v>
      </c>
      <c r="K132" s="8">
        <v>509.02199999999999</v>
      </c>
      <c r="L132" s="8">
        <v>461.65800000000002</v>
      </c>
      <c r="M132" s="8">
        <v>479.113</v>
      </c>
      <c r="N132" s="8">
        <v>378.96220599999992</v>
      </c>
      <c r="O132" s="8">
        <v>320.12191764795818</v>
      </c>
      <c r="P132" s="8">
        <v>325.81509500000016</v>
      </c>
      <c r="Q132" s="8">
        <v>343.08580696814568</v>
      </c>
      <c r="R132" s="8">
        <v>365.30751499999985</v>
      </c>
      <c r="S132" s="8">
        <v>368.28300005967958</v>
      </c>
      <c r="T132" s="8">
        <v>412.35896300000002</v>
      </c>
      <c r="U132" s="8">
        <v>435.79168189876168</v>
      </c>
      <c r="V132" s="8">
        <v>473.80108599999988</v>
      </c>
      <c r="W132" s="8">
        <v>516.30729600000006</v>
      </c>
      <c r="X132" s="8">
        <v>520.24388199999999</v>
      </c>
      <c r="Y132" s="29"/>
      <c r="Z132" s="24">
        <f t="shared" si="69"/>
        <v>7.6245019787593016E-3</v>
      </c>
      <c r="AA132" s="24">
        <f t="shared" si="70"/>
        <v>0.26162865047267081</v>
      </c>
      <c r="AB132" s="7"/>
      <c r="AC132" s="8">
        <v>37.267000000000003</v>
      </c>
      <c r="AD132" s="8">
        <v>36.497999999999998</v>
      </c>
      <c r="AE132" s="8">
        <v>17.852</v>
      </c>
      <c r="AF132" s="8">
        <v>21.254999999999999</v>
      </c>
      <c r="AG132" s="8">
        <v>23.091999999999999</v>
      </c>
      <c r="AH132" s="8">
        <v>26.006</v>
      </c>
      <c r="AI132" s="8">
        <v>30.626999999999999</v>
      </c>
      <c r="AJ132" s="8">
        <v>41.781999999999996</v>
      </c>
      <c r="AK132" s="8">
        <v>48.177999999999997</v>
      </c>
      <c r="AL132" s="8">
        <v>44.808999999999997</v>
      </c>
      <c r="AM132" s="8">
        <v>35.095999999999997</v>
      </c>
      <c r="AN132" s="8">
        <v>32.770544000000001</v>
      </c>
      <c r="AO132" s="8">
        <v>32.663217000000003</v>
      </c>
      <c r="AP132" s="8">
        <v>32.910159999999998</v>
      </c>
      <c r="AQ132" s="8">
        <v>32.263212000000003</v>
      </c>
      <c r="AR132" s="8">
        <v>35.353354999999993</v>
      </c>
      <c r="AS132" s="8">
        <v>37.072025000000004</v>
      </c>
      <c r="AT132" s="8">
        <v>34.003765999999999</v>
      </c>
      <c r="AU132" s="8">
        <v>34.513325000000002</v>
      </c>
      <c r="AV132" s="8">
        <v>36.114083000000001</v>
      </c>
      <c r="AW132" s="8">
        <v>36.574777000000005</v>
      </c>
      <c r="AX132" s="8">
        <v>38.212173</v>
      </c>
      <c r="AY132" s="29"/>
      <c r="AZ132" s="24">
        <f t="shared" si="71"/>
        <v>4.4768447938862144E-2</v>
      </c>
      <c r="BA132" s="24">
        <f t="shared" si="72"/>
        <v>0.12376296790184949</v>
      </c>
      <c r="BB132" s="11"/>
      <c r="BC132" s="8">
        <v>287.67099999999999</v>
      </c>
      <c r="BD132" s="8">
        <v>276.80200000000002</v>
      </c>
      <c r="BE132" s="8">
        <v>292.48599999999999</v>
      </c>
      <c r="BF132" s="8">
        <v>327.03399999999999</v>
      </c>
      <c r="BG132" s="8">
        <v>367.63799999999998</v>
      </c>
      <c r="BH132" s="8">
        <v>375.25400000000002</v>
      </c>
      <c r="BI132" s="8">
        <v>404.23700000000002</v>
      </c>
      <c r="BJ132" s="8">
        <v>453.053</v>
      </c>
      <c r="BK132" s="8">
        <v>460.84399999999999</v>
      </c>
      <c r="BL132" s="8">
        <v>416.84899999999999</v>
      </c>
      <c r="BM132" s="8">
        <v>444.017</v>
      </c>
      <c r="BN132" s="8">
        <v>346.19166199999989</v>
      </c>
      <c r="BO132" s="8">
        <v>287.45870064795821</v>
      </c>
      <c r="BP132" s="8">
        <v>292.90493500000014</v>
      </c>
      <c r="BQ132" s="8">
        <v>310.82259496814567</v>
      </c>
      <c r="BR132" s="8">
        <v>329.95415999999983</v>
      </c>
      <c r="BS132" s="8">
        <v>331.21097505967958</v>
      </c>
      <c r="BT132" s="8">
        <v>378.35519700000003</v>
      </c>
      <c r="BU132" s="8">
        <v>401.27835689876167</v>
      </c>
      <c r="BV132" s="8">
        <v>437.68700299999989</v>
      </c>
      <c r="BW132" s="8">
        <v>479.73251900000002</v>
      </c>
      <c r="BX132" s="8">
        <v>482.03170899999998</v>
      </c>
      <c r="BY132" s="29"/>
      <c r="BZ132" s="24">
        <f t="shared" si="73"/>
        <v>4.7926498807973061E-3</v>
      </c>
      <c r="CA132" s="24">
        <f t="shared" si="74"/>
        <v>0.27401899807920427</v>
      </c>
    </row>
    <row r="133" spans="1:79" s="6" customFormat="1" x14ac:dyDescent="0.25">
      <c r="A133" s="53" t="s">
        <v>17</v>
      </c>
      <c r="B133" s="10" t="s">
        <v>55</v>
      </c>
      <c r="C133" s="8">
        <v>302.42200000000003</v>
      </c>
      <c r="D133" s="8">
        <v>278.851</v>
      </c>
      <c r="E133" s="8">
        <v>278.11200000000002</v>
      </c>
      <c r="F133" s="8">
        <v>317.95699999999999</v>
      </c>
      <c r="G133" s="8">
        <v>375.678</v>
      </c>
      <c r="H133" s="8">
        <v>345.61700000000002</v>
      </c>
      <c r="I133" s="8">
        <v>386.18399999999997</v>
      </c>
      <c r="J133" s="8">
        <v>479.00099999999998</v>
      </c>
      <c r="K133" s="8">
        <v>422.81299999999999</v>
      </c>
      <c r="L133" s="8">
        <v>423.32000000000005</v>
      </c>
      <c r="M133" s="8">
        <v>485.81</v>
      </c>
      <c r="N133" s="8">
        <v>582.82420000000002</v>
      </c>
      <c r="O133" s="8">
        <v>548.41352820226746</v>
      </c>
      <c r="P133" s="8">
        <v>533.30190200000004</v>
      </c>
      <c r="Q133" s="8">
        <v>580.15568778633053</v>
      </c>
      <c r="R133" s="8">
        <v>594.17600600000014</v>
      </c>
      <c r="S133" s="8">
        <v>589.39143425132841</v>
      </c>
      <c r="T133" s="8">
        <v>595.552862</v>
      </c>
      <c r="U133" s="8">
        <v>691.43856169564435</v>
      </c>
      <c r="V133" s="8">
        <v>623.61171600000011</v>
      </c>
      <c r="W133" s="8">
        <v>770.34848540202461</v>
      </c>
      <c r="X133" s="8">
        <v>670.22779699999967</v>
      </c>
      <c r="Y133" s="29"/>
      <c r="Z133" s="24">
        <f t="shared" si="69"/>
        <v>-0.12996804731792855</v>
      </c>
      <c r="AA133" s="24">
        <f t="shared" si="70"/>
        <v>0.12538758482198298</v>
      </c>
      <c r="AB133" s="7"/>
      <c r="AC133" s="8">
        <v>52.707999999999998</v>
      </c>
      <c r="AD133" s="8">
        <v>37.412999999999997</v>
      </c>
      <c r="AE133" s="8">
        <v>22.898</v>
      </c>
      <c r="AF133" s="8">
        <v>16.984999999999999</v>
      </c>
      <c r="AG133" s="8">
        <v>16.632999999999999</v>
      </c>
      <c r="AH133" s="8">
        <v>19.289000000000001</v>
      </c>
      <c r="AI133" s="8">
        <v>25.481000000000002</v>
      </c>
      <c r="AJ133" s="8">
        <v>35.387</v>
      </c>
      <c r="AK133" s="8">
        <v>43.295000000000002</v>
      </c>
      <c r="AL133" s="8">
        <v>50.91</v>
      </c>
      <c r="AM133" s="8">
        <v>48.116999999999997</v>
      </c>
      <c r="AN133" s="8">
        <v>56.663314999999997</v>
      </c>
      <c r="AO133" s="8">
        <v>50.530137999999994</v>
      </c>
      <c r="AP133" s="8">
        <v>52.202782999999997</v>
      </c>
      <c r="AQ133" s="8">
        <v>50.710383</v>
      </c>
      <c r="AR133" s="8">
        <v>62.012265000000006</v>
      </c>
      <c r="AS133" s="8">
        <v>67.334918000000002</v>
      </c>
      <c r="AT133" s="8">
        <v>67.982165000000009</v>
      </c>
      <c r="AU133" s="8">
        <v>76.240404999999996</v>
      </c>
      <c r="AV133" s="8">
        <v>79.382975000000002</v>
      </c>
      <c r="AW133" s="8">
        <v>86.577362999999991</v>
      </c>
      <c r="AX133" s="8">
        <v>87.89558000000001</v>
      </c>
      <c r="AY133" s="29"/>
      <c r="AZ133" s="24">
        <f t="shared" si="71"/>
        <v>1.5225885316003662E-2</v>
      </c>
      <c r="BA133" s="24">
        <f t="shared" si="72"/>
        <v>0.29292116542625557</v>
      </c>
      <c r="BB133" s="11"/>
      <c r="BC133" s="8">
        <v>249.714</v>
      </c>
      <c r="BD133" s="8">
        <v>241.43799999999999</v>
      </c>
      <c r="BE133" s="8">
        <v>255.214</v>
      </c>
      <c r="BF133" s="8">
        <v>300.97199999999998</v>
      </c>
      <c r="BG133" s="8">
        <v>359.04500000000002</v>
      </c>
      <c r="BH133" s="8">
        <v>326.32799999999997</v>
      </c>
      <c r="BI133" s="8">
        <v>360.70299999999997</v>
      </c>
      <c r="BJ133" s="8">
        <v>443.61399999999998</v>
      </c>
      <c r="BK133" s="8">
        <v>379.51799999999997</v>
      </c>
      <c r="BL133" s="8">
        <v>372.41</v>
      </c>
      <c r="BM133" s="8">
        <v>437.69299999999998</v>
      </c>
      <c r="BN133" s="8">
        <v>526.16088500000001</v>
      </c>
      <c r="BO133" s="8">
        <v>497.88339020226744</v>
      </c>
      <c r="BP133" s="8">
        <v>481.09911900000009</v>
      </c>
      <c r="BQ133" s="8">
        <v>529.44530478633055</v>
      </c>
      <c r="BR133" s="8">
        <v>532.16374100000019</v>
      </c>
      <c r="BS133" s="8">
        <v>522.05651625132839</v>
      </c>
      <c r="BT133" s="8">
        <v>527.570697</v>
      </c>
      <c r="BU133" s="8">
        <v>615.19815669564434</v>
      </c>
      <c r="BV133" s="8">
        <v>544.22874100000013</v>
      </c>
      <c r="BW133" s="8">
        <v>683.77112240202462</v>
      </c>
      <c r="BX133" s="8">
        <v>582.33221699999967</v>
      </c>
      <c r="BY133" s="29"/>
      <c r="BZ133" s="24">
        <f t="shared" si="73"/>
        <v>-0.14835213433067995</v>
      </c>
      <c r="CA133" s="24">
        <f t="shared" si="74"/>
        <v>0.10379939657641679</v>
      </c>
    </row>
    <row r="134" spans="1:79" s="6" customFormat="1" ht="22.5" x14ac:dyDescent="0.25">
      <c r="A134" s="54" t="s">
        <v>67</v>
      </c>
      <c r="B134" s="10" t="s">
        <v>55</v>
      </c>
      <c r="C134" s="8">
        <v>278.15800000000002</v>
      </c>
      <c r="D134" s="8">
        <v>255.50700000000001</v>
      </c>
      <c r="E134" s="8">
        <v>252.077</v>
      </c>
      <c r="F134" s="8">
        <v>289.55200000000002</v>
      </c>
      <c r="G134" s="8">
        <v>342.22399999999999</v>
      </c>
      <c r="H134" s="8">
        <v>323.57499999999999</v>
      </c>
      <c r="I134" s="8">
        <v>365.62299999999999</v>
      </c>
      <c r="J134" s="8">
        <v>457.87600000000003</v>
      </c>
      <c r="K134" s="8">
        <v>388.16199999999998</v>
      </c>
      <c r="L134" s="8">
        <v>384.83699999999999</v>
      </c>
      <c r="M134" s="8">
        <v>445.56799999999998</v>
      </c>
      <c r="N134" s="8">
        <v>505.38240100000013</v>
      </c>
      <c r="O134" s="8">
        <v>479.12417455265239</v>
      </c>
      <c r="P134" s="8">
        <v>457.2881579999999</v>
      </c>
      <c r="Q134" s="8">
        <v>503.07051502185578</v>
      </c>
      <c r="R134" s="8">
        <v>530.79513300000008</v>
      </c>
      <c r="S134" s="8">
        <v>526.45153765667624</v>
      </c>
      <c r="T134" s="8">
        <v>511.94086600000037</v>
      </c>
      <c r="U134" s="8">
        <v>555.03275409719674</v>
      </c>
      <c r="V134" s="8">
        <v>555.67648300000008</v>
      </c>
      <c r="W134" s="8">
        <v>597.12526600000012</v>
      </c>
      <c r="X134" s="8">
        <v>593.18300399999987</v>
      </c>
      <c r="Y134" s="29"/>
      <c r="Z134" s="24">
        <f t="shared" si="69"/>
        <v>-6.6020686520410488E-3</v>
      </c>
      <c r="AA134" s="24">
        <f t="shared" si="70"/>
        <v>0.15869437936216535</v>
      </c>
      <c r="AB134" s="7"/>
      <c r="AC134" s="8">
        <v>51.709000000000003</v>
      </c>
      <c r="AD134" s="8">
        <v>34.348999999999997</v>
      </c>
      <c r="AE134" s="8">
        <v>22.04</v>
      </c>
      <c r="AF134" s="8">
        <v>15.763999999999999</v>
      </c>
      <c r="AG134" s="8">
        <v>14.394</v>
      </c>
      <c r="AH134" s="8">
        <v>16.925000000000001</v>
      </c>
      <c r="AI134" s="8">
        <v>24.721</v>
      </c>
      <c r="AJ134" s="8">
        <v>34.049999999999997</v>
      </c>
      <c r="AK134" s="8">
        <v>41.106000000000002</v>
      </c>
      <c r="AL134" s="8">
        <v>47.908000000000001</v>
      </c>
      <c r="AM134" s="8">
        <v>44.277000000000001</v>
      </c>
      <c r="AN134" s="8">
        <v>50.612945000000011</v>
      </c>
      <c r="AO134" s="8">
        <v>48.734767999999995</v>
      </c>
      <c r="AP134" s="8">
        <v>49.909510999999995</v>
      </c>
      <c r="AQ134" s="8">
        <v>49.703479000000002</v>
      </c>
      <c r="AR134" s="8">
        <v>60.705665000000003</v>
      </c>
      <c r="AS134" s="8">
        <v>64.983491000000001</v>
      </c>
      <c r="AT134" s="8">
        <v>64.752777000000009</v>
      </c>
      <c r="AU134" s="8">
        <v>72.946341000000004</v>
      </c>
      <c r="AV134" s="8">
        <v>77.518544000000006</v>
      </c>
      <c r="AW134" s="8">
        <v>84.778446000000002</v>
      </c>
      <c r="AX134" s="8">
        <v>85.007197000000019</v>
      </c>
      <c r="AY134" s="29"/>
      <c r="AZ134" s="24">
        <f t="shared" si="71"/>
        <v>2.6982211964585723E-3</v>
      </c>
      <c r="BA134" s="24">
        <f t="shared" si="72"/>
        <v>0.31279616007820032</v>
      </c>
      <c r="BB134" s="11"/>
      <c r="BC134" s="8">
        <v>226.44900000000001</v>
      </c>
      <c r="BD134" s="8">
        <v>221.15799999999999</v>
      </c>
      <c r="BE134" s="8">
        <v>230.03700000000001</v>
      </c>
      <c r="BF134" s="8">
        <v>273.78800000000001</v>
      </c>
      <c r="BG134" s="8">
        <v>327.83</v>
      </c>
      <c r="BH134" s="8">
        <v>306.64999999999998</v>
      </c>
      <c r="BI134" s="8">
        <v>340.90199999999999</v>
      </c>
      <c r="BJ134" s="8">
        <v>423.82600000000002</v>
      </c>
      <c r="BK134" s="8">
        <v>347.05599999999998</v>
      </c>
      <c r="BL134" s="8">
        <v>336.92899999999997</v>
      </c>
      <c r="BM134" s="8">
        <v>401.291</v>
      </c>
      <c r="BN134" s="8">
        <v>454.7694560000001</v>
      </c>
      <c r="BO134" s="8">
        <v>430.38940655265242</v>
      </c>
      <c r="BP134" s="8">
        <v>407.37864699999989</v>
      </c>
      <c r="BQ134" s="8">
        <v>453.36703602185577</v>
      </c>
      <c r="BR134" s="8">
        <v>470.08946800000012</v>
      </c>
      <c r="BS134" s="8">
        <v>461.46804665667622</v>
      </c>
      <c r="BT134" s="8">
        <v>447.18808900000033</v>
      </c>
      <c r="BU134" s="8">
        <v>482.08641309719673</v>
      </c>
      <c r="BV134" s="8">
        <v>478.15793900000006</v>
      </c>
      <c r="BW134" s="8">
        <v>512.34682000000009</v>
      </c>
      <c r="BX134" s="8">
        <v>508.17580699999985</v>
      </c>
      <c r="BY134" s="29"/>
      <c r="BZ134" s="24">
        <f t="shared" si="73"/>
        <v>-8.1409951954034554E-3</v>
      </c>
      <c r="CA134" s="24">
        <f t="shared" si="74"/>
        <v>0.13638046160035233</v>
      </c>
    </row>
    <row r="135" spans="1:79" s="6" customFormat="1" x14ac:dyDescent="0.25">
      <c r="A135" s="53" t="s">
        <v>18</v>
      </c>
      <c r="B135" s="10" t="s">
        <v>55</v>
      </c>
      <c r="C135" s="8">
        <v>57625.688000000002</v>
      </c>
      <c r="D135" s="8">
        <v>64960.438999999998</v>
      </c>
      <c r="E135" s="8">
        <v>71524.304000000004</v>
      </c>
      <c r="F135" s="8">
        <v>81901.61</v>
      </c>
      <c r="G135" s="8">
        <v>87867.876000000004</v>
      </c>
      <c r="H135" s="8">
        <v>89766.347999999998</v>
      </c>
      <c r="I135" s="8">
        <v>96437.03</v>
      </c>
      <c r="J135" s="8">
        <v>99137.178</v>
      </c>
      <c r="K135" s="8">
        <v>96268.301000000007</v>
      </c>
      <c r="L135" s="8">
        <v>96532.205000000002</v>
      </c>
      <c r="M135" s="8">
        <v>102923.25099999999</v>
      </c>
      <c r="N135" s="8">
        <v>110123.75887599995</v>
      </c>
      <c r="O135" s="8">
        <v>118830.23359320944</v>
      </c>
      <c r="P135" s="8">
        <v>125682.97099999999</v>
      </c>
      <c r="Q135" s="8">
        <v>138837.2560662209</v>
      </c>
      <c r="R135" s="8">
        <v>152112.4711820001</v>
      </c>
      <c r="S135" s="8">
        <v>162571.91110713047</v>
      </c>
      <c r="T135" s="8">
        <v>173096.48831000016</v>
      </c>
      <c r="U135" s="8">
        <v>182280.63787564519</v>
      </c>
      <c r="V135" s="8">
        <v>188316.32168299996</v>
      </c>
      <c r="W135" s="8">
        <v>199465.54537082461</v>
      </c>
      <c r="X135" s="8">
        <v>199179.00871700011</v>
      </c>
      <c r="Y135" s="29"/>
      <c r="Z135" s="24">
        <f t="shared" si="69"/>
        <v>-1.4365220484159336E-3</v>
      </c>
      <c r="AA135" s="24">
        <f t="shared" si="70"/>
        <v>0.15068197316798537</v>
      </c>
      <c r="AB135" s="7"/>
      <c r="AC135" s="8">
        <v>29531.190999999999</v>
      </c>
      <c r="AD135" s="8">
        <v>34403.606</v>
      </c>
      <c r="AE135" s="8">
        <v>37189.686000000002</v>
      </c>
      <c r="AF135" s="8">
        <v>42956.625999999997</v>
      </c>
      <c r="AG135" s="8">
        <v>45087.059000000001</v>
      </c>
      <c r="AH135" s="8">
        <v>44934.694000000003</v>
      </c>
      <c r="AI135" s="8">
        <v>45968.663</v>
      </c>
      <c r="AJ135" s="8">
        <v>43701.919000000002</v>
      </c>
      <c r="AK135" s="8">
        <v>40714.866000000002</v>
      </c>
      <c r="AL135" s="8">
        <v>39341.762999999999</v>
      </c>
      <c r="AM135" s="8">
        <v>39786.455999999998</v>
      </c>
      <c r="AN135" s="8">
        <v>41667.095798000002</v>
      </c>
      <c r="AO135" s="8">
        <v>45637.072042000007</v>
      </c>
      <c r="AP135" s="8">
        <v>48988.902703999993</v>
      </c>
      <c r="AQ135" s="8">
        <v>54244.59345</v>
      </c>
      <c r="AR135" s="8">
        <v>60559.364714000003</v>
      </c>
      <c r="AS135" s="8">
        <v>62444.672753999999</v>
      </c>
      <c r="AT135" s="8">
        <v>64621.397299000018</v>
      </c>
      <c r="AU135" s="8">
        <v>65887.795491000012</v>
      </c>
      <c r="AV135" s="8">
        <v>66292.961765000015</v>
      </c>
      <c r="AW135" s="8">
        <v>69227.954997000008</v>
      </c>
      <c r="AX135" s="8">
        <v>66797.076096000004</v>
      </c>
      <c r="AY135" s="29"/>
      <c r="AZ135" s="24">
        <f t="shared" si="71"/>
        <v>-3.5114122627273092E-2</v>
      </c>
      <c r="BA135" s="24">
        <f t="shared" si="72"/>
        <v>3.366808654621356E-2</v>
      </c>
      <c r="BB135" s="11"/>
      <c r="BC135" s="8">
        <v>28094.496999999999</v>
      </c>
      <c r="BD135" s="8">
        <v>30556.832999999999</v>
      </c>
      <c r="BE135" s="8">
        <v>34334.618000000002</v>
      </c>
      <c r="BF135" s="8">
        <v>38944.983999999997</v>
      </c>
      <c r="BG135" s="8">
        <v>42780.817000000003</v>
      </c>
      <c r="BH135" s="8">
        <v>44831.654000000002</v>
      </c>
      <c r="BI135" s="8">
        <v>50468.366999999998</v>
      </c>
      <c r="BJ135" s="8">
        <v>55435.258999999998</v>
      </c>
      <c r="BK135" s="8">
        <v>55553.434999999998</v>
      </c>
      <c r="BL135" s="8">
        <v>57190.442000000003</v>
      </c>
      <c r="BM135" s="8">
        <v>63136.794999999998</v>
      </c>
      <c r="BN135" s="8">
        <v>68456.66307799994</v>
      </c>
      <c r="BO135" s="8">
        <v>73193.161551209443</v>
      </c>
      <c r="BP135" s="8">
        <v>76694.068295999998</v>
      </c>
      <c r="BQ135" s="8">
        <v>84592.6626162209</v>
      </c>
      <c r="BR135" s="8">
        <v>91553.1064680001</v>
      </c>
      <c r="BS135" s="8">
        <v>100127.23835313045</v>
      </c>
      <c r="BT135" s="8">
        <v>108475.09101100016</v>
      </c>
      <c r="BU135" s="8">
        <v>116392.84238464518</v>
      </c>
      <c r="BV135" s="8">
        <v>122023.35991799993</v>
      </c>
      <c r="BW135" s="8">
        <v>130237.5903738246</v>
      </c>
      <c r="BX135" s="8">
        <v>132381.9326210001</v>
      </c>
      <c r="BY135" s="29"/>
      <c r="BZ135" s="24">
        <f t="shared" si="73"/>
        <v>1.6464848904379492E-2</v>
      </c>
      <c r="CA135" s="24">
        <f t="shared" si="74"/>
        <v>0.22039015028413877</v>
      </c>
    </row>
    <row r="136" spans="1:79" s="6" customFormat="1" x14ac:dyDescent="0.25">
      <c r="A136" s="51" t="s">
        <v>72</v>
      </c>
      <c r="B136" s="10" t="s">
        <v>55</v>
      </c>
      <c r="C136" s="8">
        <v>40870.841999999997</v>
      </c>
      <c r="D136" s="8">
        <v>45501.358999999997</v>
      </c>
      <c r="E136" s="8">
        <v>49917.09</v>
      </c>
      <c r="F136" s="8">
        <v>56719.101999999999</v>
      </c>
      <c r="G136" s="8">
        <v>60200.61</v>
      </c>
      <c r="H136" s="8">
        <v>62269.962</v>
      </c>
      <c r="I136" s="8">
        <v>65282.180000000008</v>
      </c>
      <c r="J136" s="8">
        <v>65848.800000000003</v>
      </c>
      <c r="K136" s="8">
        <v>62509.320999999996</v>
      </c>
      <c r="L136" s="8">
        <v>62404.112000000001</v>
      </c>
      <c r="M136" s="8">
        <v>66064.472999999998</v>
      </c>
      <c r="N136" s="8">
        <v>71444.813871999955</v>
      </c>
      <c r="O136" s="8">
        <v>74506.179708213065</v>
      </c>
      <c r="P136" s="8">
        <v>76304.285806</v>
      </c>
      <c r="Q136" s="8">
        <v>82917.827907142942</v>
      </c>
      <c r="R136" s="8">
        <v>90187.238066999955</v>
      </c>
      <c r="S136" s="8">
        <v>94722.47244940119</v>
      </c>
      <c r="T136" s="8">
        <v>96273.622255999959</v>
      </c>
      <c r="U136" s="8">
        <v>95802.961147000082</v>
      </c>
      <c r="V136" s="8">
        <v>96402.852572000003</v>
      </c>
      <c r="W136" s="8">
        <v>101784.41350800006</v>
      </c>
      <c r="X136" s="8">
        <v>99499.295110999985</v>
      </c>
      <c r="Y136" s="29"/>
      <c r="Z136" s="24">
        <f t="shared" si="69"/>
        <v>-2.2450572914294642E-2</v>
      </c>
      <c r="AA136" s="24">
        <f t="shared" si="70"/>
        <v>3.3505261144352483E-2</v>
      </c>
      <c r="AB136" s="7"/>
      <c r="AC136" s="8">
        <v>18325.304</v>
      </c>
      <c r="AD136" s="8">
        <v>21416.013999999999</v>
      </c>
      <c r="AE136" s="8">
        <v>22521.378000000001</v>
      </c>
      <c r="AF136" s="8">
        <v>25863.379000000001</v>
      </c>
      <c r="AG136" s="8">
        <v>26420.249</v>
      </c>
      <c r="AH136" s="8">
        <v>26205.816999999999</v>
      </c>
      <c r="AI136" s="8">
        <v>24981.454000000002</v>
      </c>
      <c r="AJ136" s="8">
        <v>22104.79</v>
      </c>
      <c r="AK136" s="8">
        <v>18753.55</v>
      </c>
      <c r="AL136" s="8">
        <v>17805.561000000002</v>
      </c>
      <c r="AM136" s="8">
        <v>17522.044000000002</v>
      </c>
      <c r="AN136" s="8">
        <v>19592.436407000005</v>
      </c>
      <c r="AO136" s="8">
        <v>20412.841709</v>
      </c>
      <c r="AP136" s="8">
        <v>22028.114087000005</v>
      </c>
      <c r="AQ136" s="8">
        <v>25022.502171999993</v>
      </c>
      <c r="AR136" s="8">
        <v>28221.444232000002</v>
      </c>
      <c r="AS136" s="8">
        <v>29138.29738299999</v>
      </c>
      <c r="AT136" s="8">
        <v>29121.689919999993</v>
      </c>
      <c r="AU136" s="8">
        <v>29683.764271</v>
      </c>
      <c r="AV136" s="8">
        <v>29843.134996000001</v>
      </c>
      <c r="AW136" s="8">
        <v>30270.744806999999</v>
      </c>
      <c r="AX136" s="8">
        <v>28520.837452</v>
      </c>
      <c r="AY136" s="29"/>
      <c r="AZ136" s="24">
        <f t="shared" si="71"/>
        <v>-5.7808533161540887E-2</v>
      </c>
      <c r="BA136" s="24">
        <f t="shared" si="72"/>
        <v>-2.0632472553982706E-2</v>
      </c>
      <c r="BB136" s="11"/>
      <c r="BC136" s="8">
        <v>22545.538</v>
      </c>
      <c r="BD136" s="8">
        <v>24085.345000000001</v>
      </c>
      <c r="BE136" s="8">
        <v>27395.712</v>
      </c>
      <c r="BF136" s="8">
        <v>30855.723000000002</v>
      </c>
      <c r="BG136" s="8">
        <v>33780.360999999997</v>
      </c>
      <c r="BH136" s="8">
        <v>36064.144999999997</v>
      </c>
      <c r="BI136" s="8">
        <v>40300.726000000002</v>
      </c>
      <c r="BJ136" s="8">
        <v>43744.01</v>
      </c>
      <c r="BK136" s="8">
        <v>43755.771000000001</v>
      </c>
      <c r="BL136" s="8">
        <v>44598.550999999999</v>
      </c>
      <c r="BM136" s="8">
        <v>48542.428999999996</v>
      </c>
      <c r="BN136" s="8">
        <v>51852.377464999954</v>
      </c>
      <c r="BO136" s="8">
        <v>54093.337999213065</v>
      </c>
      <c r="BP136" s="8">
        <v>54276.171718999998</v>
      </c>
      <c r="BQ136" s="8">
        <v>57895.325735142949</v>
      </c>
      <c r="BR136" s="8">
        <v>61965.793834999953</v>
      </c>
      <c r="BS136" s="8">
        <v>65584.175066401207</v>
      </c>
      <c r="BT136" s="8">
        <v>67151.932335999969</v>
      </c>
      <c r="BU136" s="8">
        <v>66119.196876000075</v>
      </c>
      <c r="BV136" s="8">
        <v>66559.717575999995</v>
      </c>
      <c r="BW136" s="8">
        <v>71513.668701000061</v>
      </c>
      <c r="BX136" s="8">
        <v>70978.457658999992</v>
      </c>
      <c r="BY136" s="29"/>
      <c r="BZ136" s="24">
        <f t="shared" si="73"/>
        <v>-7.4840383904480889E-3</v>
      </c>
      <c r="CA136" s="24">
        <f t="shared" si="74"/>
        <v>5.6983100707418188E-2</v>
      </c>
    </row>
    <row r="137" spans="1:79" s="6" customFormat="1" x14ac:dyDescent="0.25">
      <c r="A137" s="51" t="s">
        <v>73</v>
      </c>
      <c r="B137" s="10" t="s">
        <v>55</v>
      </c>
      <c r="C137" s="56">
        <v>16754.846000000001</v>
      </c>
      <c r="D137" s="56">
        <v>19459.080000000002</v>
      </c>
      <c r="E137" s="56">
        <v>21607.214</v>
      </c>
      <c r="F137" s="56">
        <v>25182.508000000002</v>
      </c>
      <c r="G137" s="56">
        <v>27667.266</v>
      </c>
      <c r="H137" s="56">
        <v>27496.385999999999</v>
      </c>
      <c r="I137" s="56">
        <v>31154.85</v>
      </c>
      <c r="J137" s="56">
        <v>33288.377999999997</v>
      </c>
      <c r="K137" s="56">
        <v>33758.979999999996</v>
      </c>
      <c r="L137" s="56">
        <v>34128.093000000001</v>
      </c>
      <c r="M137" s="56">
        <v>36858.777999999998</v>
      </c>
      <c r="N137" s="56">
        <v>35345.564308999972</v>
      </c>
      <c r="O137" s="56">
        <v>40730.206343996397</v>
      </c>
      <c r="P137" s="56">
        <v>45310.308611</v>
      </c>
      <c r="Q137" s="56">
        <v>52263.132521077969</v>
      </c>
      <c r="R137" s="56">
        <v>57225.864643000146</v>
      </c>
      <c r="S137" s="56">
        <v>62000.148918729246</v>
      </c>
      <c r="T137" s="56">
        <v>69702.110970000213</v>
      </c>
      <c r="U137" s="56">
        <v>78759.990089796018</v>
      </c>
      <c r="V137" s="56">
        <v>83360.484189999945</v>
      </c>
      <c r="W137" s="56">
        <v>88463.467561824538</v>
      </c>
      <c r="X137" s="56">
        <v>90024.948779000115</v>
      </c>
      <c r="Y137" s="29"/>
      <c r="Z137" s="24">
        <f t="shared" si="69"/>
        <v>1.765114188050898E-2</v>
      </c>
      <c r="AA137" s="24">
        <f t="shared" si="70"/>
        <v>0.29156703471645007</v>
      </c>
      <c r="AB137" s="7"/>
      <c r="AC137" s="56">
        <v>11205.887000000001</v>
      </c>
      <c r="AD137" s="56">
        <v>12987.592000000001</v>
      </c>
      <c r="AE137" s="56">
        <v>14668.308000000001</v>
      </c>
      <c r="AF137" s="56">
        <v>17093.246999999999</v>
      </c>
      <c r="AG137" s="56">
        <v>18666.810000000001</v>
      </c>
      <c r="AH137" s="56">
        <v>18728.877</v>
      </c>
      <c r="AI137" s="56">
        <v>20987.208999999999</v>
      </c>
      <c r="AJ137" s="56">
        <v>21597.129000000001</v>
      </c>
      <c r="AK137" s="56">
        <v>21961.315999999999</v>
      </c>
      <c r="AL137" s="56">
        <v>21536.202000000001</v>
      </c>
      <c r="AM137" s="56">
        <v>22264.412</v>
      </c>
      <c r="AN137" s="56">
        <v>19144.448971999995</v>
      </c>
      <c r="AO137" s="56">
        <v>22259.319802000009</v>
      </c>
      <c r="AP137" s="56">
        <v>23874.152751999991</v>
      </c>
      <c r="AQ137" s="56">
        <v>27109.35064600001</v>
      </c>
      <c r="AR137" s="56">
        <v>29992.677374000003</v>
      </c>
      <c r="AS137" s="56">
        <v>30910.457020000009</v>
      </c>
      <c r="AT137" s="56">
        <v>32975.652172000024</v>
      </c>
      <c r="AU137" s="56">
        <v>34160.199325000009</v>
      </c>
      <c r="AV137" s="56">
        <v>34367.120987000009</v>
      </c>
      <c r="AW137" s="56">
        <v>36818.30543700001</v>
      </c>
      <c r="AX137" s="56">
        <v>36269.119884</v>
      </c>
      <c r="AY137" s="29"/>
      <c r="AZ137" s="24">
        <f t="shared" si="71"/>
        <v>-1.4916100740696048E-2</v>
      </c>
      <c r="BA137" s="24">
        <f t="shared" si="72"/>
        <v>9.9875741496221027E-2</v>
      </c>
      <c r="BB137" s="11"/>
      <c r="BC137" s="56">
        <v>5548.9589999999998</v>
      </c>
      <c r="BD137" s="56">
        <v>6471.4880000000003</v>
      </c>
      <c r="BE137" s="56">
        <v>6938.9059999999999</v>
      </c>
      <c r="BF137" s="56">
        <v>8089.2610000000004</v>
      </c>
      <c r="BG137" s="56">
        <v>9000.4560000000001</v>
      </c>
      <c r="BH137" s="56">
        <v>8767.509</v>
      </c>
      <c r="BI137" s="56">
        <v>10167.641</v>
      </c>
      <c r="BJ137" s="56">
        <v>11691.249</v>
      </c>
      <c r="BK137" s="56">
        <v>11797.664000000001</v>
      </c>
      <c r="BL137" s="56">
        <v>12591.891</v>
      </c>
      <c r="BM137" s="56">
        <v>14594.366</v>
      </c>
      <c r="BN137" s="56">
        <v>16201.115336999979</v>
      </c>
      <c r="BO137" s="56">
        <v>18470.886541996384</v>
      </c>
      <c r="BP137" s="56">
        <v>21436.155859000006</v>
      </c>
      <c r="BQ137" s="56">
        <v>25153.781875077959</v>
      </c>
      <c r="BR137" s="56">
        <v>27233.187269000144</v>
      </c>
      <c r="BS137" s="56">
        <v>31089.691898729237</v>
      </c>
      <c r="BT137" s="56">
        <v>36726.458798000189</v>
      </c>
      <c r="BU137" s="56">
        <v>44599.790764796016</v>
      </c>
      <c r="BV137" s="56">
        <v>48993.363202999935</v>
      </c>
      <c r="BW137" s="56">
        <v>51645.162124824536</v>
      </c>
      <c r="BX137" s="56">
        <v>53755.828895000115</v>
      </c>
      <c r="BY137" s="29"/>
      <c r="BZ137" s="24">
        <f t="shared" si="73"/>
        <v>4.0868625120668023E-2</v>
      </c>
      <c r="CA137" s="24">
        <f t="shared" si="74"/>
        <v>0.46368124383195908</v>
      </c>
    </row>
    <row r="138" spans="1:79" s="6" customFormat="1" x14ac:dyDescent="0.25">
      <c r="A138" s="51" t="s">
        <v>210</v>
      </c>
      <c r="B138" s="10" t="s">
        <v>55</v>
      </c>
      <c r="C138" s="25" t="s">
        <v>1</v>
      </c>
      <c r="D138" s="25" t="s">
        <v>1</v>
      </c>
      <c r="E138" s="25" t="s">
        <v>1</v>
      </c>
      <c r="F138" s="25" t="s">
        <v>1</v>
      </c>
      <c r="G138" s="25" t="s">
        <v>1</v>
      </c>
      <c r="H138" s="25" t="s">
        <v>1</v>
      </c>
      <c r="I138" s="25" t="s">
        <v>1</v>
      </c>
      <c r="J138" s="25" t="s">
        <v>1</v>
      </c>
      <c r="K138" s="25" t="s">
        <v>1</v>
      </c>
      <c r="L138" s="25" t="s">
        <v>1</v>
      </c>
      <c r="M138" s="25" t="s">
        <v>1</v>
      </c>
      <c r="N138" s="56">
        <v>52.913826999999984</v>
      </c>
      <c r="O138" s="56">
        <v>51.180934206130992</v>
      </c>
      <c r="P138" s="56">
        <v>35.328254000000008</v>
      </c>
      <c r="Q138" s="56">
        <v>34.085153158238043</v>
      </c>
      <c r="R138" s="56">
        <v>28.095830000000003</v>
      </c>
      <c r="S138" s="56">
        <v>23.152050675289189</v>
      </c>
      <c r="T138" s="56">
        <v>22.918708000000002</v>
      </c>
      <c r="U138" s="56">
        <v>20.084872929495223</v>
      </c>
      <c r="V138" s="56">
        <v>17.794715999999998</v>
      </c>
      <c r="W138" s="56">
        <v>17.902085</v>
      </c>
      <c r="X138" s="56">
        <v>13.761622999999998</v>
      </c>
      <c r="Y138" s="29"/>
      <c r="Z138" s="24">
        <f t="shared" si="69"/>
        <v>-0.23128378621819756</v>
      </c>
      <c r="AA138" s="24">
        <f t="shared" si="70"/>
        <v>-0.39954630077751341</v>
      </c>
      <c r="AB138" s="7"/>
      <c r="AC138" s="25" t="s">
        <v>1</v>
      </c>
      <c r="AD138" s="25" t="s">
        <v>1</v>
      </c>
      <c r="AE138" s="25" t="s">
        <v>1</v>
      </c>
      <c r="AF138" s="25" t="s">
        <v>1</v>
      </c>
      <c r="AG138" s="25" t="s">
        <v>1</v>
      </c>
      <c r="AH138" s="25" t="s">
        <v>1</v>
      </c>
      <c r="AI138" s="25" t="s">
        <v>1</v>
      </c>
      <c r="AJ138" s="25" t="s">
        <v>1</v>
      </c>
      <c r="AK138" s="25" t="s">
        <v>1</v>
      </c>
      <c r="AL138" s="25" t="s">
        <v>1</v>
      </c>
      <c r="AM138" s="25" t="s">
        <v>1</v>
      </c>
      <c r="AN138" s="56">
        <v>3.0155440000000002</v>
      </c>
      <c r="AO138" s="56">
        <v>2.7685569999999999</v>
      </c>
      <c r="AP138" s="56">
        <v>2.7844830000000003</v>
      </c>
      <c r="AQ138" s="56">
        <v>2.8824920000000001</v>
      </c>
      <c r="AR138" s="56">
        <v>2.929602</v>
      </c>
      <c r="AS138" s="56">
        <v>3.0273569999999999</v>
      </c>
      <c r="AT138" s="56">
        <v>3.011965</v>
      </c>
      <c r="AU138" s="56">
        <v>3.1139709999999998</v>
      </c>
      <c r="AV138" s="56">
        <v>3.8854310000000001</v>
      </c>
      <c r="AW138" s="56">
        <v>2.1755209999999998</v>
      </c>
      <c r="AX138" s="56">
        <v>2.2058959999999996</v>
      </c>
      <c r="AY138" s="29"/>
      <c r="AZ138" s="24">
        <f t="shared" si="71"/>
        <v>1.3962172739311551E-2</v>
      </c>
      <c r="BA138" s="24">
        <f t="shared" si="72"/>
        <v>-0.26762229972791862</v>
      </c>
      <c r="BB138" s="11"/>
      <c r="BC138" s="25" t="s">
        <v>1</v>
      </c>
      <c r="BD138" s="25" t="s">
        <v>1</v>
      </c>
      <c r="BE138" s="25" t="s">
        <v>1</v>
      </c>
      <c r="BF138" s="25" t="s">
        <v>1</v>
      </c>
      <c r="BG138" s="25" t="s">
        <v>1</v>
      </c>
      <c r="BH138" s="25" t="s">
        <v>1</v>
      </c>
      <c r="BI138" s="25" t="s">
        <v>1</v>
      </c>
      <c r="BJ138" s="25" t="s">
        <v>1</v>
      </c>
      <c r="BK138" s="25" t="s">
        <v>1</v>
      </c>
      <c r="BL138" s="25" t="s">
        <v>1</v>
      </c>
      <c r="BM138" s="25" t="s">
        <v>1</v>
      </c>
      <c r="BN138" s="56">
        <v>49.898282999999985</v>
      </c>
      <c r="BO138" s="56">
        <v>48.412377206130991</v>
      </c>
      <c r="BP138" s="56">
        <v>32.543771000000007</v>
      </c>
      <c r="BQ138" s="56">
        <v>31.20266115823804</v>
      </c>
      <c r="BR138" s="56">
        <v>25.166228000000004</v>
      </c>
      <c r="BS138" s="56">
        <v>20.124693675289191</v>
      </c>
      <c r="BT138" s="56">
        <v>19.906743000000002</v>
      </c>
      <c r="BU138" s="56">
        <v>16.970901929495223</v>
      </c>
      <c r="BV138" s="56">
        <v>13.909284999999999</v>
      </c>
      <c r="BW138" s="56">
        <v>15.726563999999998</v>
      </c>
      <c r="BX138" s="56">
        <v>11.555726999999999</v>
      </c>
      <c r="BY138" s="29"/>
      <c r="BZ138" s="24">
        <f t="shared" si="73"/>
        <v>-0.26520967962232556</v>
      </c>
      <c r="CA138" s="24">
        <f t="shared" si="74"/>
        <v>-0.41950689773811833</v>
      </c>
    </row>
    <row r="139" spans="1:79" s="6" customFormat="1" x14ac:dyDescent="0.25">
      <c r="A139" s="51" t="s">
        <v>209</v>
      </c>
      <c r="B139" s="10" t="s">
        <v>55</v>
      </c>
      <c r="C139" s="25" t="s">
        <v>1</v>
      </c>
      <c r="D139" s="25" t="s">
        <v>1</v>
      </c>
      <c r="E139" s="25" t="s">
        <v>1</v>
      </c>
      <c r="F139" s="25" t="s">
        <v>1</v>
      </c>
      <c r="G139" s="25" t="s">
        <v>1</v>
      </c>
      <c r="H139" s="25" t="s">
        <v>1</v>
      </c>
      <c r="I139" s="25" t="s">
        <v>1</v>
      </c>
      <c r="J139" s="25" t="s">
        <v>1</v>
      </c>
      <c r="K139" s="25" t="s">
        <v>1</v>
      </c>
      <c r="L139" s="25" t="s">
        <v>1</v>
      </c>
      <c r="M139" s="25" t="s">
        <v>1</v>
      </c>
      <c r="N139" s="56">
        <v>35292.650481999975</v>
      </c>
      <c r="O139" s="56">
        <v>40679.025409790265</v>
      </c>
      <c r="P139" s="56">
        <v>45274.980356999993</v>
      </c>
      <c r="Q139" s="56">
        <v>52229.047367919731</v>
      </c>
      <c r="R139" s="56">
        <v>57197.768813000148</v>
      </c>
      <c r="S139" s="56">
        <v>61976.99686805396</v>
      </c>
      <c r="T139" s="56">
        <v>69679.192262000215</v>
      </c>
      <c r="U139" s="56">
        <v>78739.905216866522</v>
      </c>
      <c r="V139" s="56">
        <v>83342.689473999941</v>
      </c>
      <c r="W139" s="56">
        <v>88445.565476824529</v>
      </c>
      <c r="X139" s="56">
        <v>90011.187156000116</v>
      </c>
      <c r="Y139" s="29"/>
      <c r="Z139" s="24">
        <f t="shared" si="69"/>
        <v>1.7701528287314972E-2</v>
      </c>
      <c r="AA139" s="24">
        <f t="shared" si="70"/>
        <v>0.29179435400958331</v>
      </c>
      <c r="AB139" s="7"/>
      <c r="AC139" s="25" t="s">
        <v>1</v>
      </c>
      <c r="AD139" s="25" t="s">
        <v>1</v>
      </c>
      <c r="AE139" s="25" t="s">
        <v>1</v>
      </c>
      <c r="AF139" s="25" t="s">
        <v>1</v>
      </c>
      <c r="AG139" s="25" t="s">
        <v>1</v>
      </c>
      <c r="AH139" s="25" t="s">
        <v>1</v>
      </c>
      <c r="AI139" s="25" t="s">
        <v>1</v>
      </c>
      <c r="AJ139" s="25" t="s">
        <v>1</v>
      </c>
      <c r="AK139" s="25" t="s">
        <v>1</v>
      </c>
      <c r="AL139" s="25" t="s">
        <v>1</v>
      </c>
      <c r="AM139" s="25" t="s">
        <v>1</v>
      </c>
      <c r="AN139" s="56">
        <v>19141.433427999997</v>
      </c>
      <c r="AO139" s="56">
        <v>22256.55124500001</v>
      </c>
      <c r="AP139" s="56">
        <v>23871.368268999991</v>
      </c>
      <c r="AQ139" s="56">
        <v>27106.468154000009</v>
      </c>
      <c r="AR139" s="56">
        <v>29989.747772000002</v>
      </c>
      <c r="AS139" s="56">
        <v>30907.42966300001</v>
      </c>
      <c r="AT139" s="56">
        <v>32972.640207000026</v>
      </c>
      <c r="AU139" s="56">
        <v>34157.08535400001</v>
      </c>
      <c r="AV139" s="56">
        <v>34363.235556000007</v>
      </c>
      <c r="AW139" s="56">
        <v>36816.129916000005</v>
      </c>
      <c r="AX139" s="56">
        <v>36266.913988</v>
      </c>
      <c r="AY139" s="29"/>
      <c r="AZ139" s="24">
        <f t="shared" si="71"/>
        <v>-1.4917807201710209E-2</v>
      </c>
      <c r="BA139" s="24">
        <f t="shared" si="72"/>
        <v>9.9909311487304198E-2</v>
      </c>
      <c r="BB139" s="11"/>
      <c r="BC139" s="25" t="s">
        <v>1</v>
      </c>
      <c r="BD139" s="25" t="s">
        <v>1</v>
      </c>
      <c r="BE139" s="25" t="s">
        <v>1</v>
      </c>
      <c r="BF139" s="25" t="s">
        <v>1</v>
      </c>
      <c r="BG139" s="25" t="s">
        <v>1</v>
      </c>
      <c r="BH139" s="25" t="s">
        <v>1</v>
      </c>
      <c r="BI139" s="25" t="s">
        <v>1</v>
      </c>
      <c r="BJ139" s="25" t="s">
        <v>1</v>
      </c>
      <c r="BK139" s="25" t="s">
        <v>1</v>
      </c>
      <c r="BL139" s="25" t="s">
        <v>1</v>
      </c>
      <c r="BM139" s="25" t="s">
        <v>1</v>
      </c>
      <c r="BN139" s="56">
        <v>16151.217053999979</v>
      </c>
      <c r="BO139" s="56">
        <v>18422.474164790252</v>
      </c>
      <c r="BP139" s="56">
        <v>21403.612088000005</v>
      </c>
      <c r="BQ139" s="56">
        <v>25122.579213919718</v>
      </c>
      <c r="BR139" s="56">
        <v>27208.021041000145</v>
      </c>
      <c r="BS139" s="56">
        <v>31069.567205053951</v>
      </c>
      <c r="BT139" s="56">
        <v>36706.552055000189</v>
      </c>
      <c r="BU139" s="56">
        <v>44582.81986286652</v>
      </c>
      <c r="BV139" s="56">
        <v>48979.453917999934</v>
      </c>
      <c r="BW139" s="56">
        <v>51629.435560824531</v>
      </c>
      <c r="BX139" s="56">
        <v>53744.273168000116</v>
      </c>
      <c r="BY139" s="29"/>
      <c r="BZ139" s="24">
        <f t="shared" si="73"/>
        <v>4.0961857982818817E-2</v>
      </c>
      <c r="CA139" s="24">
        <f t="shared" si="74"/>
        <v>0.46416021552422104</v>
      </c>
    </row>
    <row r="140" spans="1:79" s="6" customFormat="1" x14ac:dyDescent="0.25">
      <c r="A140" s="51" t="s">
        <v>213</v>
      </c>
      <c r="B140" s="10" t="s">
        <v>55</v>
      </c>
      <c r="C140" s="25" t="s">
        <v>1</v>
      </c>
      <c r="D140" s="25" t="s">
        <v>1</v>
      </c>
      <c r="E140" s="25" t="s">
        <v>1</v>
      </c>
      <c r="F140" s="25" t="s">
        <v>1</v>
      </c>
      <c r="G140" s="25" t="s">
        <v>1</v>
      </c>
      <c r="H140" s="25" t="s">
        <v>1</v>
      </c>
      <c r="I140" s="25" t="s">
        <v>1</v>
      </c>
      <c r="J140" s="25" t="s">
        <v>1</v>
      </c>
      <c r="K140" s="25" t="s">
        <v>1</v>
      </c>
      <c r="L140" s="25" t="s">
        <v>1</v>
      </c>
      <c r="M140" s="25" t="s">
        <v>1</v>
      </c>
      <c r="N140" s="56">
        <v>3333.3806949999998</v>
      </c>
      <c r="O140" s="56">
        <v>3593.8475410000001</v>
      </c>
      <c r="P140" s="56">
        <v>4068.3765829999998</v>
      </c>
      <c r="Q140" s="56">
        <v>3656.2956380000001</v>
      </c>
      <c r="R140" s="56">
        <v>4699.3684720000001</v>
      </c>
      <c r="S140" s="56">
        <v>5849.2897389999998</v>
      </c>
      <c r="T140" s="56">
        <v>7118.4524710000005</v>
      </c>
      <c r="U140" s="56">
        <v>7715.4719550000009</v>
      </c>
      <c r="V140" s="56">
        <v>8549.2214029999996</v>
      </c>
      <c r="W140" s="56">
        <v>9212.8798239999996</v>
      </c>
      <c r="X140" s="56">
        <v>9598.2321389999997</v>
      </c>
      <c r="Y140" s="29"/>
      <c r="Z140" s="24">
        <f t="shared" si="69"/>
        <v>4.182756340706173E-2</v>
      </c>
      <c r="AA140" s="24">
        <f t="shared" si="70"/>
        <v>0.34835937699976527</v>
      </c>
      <c r="AB140" s="7"/>
      <c r="AC140" s="25" t="s">
        <v>1</v>
      </c>
      <c r="AD140" s="25" t="s">
        <v>1</v>
      </c>
      <c r="AE140" s="25" t="s">
        <v>1</v>
      </c>
      <c r="AF140" s="25" t="s">
        <v>1</v>
      </c>
      <c r="AG140" s="25" t="s">
        <v>1</v>
      </c>
      <c r="AH140" s="25" t="s">
        <v>1</v>
      </c>
      <c r="AI140" s="25" t="s">
        <v>1</v>
      </c>
      <c r="AJ140" s="25" t="s">
        <v>1</v>
      </c>
      <c r="AK140" s="25" t="s">
        <v>1</v>
      </c>
      <c r="AL140" s="25" t="s">
        <v>1</v>
      </c>
      <c r="AM140" s="25" t="s">
        <v>1</v>
      </c>
      <c r="AN140" s="56">
        <v>2930.210419</v>
      </c>
      <c r="AO140" s="56">
        <v>2964.910531</v>
      </c>
      <c r="AP140" s="56">
        <v>3086.6358649999997</v>
      </c>
      <c r="AQ140" s="56">
        <v>2112.740632</v>
      </c>
      <c r="AR140" s="56">
        <v>2345.2431080000001</v>
      </c>
      <c r="AS140" s="56">
        <v>2395.9183510000003</v>
      </c>
      <c r="AT140" s="56">
        <v>2523.6199160000001</v>
      </c>
      <c r="AU140" s="56">
        <v>2043.5563950000001</v>
      </c>
      <c r="AV140" s="56">
        <v>2082.2766269999997</v>
      </c>
      <c r="AW140" s="56">
        <v>2138.4177710000004</v>
      </c>
      <c r="AX140" s="56">
        <v>2005.9104</v>
      </c>
      <c r="AY140" s="29"/>
      <c r="AZ140" s="24">
        <f t="shared" si="71"/>
        <v>-6.1965146753356404E-2</v>
      </c>
      <c r="BA140" s="24">
        <f t="shared" si="72"/>
        <v>-0.20514559768595519</v>
      </c>
      <c r="BB140" s="11"/>
      <c r="BC140" s="25" t="s">
        <v>1</v>
      </c>
      <c r="BD140" s="25" t="s">
        <v>1</v>
      </c>
      <c r="BE140" s="25" t="s">
        <v>1</v>
      </c>
      <c r="BF140" s="25" t="s">
        <v>1</v>
      </c>
      <c r="BG140" s="25" t="s">
        <v>1</v>
      </c>
      <c r="BH140" s="25" t="s">
        <v>1</v>
      </c>
      <c r="BI140" s="25" t="s">
        <v>1</v>
      </c>
      <c r="BJ140" s="25" t="s">
        <v>1</v>
      </c>
      <c r="BK140" s="25" t="s">
        <v>1</v>
      </c>
      <c r="BL140" s="25" t="s">
        <v>1</v>
      </c>
      <c r="BM140" s="25" t="s">
        <v>1</v>
      </c>
      <c r="BN140" s="56">
        <v>403.17027599999994</v>
      </c>
      <c r="BO140" s="56">
        <v>628.9370100000001</v>
      </c>
      <c r="BP140" s="56">
        <v>981.7407179999999</v>
      </c>
      <c r="BQ140" s="56">
        <v>1543.555006</v>
      </c>
      <c r="BR140" s="56">
        <v>2354.125364</v>
      </c>
      <c r="BS140" s="56">
        <v>3453.371388</v>
      </c>
      <c r="BT140" s="56">
        <v>4594.8325550000009</v>
      </c>
      <c r="BU140" s="56">
        <v>5671.9155600000004</v>
      </c>
      <c r="BV140" s="56">
        <v>6466.9447759999994</v>
      </c>
      <c r="BW140" s="56">
        <v>7074.4620529999993</v>
      </c>
      <c r="BX140" s="56">
        <v>7592.321739</v>
      </c>
      <c r="BY140" s="29"/>
      <c r="BZ140" s="24">
        <f t="shared" si="73"/>
        <v>7.3201281188637779E-2</v>
      </c>
      <c r="CA140" s="24">
        <f t="shared" si="74"/>
        <v>0.65236091807920049</v>
      </c>
    </row>
    <row r="141" spans="1:79" s="6" customFormat="1" x14ac:dyDescent="0.25">
      <c r="A141" s="51" t="s">
        <v>228</v>
      </c>
      <c r="B141" s="10" t="s">
        <v>55</v>
      </c>
      <c r="C141" s="25" t="s">
        <v>1</v>
      </c>
      <c r="D141" s="25" t="s">
        <v>1</v>
      </c>
      <c r="E141" s="25" t="s">
        <v>1</v>
      </c>
      <c r="F141" s="25" t="s">
        <v>1</v>
      </c>
      <c r="G141" s="25" t="s">
        <v>1</v>
      </c>
      <c r="H141" s="25" t="s">
        <v>1</v>
      </c>
      <c r="I141" s="25" t="s">
        <v>1</v>
      </c>
      <c r="J141" s="25" t="s">
        <v>1</v>
      </c>
      <c r="K141" s="25" t="s">
        <v>1</v>
      </c>
      <c r="L141" s="25" t="s">
        <v>1</v>
      </c>
      <c r="M141" s="25" t="s">
        <v>1</v>
      </c>
      <c r="N141" s="25" t="s">
        <v>1</v>
      </c>
      <c r="O141" s="25" t="s">
        <v>1</v>
      </c>
      <c r="P141" s="25" t="s">
        <v>1</v>
      </c>
      <c r="Q141" s="25" t="s">
        <v>1</v>
      </c>
      <c r="R141" s="25" t="s">
        <v>1</v>
      </c>
      <c r="S141" s="25" t="s">
        <v>1</v>
      </c>
      <c r="T141" s="56">
        <v>2.302613</v>
      </c>
      <c r="U141" s="56">
        <v>2.2146838490851679</v>
      </c>
      <c r="V141" s="56">
        <v>3.7635179999999995</v>
      </c>
      <c r="W141" s="56">
        <v>4.7844770000000016</v>
      </c>
      <c r="X141" s="56">
        <v>56.532688000000014</v>
      </c>
      <c r="Y141" s="29"/>
      <c r="Z141" s="24">
        <f t="shared" si="69"/>
        <v>10.815855317101533</v>
      </c>
      <c r="AA141" s="24">
        <f t="shared" si="70"/>
        <v>23.551536884400466</v>
      </c>
      <c r="AB141" s="7"/>
      <c r="AC141" s="25" t="s">
        <v>1</v>
      </c>
      <c r="AD141" s="25" t="s">
        <v>1</v>
      </c>
      <c r="AE141" s="25" t="s">
        <v>1</v>
      </c>
      <c r="AF141" s="25" t="s">
        <v>1</v>
      </c>
      <c r="AG141" s="25" t="s">
        <v>1</v>
      </c>
      <c r="AH141" s="25" t="s">
        <v>1</v>
      </c>
      <c r="AI141" s="25" t="s">
        <v>1</v>
      </c>
      <c r="AJ141" s="25" t="s">
        <v>1</v>
      </c>
      <c r="AK141" s="25" t="s">
        <v>1</v>
      </c>
      <c r="AL141" s="25" t="s">
        <v>1</v>
      </c>
      <c r="AM141" s="25" t="s">
        <v>1</v>
      </c>
      <c r="AN141" s="25" t="s">
        <v>1</v>
      </c>
      <c r="AO141" s="25" t="s">
        <v>1</v>
      </c>
      <c r="AP141" s="25" t="s">
        <v>1</v>
      </c>
      <c r="AQ141" s="25" t="s">
        <v>1</v>
      </c>
      <c r="AR141" s="25" t="s">
        <v>1</v>
      </c>
      <c r="AS141" s="25" t="s">
        <v>1</v>
      </c>
      <c r="AT141" s="56">
        <v>0.43529099999999998</v>
      </c>
      <c r="AU141" s="56">
        <v>0.27550000000000002</v>
      </c>
      <c r="AV141" s="56">
        <v>0.42915499999999995</v>
      </c>
      <c r="AW141" s="56">
        <v>0.48698200000000003</v>
      </c>
      <c r="AX141" s="56">
        <v>1.2083600000000001</v>
      </c>
      <c r="AY141" s="29"/>
      <c r="AZ141" s="24">
        <f t="shared" si="71"/>
        <v>1.4813237450254837</v>
      </c>
      <c r="BA141" s="24">
        <f t="shared" si="72"/>
        <v>1.7759820441957221</v>
      </c>
      <c r="BB141" s="11"/>
      <c r="BC141" s="25" t="s">
        <v>1</v>
      </c>
      <c r="BD141" s="25" t="s">
        <v>1</v>
      </c>
      <c r="BE141" s="25" t="s">
        <v>1</v>
      </c>
      <c r="BF141" s="25" t="s">
        <v>1</v>
      </c>
      <c r="BG141" s="25" t="s">
        <v>1</v>
      </c>
      <c r="BH141" s="25" t="s">
        <v>1</v>
      </c>
      <c r="BI141" s="25" t="s">
        <v>1</v>
      </c>
      <c r="BJ141" s="25" t="s">
        <v>1</v>
      </c>
      <c r="BK141" s="25" t="s">
        <v>1</v>
      </c>
      <c r="BL141" s="25" t="s">
        <v>1</v>
      </c>
      <c r="BM141" s="25" t="s">
        <v>1</v>
      </c>
      <c r="BN141" s="25" t="s">
        <v>1</v>
      </c>
      <c r="BO141" s="25" t="s">
        <v>1</v>
      </c>
      <c r="BP141" s="25" t="s">
        <v>1</v>
      </c>
      <c r="BQ141" s="25" t="s">
        <v>1</v>
      </c>
      <c r="BR141" s="25" t="s">
        <v>1</v>
      </c>
      <c r="BS141" s="25" t="s">
        <v>1</v>
      </c>
      <c r="BT141" s="56">
        <v>1.8673219999999999</v>
      </c>
      <c r="BU141" s="56">
        <v>1.9391838490851678</v>
      </c>
      <c r="BV141" s="56">
        <v>3.3343629999999993</v>
      </c>
      <c r="BW141" s="56">
        <v>4.2974950000000014</v>
      </c>
      <c r="BX141" s="56">
        <v>55.324328000000015</v>
      </c>
      <c r="BY141" s="29"/>
      <c r="BZ141" s="24">
        <f t="shared" si="73"/>
        <v>11.873622424226205</v>
      </c>
      <c r="CA141" s="24">
        <f t="shared" si="74"/>
        <v>28.62763144224725</v>
      </c>
    </row>
    <row r="142" spans="1:79" s="6" customFormat="1" x14ac:dyDescent="0.25">
      <c r="A142" s="53" t="s">
        <v>242</v>
      </c>
      <c r="B142" s="10" t="s">
        <v>55</v>
      </c>
      <c r="C142" s="8">
        <v>27838.368999999999</v>
      </c>
      <c r="D142" s="8">
        <v>33043.792000000001</v>
      </c>
      <c r="E142" s="8">
        <v>36842.218999999997</v>
      </c>
      <c r="F142" s="8">
        <v>43012.43</v>
      </c>
      <c r="G142" s="8">
        <v>45951.142999999996</v>
      </c>
      <c r="H142" s="8">
        <v>49471.826999999997</v>
      </c>
      <c r="I142" s="8">
        <v>54773.884000000005</v>
      </c>
      <c r="J142" s="8">
        <v>56306.457000000002</v>
      </c>
      <c r="K142" s="8">
        <v>52699.851999999999</v>
      </c>
      <c r="L142" s="8">
        <v>53721.149000000005</v>
      </c>
      <c r="M142" s="8">
        <v>58401.803</v>
      </c>
      <c r="N142" s="8">
        <v>64508.876785999979</v>
      </c>
      <c r="O142" s="8">
        <v>72308.01253800001</v>
      </c>
      <c r="P142" s="8">
        <v>80906.580026000011</v>
      </c>
      <c r="Q142" s="8">
        <v>93413.285718999978</v>
      </c>
      <c r="R142" s="8">
        <v>106449.12014600007</v>
      </c>
      <c r="S142" s="8">
        <v>115011.93849788461</v>
      </c>
      <c r="T142" s="8">
        <v>124670.83299299997</v>
      </c>
      <c r="U142" s="8">
        <v>135853.61614705162</v>
      </c>
      <c r="V142" s="8">
        <v>142719.930162</v>
      </c>
      <c r="W142" s="8">
        <v>153365.38786329189</v>
      </c>
      <c r="X142" s="8">
        <v>154074.20847999997</v>
      </c>
      <c r="Y142" s="29"/>
      <c r="Z142" s="24">
        <f t="shared" si="69"/>
        <v>4.6217769640428674E-3</v>
      </c>
      <c r="AA142" s="24">
        <f t="shared" si="70"/>
        <v>0.23584807112543271</v>
      </c>
      <c r="AB142" s="7"/>
      <c r="AC142" s="8">
        <v>18370.506000000001</v>
      </c>
      <c r="AD142" s="8">
        <v>22102.241000000002</v>
      </c>
      <c r="AE142" s="8">
        <v>23634.643</v>
      </c>
      <c r="AF142" s="8">
        <v>27699.503000000001</v>
      </c>
      <c r="AG142" s="8">
        <v>28128.133000000002</v>
      </c>
      <c r="AH142" s="8">
        <v>29284.966</v>
      </c>
      <c r="AI142" s="8">
        <v>29215.987000000001</v>
      </c>
      <c r="AJ142" s="8">
        <v>27693.473000000002</v>
      </c>
      <c r="AK142" s="8">
        <v>24255.940999999999</v>
      </c>
      <c r="AL142" s="8">
        <v>23724.465</v>
      </c>
      <c r="AM142" s="8">
        <v>23998.991000000002</v>
      </c>
      <c r="AN142" s="8">
        <v>26272.019040999996</v>
      </c>
      <c r="AO142" s="8">
        <v>30186.826875999999</v>
      </c>
      <c r="AP142" s="8">
        <v>33575.483309000003</v>
      </c>
      <c r="AQ142" s="8">
        <v>39577.689441999988</v>
      </c>
      <c r="AR142" s="8">
        <v>45990.981925</v>
      </c>
      <c r="AS142" s="8">
        <v>48296.382241999992</v>
      </c>
      <c r="AT142" s="8">
        <v>51475.596917000003</v>
      </c>
      <c r="AU142" s="8">
        <v>54328.698042999982</v>
      </c>
      <c r="AV142" s="8">
        <v>55322.185480000015</v>
      </c>
      <c r="AW142" s="8">
        <v>58266.735532999999</v>
      </c>
      <c r="AX142" s="8">
        <v>56547.770931999999</v>
      </c>
      <c r="AY142" s="29"/>
      <c r="AZ142" s="24">
        <f t="shared" si="71"/>
        <v>-2.9501645926713116E-2</v>
      </c>
      <c r="BA142" s="24">
        <f t="shared" si="72"/>
        <v>9.8535506507645643E-2</v>
      </c>
      <c r="BB142" s="11"/>
      <c r="BC142" s="8">
        <v>9467.8629999999994</v>
      </c>
      <c r="BD142" s="8">
        <v>10941.550999999999</v>
      </c>
      <c r="BE142" s="8">
        <v>13207.575999999999</v>
      </c>
      <c r="BF142" s="8">
        <v>15312.927</v>
      </c>
      <c r="BG142" s="8">
        <v>17823.009999999998</v>
      </c>
      <c r="BH142" s="8">
        <v>20186.861000000001</v>
      </c>
      <c r="BI142" s="8">
        <v>25557.897000000001</v>
      </c>
      <c r="BJ142" s="8">
        <v>28612.984</v>
      </c>
      <c r="BK142" s="8">
        <v>28443.911</v>
      </c>
      <c r="BL142" s="8">
        <v>29996.684000000001</v>
      </c>
      <c r="BM142" s="8">
        <v>34402.811999999998</v>
      </c>
      <c r="BN142" s="8">
        <v>38236.857744999987</v>
      </c>
      <c r="BO142" s="8">
        <v>42121.185662000004</v>
      </c>
      <c r="BP142" s="8">
        <v>47331.096717</v>
      </c>
      <c r="BQ142" s="8">
        <v>53835.59627699999</v>
      </c>
      <c r="BR142" s="8">
        <v>60458.138221000074</v>
      </c>
      <c r="BS142" s="8">
        <v>66715.556255884614</v>
      </c>
      <c r="BT142" s="8">
        <v>73195.236075999972</v>
      </c>
      <c r="BU142" s="8">
        <v>81524.918104051641</v>
      </c>
      <c r="BV142" s="8">
        <v>87397.74468199999</v>
      </c>
      <c r="BW142" s="8">
        <v>95098.652330291909</v>
      </c>
      <c r="BX142" s="8">
        <v>97526.437547999958</v>
      </c>
      <c r="BY142" s="29"/>
      <c r="BZ142" s="24">
        <f t="shared" si="73"/>
        <v>2.5529123265343401E-2</v>
      </c>
      <c r="CA142" s="24">
        <f t="shared" si="74"/>
        <v>0.33241509661552904</v>
      </c>
    </row>
    <row r="143" spans="1:79" s="6" customFormat="1" x14ac:dyDescent="0.25">
      <c r="A143" s="51" t="s">
        <v>229</v>
      </c>
      <c r="B143" s="10" t="s">
        <v>55</v>
      </c>
      <c r="C143" s="25" t="s">
        <v>1</v>
      </c>
      <c r="D143" s="25" t="s">
        <v>1</v>
      </c>
      <c r="E143" s="25" t="s">
        <v>1</v>
      </c>
      <c r="F143" s="25" t="s">
        <v>1</v>
      </c>
      <c r="G143" s="25" t="s">
        <v>1</v>
      </c>
      <c r="H143" s="25" t="s">
        <v>1</v>
      </c>
      <c r="I143" s="25" t="s">
        <v>1</v>
      </c>
      <c r="J143" s="25" t="s">
        <v>1</v>
      </c>
      <c r="K143" s="25" t="s">
        <v>1</v>
      </c>
      <c r="L143" s="25" t="s">
        <v>1</v>
      </c>
      <c r="M143" s="25" t="s">
        <v>1</v>
      </c>
      <c r="N143" s="25" t="s">
        <v>1</v>
      </c>
      <c r="O143" s="25" t="s">
        <v>1</v>
      </c>
      <c r="P143" s="25" t="s">
        <v>1</v>
      </c>
      <c r="Q143" s="25" t="s">
        <v>1</v>
      </c>
      <c r="R143" s="25" t="s">
        <v>1</v>
      </c>
      <c r="S143" s="25" t="s">
        <v>1</v>
      </c>
      <c r="T143" s="8">
        <v>54.705882000000003</v>
      </c>
      <c r="U143" s="8">
        <v>67.177104546243186</v>
      </c>
      <c r="V143" s="8">
        <v>70.907115000000005</v>
      </c>
      <c r="W143" s="8">
        <v>80.568973707669343</v>
      </c>
      <c r="X143" s="8">
        <v>102.93679300000001</v>
      </c>
      <c r="Y143" s="29"/>
      <c r="Z143" s="24">
        <f t="shared" si="69"/>
        <v>0.27762323712212655</v>
      </c>
      <c r="AA143" s="24">
        <f t="shared" si="70"/>
        <v>0.88164031429015255</v>
      </c>
      <c r="AB143" s="7"/>
      <c r="AC143" s="25" t="s">
        <v>1</v>
      </c>
      <c r="AD143" s="25" t="s">
        <v>1</v>
      </c>
      <c r="AE143" s="25" t="s">
        <v>1</v>
      </c>
      <c r="AF143" s="25" t="s">
        <v>1</v>
      </c>
      <c r="AG143" s="25" t="s">
        <v>1</v>
      </c>
      <c r="AH143" s="25" t="s">
        <v>1</v>
      </c>
      <c r="AI143" s="25" t="s">
        <v>1</v>
      </c>
      <c r="AJ143" s="25" t="s">
        <v>1</v>
      </c>
      <c r="AK143" s="25" t="s">
        <v>1</v>
      </c>
      <c r="AL143" s="25" t="s">
        <v>1</v>
      </c>
      <c r="AM143" s="25" t="s">
        <v>1</v>
      </c>
      <c r="AN143" s="25" t="s">
        <v>1</v>
      </c>
      <c r="AO143" s="25" t="s">
        <v>1</v>
      </c>
      <c r="AP143" s="25" t="s">
        <v>1</v>
      </c>
      <c r="AQ143" s="25" t="s">
        <v>1</v>
      </c>
      <c r="AR143" s="25" t="s">
        <v>1</v>
      </c>
      <c r="AS143" s="25" t="s">
        <v>1</v>
      </c>
      <c r="AT143" s="8">
        <v>1.5859000000000002E-2</v>
      </c>
      <c r="AU143" s="8">
        <v>2.235309</v>
      </c>
      <c r="AV143" s="8">
        <v>2.702</v>
      </c>
      <c r="AW143" s="8">
        <v>2.4273800000000003</v>
      </c>
      <c r="AX143" s="8">
        <v>2.1074339999999996</v>
      </c>
      <c r="AY143" s="29"/>
      <c r="AZ143" s="24">
        <f t="shared" si="71"/>
        <v>-0.13180713361731611</v>
      </c>
      <c r="BA143" s="24">
        <f t="shared" si="72"/>
        <v>131.88568005548896</v>
      </c>
      <c r="BB143" s="11"/>
      <c r="BC143" s="25" t="s">
        <v>1</v>
      </c>
      <c r="BD143" s="25" t="s">
        <v>1</v>
      </c>
      <c r="BE143" s="25" t="s">
        <v>1</v>
      </c>
      <c r="BF143" s="25" t="s">
        <v>1</v>
      </c>
      <c r="BG143" s="25" t="s">
        <v>1</v>
      </c>
      <c r="BH143" s="25" t="s">
        <v>1</v>
      </c>
      <c r="BI143" s="25" t="s">
        <v>1</v>
      </c>
      <c r="BJ143" s="25" t="s">
        <v>1</v>
      </c>
      <c r="BK143" s="25" t="s">
        <v>1</v>
      </c>
      <c r="BL143" s="25" t="s">
        <v>1</v>
      </c>
      <c r="BM143" s="25" t="s">
        <v>1</v>
      </c>
      <c r="BN143" s="25" t="s">
        <v>1</v>
      </c>
      <c r="BO143" s="25" t="s">
        <v>1</v>
      </c>
      <c r="BP143" s="25" t="s">
        <v>1</v>
      </c>
      <c r="BQ143" s="25" t="s">
        <v>1</v>
      </c>
      <c r="BR143" s="25" t="s">
        <v>1</v>
      </c>
      <c r="BS143" s="25" t="s">
        <v>1</v>
      </c>
      <c r="BT143" s="8">
        <v>54.690023000000004</v>
      </c>
      <c r="BU143" s="8">
        <v>64.941795546243185</v>
      </c>
      <c r="BV143" s="8">
        <v>68.205115000000006</v>
      </c>
      <c r="BW143" s="8">
        <v>78.141593707669344</v>
      </c>
      <c r="BX143" s="8">
        <v>100.82935900000001</v>
      </c>
      <c r="BY143" s="29"/>
      <c r="BZ143" s="24">
        <f t="shared" si="73"/>
        <v>0.29034172731626717</v>
      </c>
      <c r="CA143" s="24">
        <f t="shared" si="74"/>
        <v>0.84365179367359211</v>
      </c>
    </row>
    <row r="144" spans="1:79" s="6" customFormat="1" x14ac:dyDescent="0.25">
      <c r="A144" s="51" t="s">
        <v>230</v>
      </c>
      <c r="B144" s="10" t="s">
        <v>55</v>
      </c>
      <c r="C144" s="25" t="s">
        <v>1</v>
      </c>
      <c r="D144" s="25" t="s">
        <v>1</v>
      </c>
      <c r="E144" s="25" t="s">
        <v>1</v>
      </c>
      <c r="F144" s="25" t="s">
        <v>1</v>
      </c>
      <c r="G144" s="25" t="s">
        <v>1</v>
      </c>
      <c r="H144" s="25" t="s">
        <v>1</v>
      </c>
      <c r="I144" s="25" t="s">
        <v>1</v>
      </c>
      <c r="J144" s="25" t="s">
        <v>1</v>
      </c>
      <c r="K144" s="25" t="s">
        <v>1</v>
      </c>
      <c r="L144" s="25" t="s">
        <v>1</v>
      </c>
      <c r="M144" s="25" t="s">
        <v>1</v>
      </c>
      <c r="N144" s="25" t="s">
        <v>1</v>
      </c>
      <c r="O144" s="25" t="s">
        <v>1</v>
      </c>
      <c r="P144" s="25" t="s">
        <v>1</v>
      </c>
      <c r="Q144" s="25" t="s">
        <v>1</v>
      </c>
      <c r="R144" s="25" t="s">
        <v>1</v>
      </c>
      <c r="S144" s="25" t="s">
        <v>1</v>
      </c>
      <c r="T144" s="8">
        <v>38.023157999999995</v>
      </c>
      <c r="U144" s="8">
        <v>42.495769505419965</v>
      </c>
      <c r="V144" s="8">
        <v>51.323778000000004</v>
      </c>
      <c r="W144" s="8">
        <v>49.199570167177704</v>
      </c>
      <c r="X144" s="8">
        <v>62.411526999999992</v>
      </c>
      <c r="Y144" s="29"/>
      <c r="Z144" s="24">
        <f t="shared" si="69"/>
        <v>0.26853805405064946</v>
      </c>
      <c r="AA144" s="24">
        <f t="shared" si="70"/>
        <v>0.64140829649131192</v>
      </c>
      <c r="AB144" s="7"/>
      <c r="AC144" s="25" t="s">
        <v>1</v>
      </c>
      <c r="AD144" s="25" t="s">
        <v>1</v>
      </c>
      <c r="AE144" s="25" t="s">
        <v>1</v>
      </c>
      <c r="AF144" s="25" t="s">
        <v>1</v>
      </c>
      <c r="AG144" s="25" t="s">
        <v>1</v>
      </c>
      <c r="AH144" s="25" t="s">
        <v>1</v>
      </c>
      <c r="AI144" s="25" t="s">
        <v>1</v>
      </c>
      <c r="AJ144" s="25" t="s">
        <v>1</v>
      </c>
      <c r="AK144" s="25" t="s">
        <v>1</v>
      </c>
      <c r="AL144" s="25" t="s">
        <v>1</v>
      </c>
      <c r="AM144" s="25" t="s">
        <v>1</v>
      </c>
      <c r="AN144" s="25" t="s">
        <v>1</v>
      </c>
      <c r="AO144" s="25" t="s">
        <v>1</v>
      </c>
      <c r="AP144" s="25" t="s">
        <v>1</v>
      </c>
      <c r="AQ144" s="25" t="s">
        <v>1</v>
      </c>
      <c r="AR144" s="25" t="s">
        <v>1</v>
      </c>
      <c r="AS144" s="25" t="s">
        <v>1</v>
      </c>
      <c r="AT144" s="8">
        <v>0</v>
      </c>
      <c r="AU144" s="8">
        <v>10.547000000000001</v>
      </c>
      <c r="AV144" s="8">
        <v>10.855</v>
      </c>
      <c r="AW144" s="8">
        <v>10.292999999999999</v>
      </c>
      <c r="AX144" s="8">
        <v>13.284523</v>
      </c>
      <c r="AY144" s="29"/>
      <c r="AZ144" s="24">
        <f t="shared" si="71"/>
        <v>0.29063664626445163</v>
      </c>
      <c r="BA144" s="24" t="str">
        <f t="shared" si="72"/>
        <v>X</v>
      </c>
      <c r="BB144" s="11"/>
      <c r="BC144" s="25" t="s">
        <v>1</v>
      </c>
      <c r="BD144" s="25" t="s">
        <v>1</v>
      </c>
      <c r="BE144" s="25" t="s">
        <v>1</v>
      </c>
      <c r="BF144" s="25" t="s">
        <v>1</v>
      </c>
      <c r="BG144" s="25" t="s">
        <v>1</v>
      </c>
      <c r="BH144" s="25" t="s">
        <v>1</v>
      </c>
      <c r="BI144" s="25" t="s">
        <v>1</v>
      </c>
      <c r="BJ144" s="25" t="s">
        <v>1</v>
      </c>
      <c r="BK144" s="25" t="s">
        <v>1</v>
      </c>
      <c r="BL144" s="25" t="s">
        <v>1</v>
      </c>
      <c r="BM144" s="25" t="s">
        <v>1</v>
      </c>
      <c r="BN144" s="25" t="s">
        <v>1</v>
      </c>
      <c r="BO144" s="25" t="s">
        <v>1</v>
      </c>
      <c r="BP144" s="25" t="s">
        <v>1</v>
      </c>
      <c r="BQ144" s="25" t="s">
        <v>1</v>
      </c>
      <c r="BR144" s="25" t="s">
        <v>1</v>
      </c>
      <c r="BS144" s="25" t="s">
        <v>1</v>
      </c>
      <c r="BT144" s="8">
        <v>38.023157999999995</v>
      </c>
      <c r="BU144" s="8">
        <v>31.948769505419964</v>
      </c>
      <c r="BV144" s="8">
        <v>40.468778</v>
      </c>
      <c r="BW144" s="8">
        <v>38.906570167177705</v>
      </c>
      <c r="BX144" s="8">
        <v>49.127003999999992</v>
      </c>
      <c r="BY144" s="29"/>
      <c r="BZ144" s="24">
        <f t="shared" si="73"/>
        <v>0.26269171990504669</v>
      </c>
      <c r="CA144" s="24">
        <f t="shared" si="74"/>
        <v>0.29202850536507241</v>
      </c>
    </row>
    <row r="145" spans="1:79" s="6" customFormat="1" x14ac:dyDescent="0.25">
      <c r="A145" s="51" t="s">
        <v>238</v>
      </c>
      <c r="B145" s="10" t="s">
        <v>55</v>
      </c>
      <c r="C145" s="8">
        <v>24738.414000000001</v>
      </c>
      <c r="D145" s="8">
        <v>28968.544999999998</v>
      </c>
      <c r="E145" s="8">
        <v>32401.614000000001</v>
      </c>
      <c r="F145" s="8">
        <v>37398.493000000002</v>
      </c>
      <c r="G145" s="8">
        <v>40382.311000000002</v>
      </c>
      <c r="H145" s="8">
        <v>42685.62</v>
      </c>
      <c r="I145" s="8">
        <v>46394.779000000002</v>
      </c>
      <c r="J145" s="8">
        <v>46844.002999999997</v>
      </c>
      <c r="K145" s="8">
        <v>43661.092000000004</v>
      </c>
      <c r="L145" s="8">
        <v>43780.873</v>
      </c>
      <c r="M145" s="8">
        <v>46830.004999999997</v>
      </c>
      <c r="N145" s="8">
        <v>51122.835320999999</v>
      </c>
      <c r="O145" s="8">
        <v>54661.977004</v>
      </c>
      <c r="P145" s="8">
        <v>58850.712532999984</v>
      </c>
      <c r="Q145" s="8">
        <v>65514.347525000019</v>
      </c>
      <c r="R145" s="8">
        <v>72060.298823000019</v>
      </c>
      <c r="S145" s="8">
        <v>76164.947296999977</v>
      </c>
      <c r="T145" s="8">
        <v>77840.949785000004</v>
      </c>
      <c r="U145" s="8">
        <v>79705.273917000028</v>
      </c>
      <c r="V145" s="8">
        <v>81074.447729000007</v>
      </c>
      <c r="W145" s="8">
        <v>86512.666142000016</v>
      </c>
      <c r="X145" s="8">
        <v>85271.13655099996</v>
      </c>
      <c r="Y145" s="29"/>
      <c r="Z145" s="24">
        <f t="shared" si="69"/>
        <v>-1.4350841863574493E-2</v>
      </c>
      <c r="AA145" s="24">
        <f t="shared" si="70"/>
        <v>9.5453444318478242E-2</v>
      </c>
      <c r="AB145" s="7"/>
      <c r="AC145" s="8">
        <v>15423.009</v>
      </c>
      <c r="AD145" s="8">
        <v>18534.137999999999</v>
      </c>
      <c r="AE145" s="8">
        <v>19368.524000000001</v>
      </c>
      <c r="AF145" s="8">
        <v>22355.248</v>
      </c>
      <c r="AG145" s="8">
        <v>22960.52</v>
      </c>
      <c r="AH145" s="8">
        <v>23071.218000000001</v>
      </c>
      <c r="AI145" s="8">
        <v>21814.738000000001</v>
      </c>
      <c r="AJ145" s="8">
        <v>19771.442999999999</v>
      </c>
      <c r="AK145" s="8">
        <v>16542.317999999999</v>
      </c>
      <c r="AL145" s="8">
        <v>15678.986000000001</v>
      </c>
      <c r="AM145" s="8">
        <v>15496.977999999999</v>
      </c>
      <c r="AN145" s="8">
        <v>17443.869713</v>
      </c>
      <c r="AO145" s="8">
        <v>18865.966721999997</v>
      </c>
      <c r="AP145" s="8">
        <v>20494.906726999998</v>
      </c>
      <c r="AQ145" s="8">
        <v>23455.26136</v>
      </c>
      <c r="AR145" s="8">
        <v>26536.331114000001</v>
      </c>
      <c r="AS145" s="8">
        <v>27363.891689999993</v>
      </c>
      <c r="AT145" s="8">
        <v>27710.718503999997</v>
      </c>
      <c r="AU145" s="8">
        <v>28191.272876000003</v>
      </c>
      <c r="AV145" s="8">
        <v>28500.418172999998</v>
      </c>
      <c r="AW145" s="8">
        <v>29055.275950999992</v>
      </c>
      <c r="AX145" s="8">
        <v>27383.694696999999</v>
      </c>
      <c r="AY145" s="29"/>
      <c r="AZ145" s="24">
        <f t="shared" si="71"/>
        <v>-5.753107479753472E-2</v>
      </c>
      <c r="BA145" s="24">
        <f t="shared" si="72"/>
        <v>-1.1801347083540747E-2</v>
      </c>
      <c r="BB145" s="11"/>
      <c r="BC145" s="8">
        <v>9315.4050000000007</v>
      </c>
      <c r="BD145" s="8">
        <v>10434.406999999999</v>
      </c>
      <c r="BE145" s="8">
        <v>13033.09</v>
      </c>
      <c r="BF145" s="8">
        <v>15043.245000000001</v>
      </c>
      <c r="BG145" s="8">
        <v>17421.791000000001</v>
      </c>
      <c r="BH145" s="8">
        <v>19614.401999999998</v>
      </c>
      <c r="BI145" s="8">
        <v>24580.041000000001</v>
      </c>
      <c r="BJ145" s="8">
        <v>27072.560000000001</v>
      </c>
      <c r="BK145" s="8">
        <v>27118.774000000001</v>
      </c>
      <c r="BL145" s="8">
        <v>28101.886999999999</v>
      </c>
      <c r="BM145" s="8">
        <v>31333.026999999998</v>
      </c>
      <c r="BN145" s="8">
        <v>33678.965607999999</v>
      </c>
      <c r="BO145" s="8">
        <v>35796.010282000003</v>
      </c>
      <c r="BP145" s="8">
        <v>38355.805805999989</v>
      </c>
      <c r="BQ145" s="8">
        <v>42059.086165000015</v>
      </c>
      <c r="BR145" s="8">
        <v>45523.967709000011</v>
      </c>
      <c r="BS145" s="8">
        <v>48801.055606999988</v>
      </c>
      <c r="BT145" s="8">
        <v>50130.231281</v>
      </c>
      <c r="BU145" s="8">
        <v>51514.001041000025</v>
      </c>
      <c r="BV145" s="8">
        <v>52574.029556000016</v>
      </c>
      <c r="BW145" s="8">
        <v>57457.39019100002</v>
      </c>
      <c r="BX145" s="8">
        <v>57887.441853999961</v>
      </c>
      <c r="BY145" s="29"/>
      <c r="BZ145" s="24">
        <f t="shared" si="73"/>
        <v>7.4847058240961051E-3</v>
      </c>
      <c r="CA145" s="24">
        <f t="shared" si="74"/>
        <v>0.15474116864767073</v>
      </c>
    </row>
    <row r="146" spans="1:79" s="6" customFormat="1" x14ac:dyDescent="0.25">
      <c r="A146" s="51" t="s">
        <v>239</v>
      </c>
      <c r="B146" s="10" t="s">
        <v>55</v>
      </c>
      <c r="C146" s="56">
        <v>3099.9549999999999</v>
      </c>
      <c r="D146" s="56">
        <v>4075.2469999999998</v>
      </c>
      <c r="E146" s="56">
        <v>4440.6049999999996</v>
      </c>
      <c r="F146" s="56">
        <v>5613.9369999999999</v>
      </c>
      <c r="G146" s="56">
        <v>5568.8320000000003</v>
      </c>
      <c r="H146" s="56">
        <v>6786.2070000000003</v>
      </c>
      <c r="I146" s="56">
        <v>8379.1049999999996</v>
      </c>
      <c r="J146" s="56">
        <v>9462.4539999999997</v>
      </c>
      <c r="K146" s="56">
        <v>9038.76</v>
      </c>
      <c r="L146" s="56">
        <v>9940.2759999999998</v>
      </c>
      <c r="M146" s="56">
        <v>11571.798000000001</v>
      </c>
      <c r="N146" s="56">
        <v>13386.041464999988</v>
      </c>
      <c r="O146" s="56">
        <v>17646.035533999999</v>
      </c>
      <c r="P146" s="56">
        <v>22055.867493000009</v>
      </c>
      <c r="Q146" s="56">
        <v>27898.938193999958</v>
      </c>
      <c r="R146" s="56">
        <v>34388.821323000062</v>
      </c>
      <c r="S146" s="56">
        <v>38846.991200884615</v>
      </c>
      <c r="T146" s="56">
        <v>46364.648124999978</v>
      </c>
      <c r="U146" s="56">
        <v>55573.605645999931</v>
      </c>
      <c r="V146" s="56">
        <v>60887.338141</v>
      </c>
      <c r="W146" s="56">
        <v>66046.543300999998</v>
      </c>
      <c r="X146" s="56">
        <v>68213.82596300001</v>
      </c>
      <c r="Y146" s="29"/>
      <c r="Z146" s="24">
        <f t="shared" si="69"/>
        <v>3.2814475272730848E-2</v>
      </c>
      <c r="AA146" s="24">
        <f t="shared" si="70"/>
        <v>0.47124649321384315</v>
      </c>
      <c r="AB146" s="7"/>
      <c r="AC146" s="56">
        <v>2947.4969999999998</v>
      </c>
      <c r="AD146" s="56">
        <v>3568.1030000000001</v>
      </c>
      <c r="AE146" s="56">
        <v>4266.1189999999997</v>
      </c>
      <c r="AF146" s="56">
        <v>5344.2550000000001</v>
      </c>
      <c r="AG146" s="56">
        <v>5167.6130000000003</v>
      </c>
      <c r="AH146" s="56">
        <v>6213.7479999999996</v>
      </c>
      <c r="AI146" s="56">
        <v>7401.2489999999998</v>
      </c>
      <c r="AJ146" s="56">
        <v>7922.03</v>
      </c>
      <c r="AK146" s="56">
        <v>7713.6229999999996</v>
      </c>
      <c r="AL146" s="56">
        <v>8045.4790000000003</v>
      </c>
      <c r="AM146" s="56">
        <v>8502.0130000000008</v>
      </c>
      <c r="AN146" s="56">
        <v>8828.1493279999977</v>
      </c>
      <c r="AO146" s="56">
        <v>11320.860154</v>
      </c>
      <c r="AP146" s="56">
        <v>13080.576582000002</v>
      </c>
      <c r="AQ146" s="56">
        <v>16122.428081999986</v>
      </c>
      <c r="AR146" s="56">
        <v>19454.650810999996</v>
      </c>
      <c r="AS146" s="56">
        <v>20932.490551999996</v>
      </c>
      <c r="AT146" s="56">
        <v>23460.565715000008</v>
      </c>
      <c r="AU146" s="56">
        <v>25726.164747999981</v>
      </c>
      <c r="AV146" s="56">
        <v>26296.177212000013</v>
      </c>
      <c r="AW146" s="56">
        <v>28664.428016000005</v>
      </c>
      <c r="AX146" s="56">
        <v>28873.152756999996</v>
      </c>
      <c r="AY146" s="29"/>
      <c r="AZ146" s="24">
        <f t="shared" si="71"/>
        <v>7.2816642593909187E-3</v>
      </c>
      <c r="BA146" s="24">
        <f t="shared" si="72"/>
        <v>0.23070999684118165</v>
      </c>
      <c r="BB146" s="11"/>
      <c r="BC146" s="56">
        <v>152.458</v>
      </c>
      <c r="BD146" s="56">
        <v>507.14400000000001</v>
      </c>
      <c r="BE146" s="56">
        <v>174.48599999999999</v>
      </c>
      <c r="BF146" s="56">
        <v>269.68200000000002</v>
      </c>
      <c r="BG146" s="56">
        <v>401.21899999999999</v>
      </c>
      <c r="BH146" s="56">
        <v>572.45899999999995</v>
      </c>
      <c r="BI146" s="56">
        <v>977.85599999999999</v>
      </c>
      <c r="BJ146" s="56">
        <v>1540.424</v>
      </c>
      <c r="BK146" s="56">
        <v>1325.1369999999999</v>
      </c>
      <c r="BL146" s="56">
        <v>1894.797</v>
      </c>
      <c r="BM146" s="56">
        <v>3069.7849999999999</v>
      </c>
      <c r="BN146" s="56">
        <v>4557.8921369999889</v>
      </c>
      <c r="BO146" s="56">
        <v>6325.1753799999979</v>
      </c>
      <c r="BP146" s="56">
        <v>8975.2909110000073</v>
      </c>
      <c r="BQ146" s="56">
        <v>11776.510111999971</v>
      </c>
      <c r="BR146" s="56">
        <v>14934.170512000064</v>
      </c>
      <c r="BS146" s="56">
        <v>17914.500648884619</v>
      </c>
      <c r="BT146" s="56">
        <v>22904.082409999974</v>
      </c>
      <c r="BU146" s="56">
        <v>29847.44089799995</v>
      </c>
      <c r="BV146" s="56">
        <v>34591.160928999983</v>
      </c>
      <c r="BW146" s="56">
        <v>37382.115284999985</v>
      </c>
      <c r="BX146" s="56">
        <v>39340.673206000007</v>
      </c>
      <c r="BY146" s="29"/>
      <c r="BZ146" s="24">
        <f t="shared" si="73"/>
        <v>5.2392913190386414E-2</v>
      </c>
      <c r="CA146" s="24">
        <f t="shared" si="74"/>
        <v>0.7176271243603185</v>
      </c>
    </row>
    <row r="147" spans="1:79" s="6" customFormat="1" x14ac:dyDescent="0.25">
      <c r="A147" s="51" t="s">
        <v>231</v>
      </c>
      <c r="B147" s="10" t="s">
        <v>55</v>
      </c>
      <c r="C147" s="25" t="s">
        <v>1</v>
      </c>
      <c r="D147" s="25" t="s">
        <v>1</v>
      </c>
      <c r="E147" s="25" t="s">
        <v>1</v>
      </c>
      <c r="F147" s="25" t="s">
        <v>1</v>
      </c>
      <c r="G147" s="25" t="s">
        <v>1</v>
      </c>
      <c r="H147" s="25" t="s">
        <v>1</v>
      </c>
      <c r="I147" s="25" t="s">
        <v>1</v>
      </c>
      <c r="J147" s="25" t="s">
        <v>1</v>
      </c>
      <c r="K147" s="25" t="s">
        <v>1</v>
      </c>
      <c r="L147" s="25" t="s">
        <v>1</v>
      </c>
      <c r="M147" s="25" t="s">
        <v>1</v>
      </c>
      <c r="N147" s="25" t="s">
        <v>1</v>
      </c>
      <c r="O147" s="25" t="s">
        <v>1</v>
      </c>
      <c r="P147" s="25" t="s">
        <v>1</v>
      </c>
      <c r="Q147" s="25" t="s">
        <v>1</v>
      </c>
      <c r="R147" s="25" t="s">
        <v>1</v>
      </c>
      <c r="S147" s="25" t="s">
        <v>1</v>
      </c>
      <c r="T147" s="56">
        <v>372.12875599999995</v>
      </c>
      <c r="U147" s="56">
        <v>465.06371000000007</v>
      </c>
      <c r="V147" s="56">
        <v>635.89220599999999</v>
      </c>
      <c r="W147" s="56">
        <v>676.39131300000008</v>
      </c>
      <c r="X147" s="56">
        <v>423.82754899999998</v>
      </c>
      <c r="Y147" s="29"/>
      <c r="Z147" s="24">
        <f t="shared" si="69"/>
        <v>-0.37339888781215036</v>
      </c>
      <c r="AA147" s="24">
        <f t="shared" si="70"/>
        <v>0.13892716476874489</v>
      </c>
      <c r="AB147" s="7"/>
      <c r="AC147" s="25" t="s">
        <v>1</v>
      </c>
      <c r="AD147" s="25" t="s">
        <v>1</v>
      </c>
      <c r="AE147" s="25" t="s">
        <v>1</v>
      </c>
      <c r="AF147" s="25" t="s">
        <v>1</v>
      </c>
      <c r="AG147" s="25" t="s">
        <v>1</v>
      </c>
      <c r="AH147" s="25" t="s">
        <v>1</v>
      </c>
      <c r="AI147" s="25" t="s">
        <v>1</v>
      </c>
      <c r="AJ147" s="25" t="s">
        <v>1</v>
      </c>
      <c r="AK147" s="25" t="s">
        <v>1</v>
      </c>
      <c r="AL147" s="25" t="s">
        <v>1</v>
      </c>
      <c r="AM147" s="25" t="s">
        <v>1</v>
      </c>
      <c r="AN147" s="25" t="s">
        <v>1</v>
      </c>
      <c r="AO147" s="25" t="s">
        <v>1</v>
      </c>
      <c r="AP147" s="25" t="s">
        <v>1</v>
      </c>
      <c r="AQ147" s="25" t="s">
        <v>1</v>
      </c>
      <c r="AR147" s="25" t="s">
        <v>1</v>
      </c>
      <c r="AS147" s="25" t="s">
        <v>1</v>
      </c>
      <c r="AT147" s="56">
        <v>303.91955199999995</v>
      </c>
      <c r="AU147" s="56">
        <v>398.47811000000007</v>
      </c>
      <c r="AV147" s="56">
        <v>512.033095</v>
      </c>
      <c r="AW147" s="56">
        <v>534.30026600000008</v>
      </c>
      <c r="AX147" s="56">
        <v>275.51394599999998</v>
      </c>
      <c r="AY147" s="29"/>
      <c r="AZ147" s="24">
        <f t="shared" si="71"/>
        <v>-0.48434623088883144</v>
      </c>
      <c r="BA147" s="24">
        <f t="shared" si="72"/>
        <v>-9.3464227007020506E-2</v>
      </c>
      <c r="BB147" s="11"/>
      <c r="BC147" s="25" t="s">
        <v>1</v>
      </c>
      <c r="BD147" s="25" t="s">
        <v>1</v>
      </c>
      <c r="BE147" s="25" t="s">
        <v>1</v>
      </c>
      <c r="BF147" s="25" t="s">
        <v>1</v>
      </c>
      <c r="BG147" s="25" t="s">
        <v>1</v>
      </c>
      <c r="BH147" s="25" t="s">
        <v>1</v>
      </c>
      <c r="BI147" s="25" t="s">
        <v>1</v>
      </c>
      <c r="BJ147" s="25" t="s">
        <v>1</v>
      </c>
      <c r="BK147" s="25" t="s">
        <v>1</v>
      </c>
      <c r="BL147" s="25" t="s">
        <v>1</v>
      </c>
      <c r="BM147" s="25" t="s">
        <v>1</v>
      </c>
      <c r="BN147" s="25" t="s">
        <v>1</v>
      </c>
      <c r="BO147" s="25" t="s">
        <v>1</v>
      </c>
      <c r="BP147" s="25" t="s">
        <v>1</v>
      </c>
      <c r="BQ147" s="25" t="s">
        <v>1</v>
      </c>
      <c r="BR147" s="25" t="s">
        <v>1</v>
      </c>
      <c r="BS147" s="25" t="s">
        <v>1</v>
      </c>
      <c r="BT147" s="56">
        <v>68.209204</v>
      </c>
      <c r="BU147" s="56">
        <v>66.585599999999999</v>
      </c>
      <c r="BV147" s="56">
        <v>123.859111</v>
      </c>
      <c r="BW147" s="56">
        <v>142.091047</v>
      </c>
      <c r="BX147" s="56">
        <v>148.31360299999997</v>
      </c>
      <c r="BY147" s="29"/>
      <c r="BZ147" s="24">
        <f t="shared" si="73"/>
        <v>4.3792738046331436E-2</v>
      </c>
      <c r="CA147" s="24">
        <f t="shared" si="74"/>
        <v>1.1743928136150066</v>
      </c>
    </row>
    <row r="148" spans="1:79" s="6" customFormat="1" x14ac:dyDescent="0.25">
      <c r="A148" s="51" t="s">
        <v>232</v>
      </c>
      <c r="B148" s="10" t="s">
        <v>55</v>
      </c>
      <c r="C148" s="25" t="s">
        <v>1</v>
      </c>
      <c r="D148" s="25" t="s">
        <v>1</v>
      </c>
      <c r="E148" s="25" t="s">
        <v>1</v>
      </c>
      <c r="F148" s="25" t="s">
        <v>1</v>
      </c>
      <c r="G148" s="25" t="s">
        <v>1</v>
      </c>
      <c r="H148" s="25" t="s">
        <v>1</v>
      </c>
      <c r="I148" s="25" t="s">
        <v>1</v>
      </c>
      <c r="J148" s="25" t="s">
        <v>1</v>
      </c>
      <c r="K148" s="25" t="s">
        <v>1</v>
      </c>
      <c r="L148" s="25" t="s">
        <v>1</v>
      </c>
      <c r="M148" s="25" t="s">
        <v>1</v>
      </c>
      <c r="N148" s="25" t="s">
        <v>1</v>
      </c>
      <c r="O148" s="25" t="s">
        <v>1</v>
      </c>
      <c r="P148" s="25" t="s">
        <v>1</v>
      </c>
      <c r="Q148" s="25" t="s">
        <v>1</v>
      </c>
      <c r="R148" s="25" t="s">
        <v>1</v>
      </c>
      <c r="S148" s="25" t="s">
        <v>1</v>
      </c>
      <c r="T148" s="56">
        <v>0.37728699999999998</v>
      </c>
      <c r="U148" s="56">
        <v>0</v>
      </c>
      <c r="V148" s="56">
        <v>2.1193E-2</v>
      </c>
      <c r="W148" s="56">
        <v>1.8563417059494304E-2</v>
      </c>
      <c r="X148" s="56">
        <v>7.0096999999999993E-2</v>
      </c>
      <c r="Y148" s="29"/>
      <c r="Z148" s="24">
        <f t="shared" si="69"/>
        <v>2.7760828071332218</v>
      </c>
      <c r="AA148" s="24">
        <f t="shared" si="70"/>
        <v>-0.81420775165855175</v>
      </c>
      <c r="AB148" s="7"/>
      <c r="AC148" s="25" t="s">
        <v>1</v>
      </c>
      <c r="AD148" s="25" t="s">
        <v>1</v>
      </c>
      <c r="AE148" s="25" t="s">
        <v>1</v>
      </c>
      <c r="AF148" s="25" t="s">
        <v>1</v>
      </c>
      <c r="AG148" s="25" t="s">
        <v>1</v>
      </c>
      <c r="AH148" s="25" t="s">
        <v>1</v>
      </c>
      <c r="AI148" s="25" t="s">
        <v>1</v>
      </c>
      <c r="AJ148" s="25" t="s">
        <v>1</v>
      </c>
      <c r="AK148" s="25" t="s">
        <v>1</v>
      </c>
      <c r="AL148" s="25" t="s">
        <v>1</v>
      </c>
      <c r="AM148" s="25" t="s">
        <v>1</v>
      </c>
      <c r="AN148" s="25" t="s">
        <v>1</v>
      </c>
      <c r="AO148" s="25" t="s">
        <v>1</v>
      </c>
      <c r="AP148" s="25" t="s">
        <v>1</v>
      </c>
      <c r="AQ148" s="25" t="s">
        <v>1</v>
      </c>
      <c r="AR148" s="25" t="s">
        <v>1</v>
      </c>
      <c r="AS148" s="25" t="s">
        <v>1</v>
      </c>
      <c r="AT148" s="56">
        <v>0.37728699999999998</v>
      </c>
      <c r="AU148" s="56">
        <v>0</v>
      </c>
      <c r="AV148" s="56">
        <v>0</v>
      </c>
      <c r="AW148" s="56">
        <v>1.0919999999999999E-2</v>
      </c>
      <c r="AX148" s="56">
        <v>1.7575E-2</v>
      </c>
      <c r="AY148" s="29"/>
      <c r="AZ148" s="24">
        <f t="shared" si="71"/>
        <v>0.60943223443223449</v>
      </c>
      <c r="BA148" s="24">
        <f t="shared" si="72"/>
        <v>-0.95341742493115322</v>
      </c>
      <c r="BB148" s="11"/>
      <c r="BC148" s="25" t="s">
        <v>1</v>
      </c>
      <c r="BD148" s="25" t="s">
        <v>1</v>
      </c>
      <c r="BE148" s="25" t="s">
        <v>1</v>
      </c>
      <c r="BF148" s="25" t="s">
        <v>1</v>
      </c>
      <c r="BG148" s="25" t="s">
        <v>1</v>
      </c>
      <c r="BH148" s="25" t="s">
        <v>1</v>
      </c>
      <c r="BI148" s="25" t="s">
        <v>1</v>
      </c>
      <c r="BJ148" s="25" t="s">
        <v>1</v>
      </c>
      <c r="BK148" s="25" t="s">
        <v>1</v>
      </c>
      <c r="BL148" s="25" t="s">
        <v>1</v>
      </c>
      <c r="BM148" s="25" t="s">
        <v>1</v>
      </c>
      <c r="BN148" s="25" t="s">
        <v>1</v>
      </c>
      <c r="BO148" s="25" t="s">
        <v>1</v>
      </c>
      <c r="BP148" s="25" t="s">
        <v>1</v>
      </c>
      <c r="BQ148" s="25" t="s">
        <v>1</v>
      </c>
      <c r="BR148" s="25" t="s">
        <v>1</v>
      </c>
      <c r="BS148" s="25" t="s">
        <v>1</v>
      </c>
      <c r="BT148" s="56">
        <v>0</v>
      </c>
      <c r="BU148" s="56">
        <v>0</v>
      </c>
      <c r="BV148" s="56">
        <v>2.1193E-2</v>
      </c>
      <c r="BW148" s="56">
        <v>7.6434170594943066E-3</v>
      </c>
      <c r="BX148" s="56">
        <v>5.2521999999999999E-2</v>
      </c>
      <c r="BY148" s="29"/>
      <c r="BZ148" s="24">
        <f t="shared" si="73"/>
        <v>5.8715339737689112</v>
      </c>
      <c r="CA148" s="24" t="str">
        <f t="shared" si="74"/>
        <v>X</v>
      </c>
    </row>
    <row r="149" spans="1:79" s="6" customFormat="1" x14ac:dyDescent="0.25">
      <c r="A149" s="47" t="s">
        <v>83</v>
      </c>
      <c r="B149" s="30" t="s">
        <v>55</v>
      </c>
      <c r="C149" s="28">
        <v>180183.31899999999</v>
      </c>
      <c r="D149" s="28">
        <v>185958.98699999999</v>
      </c>
      <c r="E149" s="28">
        <v>195587.144</v>
      </c>
      <c r="F149" s="28">
        <v>212079.595</v>
      </c>
      <c r="G149" s="28">
        <v>222241.046</v>
      </c>
      <c r="H149" s="28">
        <v>229948.098</v>
      </c>
      <c r="I149" s="28">
        <v>227943.37099999998</v>
      </c>
      <c r="J149" s="28">
        <v>243689.03599999999</v>
      </c>
      <c r="K149" s="28">
        <v>247132.62299999999</v>
      </c>
      <c r="L149" s="28">
        <v>256709.32699999999</v>
      </c>
      <c r="M149" s="28">
        <v>265942.67300000001</v>
      </c>
      <c r="N149" s="28">
        <v>258217.79086100007</v>
      </c>
      <c r="O149" s="28">
        <v>277201.0774469187</v>
      </c>
      <c r="P149" s="28">
        <v>301012.65461900004</v>
      </c>
      <c r="Q149" s="28">
        <v>308030.37143345416</v>
      </c>
      <c r="R149" s="28">
        <v>306838.53754300019</v>
      </c>
      <c r="S149" s="28">
        <v>316305.78778956714</v>
      </c>
      <c r="T149" s="28">
        <v>308142.79689213581</v>
      </c>
      <c r="U149" s="28">
        <v>329764.13212660706</v>
      </c>
      <c r="V149" s="28">
        <v>369120.64394970925</v>
      </c>
      <c r="W149" s="28">
        <v>387478.7591528534</v>
      </c>
      <c r="X149" s="28">
        <v>413478.54299100005</v>
      </c>
      <c r="Y149" s="29"/>
      <c r="Z149" s="19">
        <f t="shared" si="69"/>
        <v>6.7099894443220842E-2</v>
      </c>
      <c r="AA149" s="19">
        <f t="shared" si="70"/>
        <v>0.34184068932085609</v>
      </c>
      <c r="AB149" s="7"/>
      <c r="AC149" s="28">
        <v>80613.816999999995</v>
      </c>
      <c r="AD149" s="28">
        <v>86285.262000000002</v>
      </c>
      <c r="AE149" s="28">
        <v>88683.957999999999</v>
      </c>
      <c r="AF149" s="28">
        <v>90742.9</v>
      </c>
      <c r="AG149" s="28">
        <v>93072.017000000007</v>
      </c>
      <c r="AH149" s="28">
        <v>96024.362999999998</v>
      </c>
      <c r="AI149" s="28">
        <v>97529.285000000003</v>
      </c>
      <c r="AJ149" s="28">
        <v>92961.68</v>
      </c>
      <c r="AK149" s="28">
        <v>89516.252999999997</v>
      </c>
      <c r="AL149" s="28">
        <v>95715.97</v>
      </c>
      <c r="AM149" s="28">
        <v>100600.548</v>
      </c>
      <c r="AN149" s="28">
        <v>113964.92245300001</v>
      </c>
      <c r="AO149" s="28">
        <v>123139.99955800001</v>
      </c>
      <c r="AP149" s="28">
        <v>138551.18385900001</v>
      </c>
      <c r="AQ149" s="28">
        <v>139715.795297</v>
      </c>
      <c r="AR149" s="28">
        <v>135287.404163</v>
      </c>
      <c r="AS149" s="28">
        <v>136119.73779900002</v>
      </c>
      <c r="AT149" s="28">
        <v>123784.755295</v>
      </c>
      <c r="AU149" s="28">
        <v>131311.26753099999</v>
      </c>
      <c r="AV149" s="28">
        <v>140270.85911799999</v>
      </c>
      <c r="AW149" s="28">
        <v>149357.159182</v>
      </c>
      <c r="AX149" s="28">
        <v>158870.77481099998</v>
      </c>
      <c r="AY149" s="29"/>
      <c r="AZ149" s="19">
        <f t="shared" si="71"/>
        <v>6.3697084767172729E-2</v>
      </c>
      <c r="BA149" s="19">
        <f t="shared" si="72"/>
        <v>0.28344378459515518</v>
      </c>
      <c r="BB149" s="11"/>
      <c r="BC149" s="28">
        <v>99569.501999999993</v>
      </c>
      <c r="BD149" s="28">
        <v>99673.725000000006</v>
      </c>
      <c r="BE149" s="28">
        <v>106903.186</v>
      </c>
      <c r="BF149" s="28">
        <v>121336.69500000001</v>
      </c>
      <c r="BG149" s="28">
        <v>129169.02899999999</v>
      </c>
      <c r="BH149" s="28">
        <v>133923.73499999999</v>
      </c>
      <c r="BI149" s="28">
        <v>130414.086</v>
      </c>
      <c r="BJ149" s="28">
        <v>150727.356</v>
      </c>
      <c r="BK149" s="28">
        <v>157616.37</v>
      </c>
      <c r="BL149" s="28">
        <v>160993.35699999999</v>
      </c>
      <c r="BM149" s="28">
        <v>165342.125</v>
      </c>
      <c r="BN149" s="28">
        <v>144252.86840800007</v>
      </c>
      <c r="BO149" s="28">
        <v>154061.07788891872</v>
      </c>
      <c r="BP149" s="28">
        <v>162461.47076</v>
      </c>
      <c r="BQ149" s="28">
        <v>168314.57613645415</v>
      </c>
      <c r="BR149" s="28">
        <v>171551.13338000022</v>
      </c>
      <c r="BS149" s="28">
        <v>180186.04999056715</v>
      </c>
      <c r="BT149" s="28">
        <v>184358.04159713583</v>
      </c>
      <c r="BU149" s="28">
        <v>198452.86459560707</v>
      </c>
      <c r="BV149" s="28">
        <v>228849.78483170923</v>
      </c>
      <c r="BW149" s="28">
        <v>238121.59997085342</v>
      </c>
      <c r="BX149" s="28">
        <v>254607.76818000007</v>
      </c>
      <c r="BY149" s="29"/>
      <c r="BZ149" s="19">
        <f t="shared" si="73"/>
        <v>6.9234240871741903E-2</v>
      </c>
      <c r="CA149" s="19">
        <f t="shared" si="74"/>
        <v>0.38105051439185833</v>
      </c>
    </row>
    <row r="150" spans="1:79" x14ac:dyDescent="0.25">
      <c r="A150" s="47" t="s">
        <v>19</v>
      </c>
      <c r="B150" s="30" t="s">
        <v>55</v>
      </c>
      <c r="C150" s="28">
        <v>83405.274000000005</v>
      </c>
      <c r="D150" s="28">
        <v>78588.384000000005</v>
      </c>
      <c r="E150" s="28">
        <v>89823.508000000002</v>
      </c>
      <c r="F150" s="28">
        <v>94978.198000000004</v>
      </c>
      <c r="G150" s="28">
        <v>105665.73299999999</v>
      </c>
      <c r="H150" s="28">
        <v>115104.933</v>
      </c>
      <c r="I150" s="28">
        <v>119102.20999999999</v>
      </c>
      <c r="J150" s="28">
        <v>142531.361</v>
      </c>
      <c r="K150" s="28">
        <v>143832.21100000001</v>
      </c>
      <c r="L150" s="28">
        <v>146645.31</v>
      </c>
      <c r="M150" s="28">
        <v>152047.25900000002</v>
      </c>
      <c r="N150" s="28">
        <v>155937.9023149999</v>
      </c>
      <c r="O150" s="28">
        <v>164508.95921504253</v>
      </c>
      <c r="P150" s="28">
        <v>171552.16477400006</v>
      </c>
      <c r="Q150" s="28">
        <v>176126.55762251336</v>
      </c>
      <c r="R150" s="28">
        <v>188270.54689700023</v>
      </c>
      <c r="S150" s="28">
        <v>202922.35593178379</v>
      </c>
      <c r="T150" s="28">
        <v>210092.3490509663</v>
      </c>
      <c r="U150" s="28">
        <v>216354.92523273415</v>
      </c>
      <c r="V150" s="28">
        <v>234469.53269270959</v>
      </c>
      <c r="W150" s="28">
        <v>239565.45482670754</v>
      </c>
      <c r="X150" s="28">
        <v>254940.02403599981</v>
      </c>
      <c r="Y150" s="29"/>
      <c r="Z150" s="19">
        <f t="shared" si="69"/>
        <v>6.4176904054942474E-2</v>
      </c>
      <c r="AA150" s="19">
        <f t="shared" si="70"/>
        <v>0.2134664836088529</v>
      </c>
      <c r="AB150" s="7"/>
      <c r="AC150" s="28">
        <v>28590.177</v>
      </c>
      <c r="AD150" s="28">
        <v>30115.811000000002</v>
      </c>
      <c r="AE150" s="28">
        <v>32335.476999999999</v>
      </c>
      <c r="AF150" s="28">
        <v>30569.083999999999</v>
      </c>
      <c r="AG150" s="28">
        <v>32472.986000000001</v>
      </c>
      <c r="AH150" s="28">
        <v>34177.483999999997</v>
      </c>
      <c r="AI150" s="28">
        <v>36353.928999999996</v>
      </c>
      <c r="AJ150" s="28">
        <v>38185.434000000001</v>
      </c>
      <c r="AK150" s="28">
        <v>33392.457000000002</v>
      </c>
      <c r="AL150" s="28">
        <v>34680.271999999997</v>
      </c>
      <c r="AM150" s="28">
        <v>36227.044999999998</v>
      </c>
      <c r="AN150" s="28">
        <v>45578.518901999996</v>
      </c>
      <c r="AO150" s="28">
        <v>49697.070076000004</v>
      </c>
      <c r="AP150" s="28">
        <v>52557.43594600002</v>
      </c>
      <c r="AQ150" s="28">
        <v>55045.854625</v>
      </c>
      <c r="AR150" s="28">
        <v>59306.508987000001</v>
      </c>
      <c r="AS150" s="28">
        <v>64607.23318000001</v>
      </c>
      <c r="AT150" s="28">
        <v>67600.306951000006</v>
      </c>
      <c r="AU150" s="28">
        <v>71918.261603999999</v>
      </c>
      <c r="AV150" s="28">
        <v>77373.241446000029</v>
      </c>
      <c r="AW150" s="28">
        <v>82227.052084999988</v>
      </c>
      <c r="AX150" s="28">
        <v>88740.123801000009</v>
      </c>
      <c r="AY150" s="29"/>
      <c r="AZ150" s="19">
        <f t="shared" si="71"/>
        <v>7.920838155875165E-2</v>
      </c>
      <c r="BA150" s="19">
        <f t="shared" si="72"/>
        <v>0.31271776421552611</v>
      </c>
      <c r="BB150" s="11"/>
      <c r="BC150" s="28">
        <v>54815.097000000002</v>
      </c>
      <c r="BD150" s="28">
        <v>48472.572999999997</v>
      </c>
      <c r="BE150" s="28">
        <v>57488.031000000003</v>
      </c>
      <c r="BF150" s="28">
        <v>64409.114000000001</v>
      </c>
      <c r="BG150" s="28">
        <v>73192.747000000003</v>
      </c>
      <c r="BH150" s="28">
        <v>80927.448999999993</v>
      </c>
      <c r="BI150" s="28">
        <v>82748.281000000003</v>
      </c>
      <c r="BJ150" s="28">
        <v>104345.927</v>
      </c>
      <c r="BK150" s="28">
        <v>110439.754</v>
      </c>
      <c r="BL150" s="28">
        <v>111965.038</v>
      </c>
      <c r="BM150" s="28">
        <v>115820.21400000001</v>
      </c>
      <c r="BN150" s="28">
        <v>110359.38341299992</v>
      </c>
      <c r="BO150" s="28">
        <v>114811.88913904253</v>
      </c>
      <c r="BP150" s="28">
        <v>118994.72882800004</v>
      </c>
      <c r="BQ150" s="28">
        <v>121080.70299751335</v>
      </c>
      <c r="BR150" s="28">
        <v>128964.03791000023</v>
      </c>
      <c r="BS150" s="28">
        <v>138315.12275178378</v>
      </c>
      <c r="BT150" s="28">
        <v>142492.04209996629</v>
      </c>
      <c r="BU150" s="28">
        <v>144436.66362873415</v>
      </c>
      <c r="BV150" s="28">
        <v>157096.29124670956</v>
      </c>
      <c r="BW150" s="28">
        <v>157338.40274170754</v>
      </c>
      <c r="BX150" s="28">
        <v>166199.9002349998</v>
      </c>
      <c r="BY150" s="29"/>
      <c r="BZ150" s="19">
        <f t="shared" si="73"/>
        <v>5.6321262570839803E-2</v>
      </c>
      <c r="CA150" s="19">
        <f t="shared" si="74"/>
        <v>0.16638022577008971</v>
      </c>
    </row>
    <row r="151" spans="1:79" s="6" customFormat="1" ht="22.5" x14ac:dyDescent="0.25">
      <c r="A151" s="47" t="s">
        <v>88</v>
      </c>
      <c r="B151" s="30" t="s">
        <v>55</v>
      </c>
      <c r="C151" s="28">
        <v>121747.82799999999</v>
      </c>
      <c r="D151" s="28">
        <v>166530.815</v>
      </c>
      <c r="E151" s="28">
        <v>49408.777999999998</v>
      </c>
      <c r="F151" s="28">
        <v>98816.410999999993</v>
      </c>
      <c r="G151" s="28">
        <v>149310.883</v>
      </c>
      <c r="H151" s="28">
        <v>205913.84299999999</v>
      </c>
      <c r="I151" s="28">
        <v>49362.603000000003</v>
      </c>
      <c r="J151" s="28">
        <v>95203.313999999998</v>
      </c>
      <c r="K151" s="28">
        <v>141849.06200000001</v>
      </c>
      <c r="L151" s="28">
        <v>188249.345</v>
      </c>
      <c r="M151" s="28">
        <v>51388.409</v>
      </c>
      <c r="N151" s="28">
        <v>94232.156331999984</v>
      </c>
      <c r="O151" s="28">
        <v>139812.61277426634</v>
      </c>
      <c r="P151" s="28">
        <v>196309.66961300006</v>
      </c>
      <c r="Q151" s="28">
        <v>58601.492649706561</v>
      </c>
      <c r="R151" s="28">
        <v>119303.47462000001</v>
      </c>
      <c r="S151" s="28">
        <v>186790.34727288058</v>
      </c>
      <c r="T151" s="28">
        <v>314432.25721824291</v>
      </c>
      <c r="U151" s="28">
        <v>93563.741266904806</v>
      </c>
      <c r="V151" s="28">
        <v>208328.03848549977</v>
      </c>
      <c r="W151" s="28">
        <v>323131.02710728144</v>
      </c>
      <c r="X151" s="28">
        <v>438809.4654439732</v>
      </c>
      <c r="Y151" s="29"/>
      <c r="Z151" s="19" t="s">
        <v>1</v>
      </c>
      <c r="AA151" s="19">
        <f t="shared" si="70"/>
        <v>0.39556122303126751</v>
      </c>
      <c r="AB151" s="7"/>
      <c r="AC151" s="28">
        <v>61468.078000000001</v>
      </c>
      <c r="AD151" s="28">
        <v>84056.854000000007</v>
      </c>
      <c r="AE151" s="28">
        <v>25576.525000000001</v>
      </c>
      <c r="AF151" s="28">
        <v>49461.224000000002</v>
      </c>
      <c r="AG151" s="28">
        <v>71039.081999999995</v>
      </c>
      <c r="AH151" s="28">
        <v>92971.354000000007</v>
      </c>
      <c r="AI151" s="28">
        <v>22066.304</v>
      </c>
      <c r="AJ151" s="28">
        <v>39705.627</v>
      </c>
      <c r="AK151" s="28">
        <v>61034.972000000002</v>
      </c>
      <c r="AL151" s="28">
        <v>82798.544999999998</v>
      </c>
      <c r="AM151" s="28">
        <v>22704.386999999999</v>
      </c>
      <c r="AN151" s="28">
        <v>41538.184156999989</v>
      </c>
      <c r="AO151" s="28">
        <v>61381.797639999997</v>
      </c>
      <c r="AP151" s="28">
        <v>86783.615529000002</v>
      </c>
      <c r="AQ151" s="28">
        <v>25354.789467999999</v>
      </c>
      <c r="AR151" s="28">
        <v>50448.247006999998</v>
      </c>
      <c r="AS151" s="28">
        <v>78641.379224999997</v>
      </c>
      <c r="AT151" s="28">
        <v>137850.41978000003</v>
      </c>
      <c r="AU151" s="28">
        <v>39516.707831</v>
      </c>
      <c r="AV151" s="28">
        <v>86328.282564000008</v>
      </c>
      <c r="AW151" s="28">
        <v>130725.614847</v>
      </c>
      <c r="AX151" s="28">
        <v>173789.01821300009</v>
      </c>
      <c r="AY151" s="29"/>
      <c r="AZ151" s="19" t="s">
        <v>1</v>
      </c>
      <c r="BA151" s="19">
        <f t="shared" si="72"/>
        <v>0.26070721068790093</v>
      </c>
      <c r="BB151" s="11"/>
      <c r="BC151" s="28">
        <v>60279.75</v>
      </c>
      <c r="BD151" s="28">
        <v>82473.960999999996</v>
      </c>
      <c r="BE151" s="28">
        <v>23832.253000000001</v>
      </c>
      <c r="BF151" s="28">
        <v>49355.186999999998</v>
      </c>
      <c r="BG151" s="28">
        <v>78271.801000000007</v>
      </c>
      <c r="BH151" s="28">
        <v>112942.489</v>
      </c>
      <c r="BI151" s="28">
        <v>27296.298999999999</v>
      </c>
      <c r="BJ151" s="28">
        <v>55497.686999999998</v>
      </c>
      <c r="BK151" s="28">
        <v>80814.09</v>
      </c>
      <c r="BL151" s="28">
        <v>105450.8</v>
      </c>
      <c r="BM151" s="28">
        <v>28684.022000000001</v>
      </c>
      <c r="BN151" s="28">
        <v>52693.972175000003</v>
      </c>
      <c r="BO151" s="28">
        <v>78430.815134266348</v>
      </c>
      <c r="BP151" s="28">
        <v>109526.05408400008</v>
      </c>
      <c r="BQ151" s="28">
        <v>33246.703181706558</v>
      </c>
      <c r="BR151" s="28">
        <v>68855.22761300001</v>
      </c>
      <c r="BS151" s="28">
        <v>108148.96804788058</v>
      </c>
      <c r="BT151" s="28">
        <v>176581.83743824289</v>
      </c>
      <c r="BU151" s="28">
        <v>54047.033435904807</v>
      </c>
      <c r="BV151" s="28">
        <v>121999.75592149976</v>
      </c>
      <c r="BW151" s="28">
        <v>192405.41226028145</v>
      </c>
      <c r="BX151" s="28">
        <v>265020.44723097311</v>
      </c>
      <c r="BY151" s="29"/>
      <c r="BZ151" s="19" t="s">
        <v>1</v>
      </c>
      <c r="CA151" s="19">
        <f t="shared" si="74"/>
        <v>0.50083638881411252</v>
      </c>
    </row>
    <row r="152" spans="1:79" s="6" customFormat="1" x14ac:dyDescent="0.25">
      <c r="A152" s="51" t="s">
        <v>78</v>
      </c>
      <c r="B152" s="31" t="s">
        <v>55</v>
      </c>
      <c r="C152" s="32">
        <v>105102.141</v>
      </c>
      <c r="D152" s="32">
        <v>141883.712</v>
      </c>
      <c r="E152" s="32">
        <v>42318.55</v>
      </c>
      <c r="F152" s="32">
        <v>84504.843999999997</v>
      </c>
      <c r="G152" s="32">
        <v>128710.898</v>
      </c>
      <c r="H152" s="32">
        <v>169544.177</v>
      </c>
      <c r="I152" s="32">
        <v>42751.438999999998</v>
      </c>
      <c r="J152" s="32">
        <v>81813.997999999992</v>
      </c>
      <c r="K152" s="32">
        <v>121787.36900000001</v>
      </c>
      <c r="L152" s="32">
        <v>160936.758</v>
      </c>
      <c r="M152" s="32">
        <v>45800.741000000002</v>
      </c>
      <c r="N152" s="32">
        <v>80123.531585000077</v>
      </c>
      <c r="O152" s="32">
        <v>117352.65868001501</v>
      </c>
      <c r="P152" s="32">
        <v>162258.51939700011</v>
      </c>
      <c r="Q152" s="32">
        <v>46916.995033421583</v>
      </c>
      <c r="R152" s="32">
        <v>94833.408464000007</v>
      </c>
      <c r="S152" s="32">
        <v>149996.97334234571</v>
      </c>
      <c r="T152" s="32">
        <v>249663.64880682915</v>
      </c>
      <c r="U152" s="32">
        <v>72550.54283618262</v>
      </c>
      <c r="V152" s="32">
        <v>155576.30908199988</v>
      </c>
      <c r="W152" s="32">
        <v>237273.83756671203</v>
      </c>
      <c r="X152" s="32">
        <v>316075.222257516</v>
      </c>
      <c r="Y152" s="29"/>
      <c r="Z152" s="24" t="s">
        <v>1</v>
      </c>
      <c r="AA152" s="24">
        <f t="shared" si="70"/>
        <v>0.26600417709216084</v>
      </c>
      <c r="AB152" s="7"/>
      <c r="AC152" s="32">
        <v>54776.480000000003</v>
      </c>
      <c r="AD152" s="32">
        <v>74597.381999999998</v>
      </c>
      <c r="AE152" s="32">
        <v>21596.489000000001</v>
      </c>
      <c r="AF152" s="32">
        <v>42621.419000000002</v>
      </c>
      <c r="AG152" s="32">
        <v>63165.057999999997</v>
      </c>
      <c r="AH152" s="32">
        <v>81982.843999999997</v>
      </c>
      <c r="AI152" s="32">
        <v>18591.379000000001</v>
      </c>
      <c r="AJ152" s="32">
        <v>33464.203000000001</v>
      </c>
      <c r="AK152" s="32">
        <v>50904.106</v>
      </c>
      <c r="AL152" s="32">
        <v>70117.649000000005</v>
      </c>
      <c r="AM152" s="32">
        <v>20136.973000000002</v>
      </c>
      <c r="AN152" s="32">
        <v>36040.628947000005</v>
      </c>
      <c r="AO152" s="32">
        <v>52955.138226000003</v>
      </c>
      <c r="AP152" s="32">
        <v>74262.570373000024</v>
      </c>
      <c r="AQ152" s="32">
        <v>21080.063780000008</v>
      </c>
      <c r="AR152" s="32">
        <v>41984.388134999994</v>
      </c>
      <c r="AS152" s="32">
        <v>66169.423406000002</v>
      </c>
      <c r="AT152" s="32">
        <v>112334.134529</v>
      </c>
      <c r="AU152" s="32">
        <v>30221.219702999992</v>
      </c>
      <c r="AV152" s="32">
        <v>64605.601315</v>
      </c>
      <c r="AW152" s="32">
        <v>97427.452693000028</v>
      </c>
      <c r="AX152" s="32">
        <v>129630.11140099999</v>
      </c>
      <c r="AY152" s="29"/>
      <c r="AZ152" s="24" t="s">
        <v>1</v>
      </c>
      <c r="BA152" s="24">
        <f t="shared" si="72"/>
        <v>0.15396902236812871</v>
      </c>
      <c r="BB152" s="11"/>
      <c r="BC152" s="32">
        <v>50325.661</v>
      </c>
      <c r="BD152" s="32">
        <v>67286.33</v>
      </c>
      <c r="BE152" s="32">
        <v>20722.061000000002</v>
      </c>
      <c r="BF152" s="32">
        <v>41883.425000000003</v>
      </c>
      <c r="BG152" s="32">
        <v>65545.84</v>
      </c>
      <c r="BH152" s="32">
        <v>87561.332999999999</v>
      </c>
      <c r="BI152" s="32">
        <v>24160.06</v>
      </c>
      <c r="BJ152" s="32">
        <v>48349.794999999998</v>
      </c>
      <c r="BK152" s="32">
        <v>70883.263000000006</v>
      </c>
      <c r="BL152" s="32">
        <v>90819.108999999997</v>
      </c>
      <c r="BM152" s="32">
        <v>25663.768</v>
      </c>
      <c r="BN152" s="32">
        <v>44082.90263800008</v>
      </c>
      <c r="BO152" s="32">
        <v>64397.520454015001</v>
      </c>
      <c r="BP152" s="32">
        <v>87995.949024000089</v>
      </c>
      <c r="BQ152" s="32">
        <v>25836.931253421579</v>
      </c>
      <c r="BR152" s="32">
        <v>52849.020329000006</v>
      </c>
      <c r="BS152" s="32">
        <v>83827.549936345706</v>
      </c>
      <c r="BT152" s="32">
        <v>137329.51427782915</v>
      </c>
      <c r="BU152" s="32">
        <v>42329.323133182625</v>
      </c>
      <c r="BV152" s="32">
        <v>90970.707766999869</v>
      </c>
      <c r="BW152" s="32">
        <v>139846.384873712</v>
      </c>
      <c r="BX152" s="32">
        <v>186445.11085651634</v>
      </c>
      <c r="BY152" s="29"/>
      <c r="BZ152" s="24" t="s">
        <v>1</v>
      </c>
      <c r="CA152" s="24">
        <f t="shared" si="74"/>
        <v>0.35764778486962556</v>
      </c>
    </row>
    <row r="153" spans="1:79" s="6" customFormat="1" x14ac:dyDescent="0.25">
      <c r="A153" s="85" t="s">
        <v>212</v>
      </c>
      <c r="B153" s="31" t="s">
        <v>55</v>
      </c>
      <c r="C153" s="25" t="s">
        <v>1</v>
      </c>
      <c r="D153" s="25" t="s">
        <v>1</v>
      </c>
      <c r="E153" s="25" t="s">
        <v>1</v>
      </c>
      <c r="F153" s="25" t="s">
        <v>1</v>
      </c>
      <c r="G153" s="25" t="s">
        <v>1</v>
      </c>
      <c r="H153" s="25" t="s">
        <v>1</v>
      </c>
      <c r="I153" s="25" t="s">
        <v>1</v>
      </c>
      <c r="J153" s="25" t="s">
        <v>1</v>
      </c>
      <c r="K153" s="25" t="s">
        <v>1</v>
      </c>
      <c r="L153" s="25" t="s">
        <v>1</v>
      </c>
      <c r="M153" s="25" t="s">
        <v>1</v>
      </c>
      <c r="N153" s="32">
        <v>78682.613100000031</v>
      </c>
      <c r="O153" s="32">
        <v>114616.87465930218</v>
      </c>
      <c r="P153" s="32">
        <v>159085.67096699995</v>
      </c>
      <c r="Q153" s="32">
        <v>46068.161135913382</v>
      </c>
      <c r="R153" s="32">
        <v>93187.794905999966</v>
      </c>
      <c r="S153" s="32">
        <v>147185.79941182662</v>
      </c>
      <c r="T153" s="32">
        <v>245730.1733623904</v>
      </c>
      <c r="U153" s="32">
        <v>71744.948815429118</v>
      </c>
      <c r="V153" s="32">
        <v>153241.19072949979</v>
      </c>
      <c r="W153" s="32">
        <v>233386.7959991137</v>
      </c>
      <c r="X153" s="32">
        <v>310803.42573911103</v>
      </c>
      <c r="Y153" s="29"/>
      <c r="Z153" s="24" t="s">
        <v>1</v>
      </c>
      <c r="AA153" s="24">
        <f t="shared" si="70"/>
        <v>0.26481588111995458</v>
      </c>
      <c r="AB153" s="7"/>
      <c r="AC153" s="25" t="s">
        <v>1</v>
      </c>
      <c r="AD153" s="25" t="s">
        <v>1</v>
      </c>
      <c r="AE153" s="25" t="s">
        <v>1</v>
      </c>
      <c r="AF153" s="25" t="s">
        <v>1</v>
      </c>
      <c r="AG153" s="25" t="s">
        <v>1</v>
      </c>
      <c r="AH153" s="25" t="s">
        <v>1</v>
      </c>
      <c r="AI153" s="25" t="s">
        <v>1</v>
      </c>
      <c r="AJ153" s="25" t="s">
        <v>1</v>
      </c>
      <c r="AK153" s="25" t="s">
        <v>1</v>
      </c>
      <c r="AL153" s="25" t="s">
        <v>1</v>
      </c>
      <c r="AM153" s="25" t="s">
        <v>1</v>
      </c>
      <c r="AN153" s="32">
        <v>35488.922792000005</v>
      </c>
      <c r="AO153" s="32">
        <v>52041.145432999991</v>
      </c>
      <c r="AP153" s="32">
        <v>72957.131276999993</v>
      </c>
      <c r="AQ153" s="32">
        <v>20728.715251999995</v>
      </c>
      <c r="AR153" s="32">
        <v>41185.980844000005</v>
      </c>
      <c r="AS153" s="32">
        <v>64873.481197000008</v>
      </c>
      <c r="AT153" s="32">
        <v>110384.04113600001</v>
      </c>
      <c r="AU153" s="32">
        <v>29885.899132999999</v>
      </c>
      <c r="AV153" s="32">
        <v>63862.218159999982</v>
      </c>
      <c r="AW153" s="32">
        <v>96128.144061999978</v>
      </c>
      <c r="AX153" s="32">
        <v>128025.32294799996</v>
      </c>
      <c r="AY153" s="29"/>
      <c r="AZ153" s="24" t="s">
        <v>1</v>
      </c>
      <c r="BA153" s="24">
        <f t="shared" si="72"/>
        <v>0.15981732169294993</v>
      </c>
      <c r="BB153" s="11"/>
      <c r="BC153" s="25" t="s">
        <v>1</v>
      </c>
      <c r="BD153" s="25" t="s">
        <v>1</v>
      </c>
      <c r="BE153" s="25" t="s">
        <v>1</v>
      </c>
      <c r="BF153" s="25" t="s">
        <v>1</v>
      </c>
      <c r="BG153" s="25" t="s">
        <v>1</v>
      </c>
      <c r="BH153" s="25" t="s">
        <v>1</v>
      </c>
      <c r="BI153" s="25" t="s">
        <v>1</v>
      </c>
      <c r="BJ153" s="25" t="s">
        <v>1</v>
      </c>
      <c r="BK153" s="25" t="s">
        <v>1</v>
      </c>
      <c r="BL153" s="25" t="s">
        <v>1</v>
      </c>
      <c r="BM153" s="25" t="s">
        <v>1</v>
      </c>
      <c r="BN153" s="32">
        <v>43193.690308000027</v>
      </c>
      <c r="BO153" s="32">
        <v>62575.729226302195</v>
      </c>
      <c r="BP153" s="32">
        <v>86128.539689999976</v>
      </c>
      <c r="BQ153" s="32">
        <v>25339.445883913391</v>
      </c>
      <c r="BR153" s="32">
        <v>52001.814061999954</v>
      </c>
      <c r="BS153" s="32">
        <v>82312.318214826606</v>
      </c>
      <c r="BT153" s="32">
        <v>135346.13222639039</v>
      </c>
      <c r="BU153" s="32">
        <v>41859.049682429111</v>
      </c>
      <c r="BV153" s="32">
        <v>89378.972569499805</v>
      </c>
      <c r="BW153" s="32">
        <v>137258.65193711373</v>
      </c>
      <c r="BX153" s="32">
        <v>182778.10279111107</v>
      </c>
      <c r="BY153" s="29"/>
      <c r="BZ153" s="24" t="s">
        <v>1</v>
      </c>
      <c r="CA153" s="24">
        <f t="shared" si="74"/>
        <v>0.35044939803216768</v>
      </c>
    </row>
    <row r="154" spans="1:79" s="6" customFormat="1" ht="22.5" x14ac:dyDescent="0.25">
      <c r="A154" s="85" t="s">
        <v>211</v>
      </c>
      <c r="B154" s="31" t="s">
        <v>55</v>
      </c>
      <c r="C154" s="25" t="s">
        <v>1</v>
      </c>
      <c r="D154" s="25" t="s">
        <v>1</v>
      </c>
      <c r="E154" s="25" t="s">
        <v>1</v>
      </c>
      <c r="F154" s="25" t="s">
        <v>1</v>
      </c>
      <c r="G154" s="25" t="s">
        <v>1</v>
      </c>
      <c r="H154" s="25" t="s">
        <v>1</v>
      </c>
      <c r="I154" s="25" t="s">
        <v>1</v>
      </c>
      <c r="J154" s="25" t="s">
        <v>1</v>
      </c>
      <c r="K154" s="25" t="s">
        <v>1</v>
      </c>
      <c r="L154" s="25" t="s">
        <v>1</v>
      </c>
      <c r="M154" s="25" t="s">
        <v>1</v>
      </c>
      <c r="N154" s="32">
        <v>1440.9184850000001</v>
      </c>
      <c r="O154" s="32">
        <v>2735.7840207128884</v>
      </c>
      <c r="P154" s="32">
        <v>3172.8484299999991</v>
      </c>
      <c r="Q154" s="32">
        <v>848.83389750819288</v>
      </c>
      <c r="R154" s="32">
        <v>1645.613558</v>
      </c>
      <c r="S154" s="32">
        <v>2811.1739305192527</v>
      </c>
      <c r="T154" s="32">
        <v>3933.4754444390442</v>
      </c>
      <c r="U154" s="32">
        <v>805.59402075350488</v>
      </c>
      <c r="V154" s="32">
        <v>2335.1183524999992</v>
      </c>
      <c r="W154" s="32">
        <v>3887.0415675983836</v>
      </c>
      <c r="X154" s="32">
        <v>5271.7965184054046</v>
      </c>
      <c r="Y154" s="29"/>
      <c r="Z154" s="24" t="s">
        <v>1</v>
      </c>
      <c r="AA154" s="24">
        <f t="shared" si="70"/>
        <v>0.3402388276907673</v>
      </c>
      <c r="AB154" s="7"/>
      <c r="AC154" s="25" t="s">
        <v>1</v>
      </c>
      <c r="AD154" s="25" t="s">
        <v>1</v>
      </c>
      <c r="AE154" s="25" t="s">
        <v>1</v>
      </c>
      <c r="AF154" s="25" t="s">
        <v>1</v>
      </c>
      <c r="AG154" s="25" t="s">
        <v>1</v>
      </c>
      <c r="AH154" s="25" t="s">
        <v>1</v>
      </c>
      <c r="AI154" s="25" t="s">
        <v>1</v>
      </c>
      <c r="AJ154" s="25" t="s">
        <v>1</v>
      </c>
      <c r="AK154" s="25" t="s">
        <v>1</v>
      </c>
      <c r="AL154" s="25" t="s">
        <v>1</v>
      </c>
      <c r="AM154" s="25" t="s">
        <v>1</v>
      </c>
      <c r="AN154" s="32">
        <v>551.70615499999997</v>
      </c>
      <c r="AO154" s="32">
        <v>913.99279299999989</v>
      </c>
      <c r="AP154" s="32">
        <v>1305.4390960000003</v>
      </c>
      <c r="AQ154" s="32">
        <v>351.34852799999987</v>
      </c>
      <c r="AR154" s="32">
        <v>798.40729099999999</v>
      </c>
      <c r="AS154" s="32">
        <v>1295.9422089999998</v>
      </c>
      <c r="AT154" s="32">
        <v>1950.0933930000001</v>
      </c>
      <c r="AU154" s="32">
        <v>335.32057000000015</v>
      </c>
      <c r="AV154" s="32">
        <v>743.3831550000001</v>
      </c>
      <c r="AW154" s="32">
        <v>1299.3086310000003</v>
      </c>
      <c r="AX154" s="32">
        <v>1604.7884529999999</v>
      </c>
      <c r="AY154" s="29"/>
      <c r="AZ154" s="24" t="s">
        <v>1</v>
      </c>
      <c r="BA154" s="24">
        <f t="shared" si="72"/>
        <v>-0.17707097580018327</v>
      </c>
      <c r="BB154" s="11"/>
      <c r="BC154" s="25" t="s">
        <v>1</v>
      </c>
      <c r="BD154" s="25" t="s">
        <v>1</v>
      </c>
      <c r="BE154" s="25" t="s">
        <v>1</v>
      </c>
      <c r="BF154" s="25" t="s">
        <v>1</v>
      </c>
      <c r="BG154" s="25" t="s">
        <v>1</v>
      </c>
      <c r="BH154" s="25" t="s">
        <v>1</v>
      </c>
      <c r="BI154" s="25" t="s">
        <v>1</v>
      </c>
      <c r="BJ154" s="25" t="s">
        <v>1</v>
      </c>
      <c r="BK154" s="25" t="s">
        <v>1</v>
      </c>
      <c r="BL154" s="25" t="s">
        <v>1</v>
      </c>
      <c r="BM154" s="25" t="s">
        <v>1</v>
      </c>
      <c r="BN154" s="32">
        <v>889.21233000000018</v>
      </c>
      <c r="BO154" s="32">
        <v>1821.7912277128885</v>
      </c>
      <c r="BP154" s="32">
        <v>1867.409333999999</v>
      </c>
      <c r="BQ154" s="32">
        <v>497.48536950819295</v>
      </c>
      <c r="BR154" s="32">
        <v>847.20626700000014</v>
      </c>
      <c r="BS154" s="32">
        <v>1515.2317215192529</v>
      </c>
      <c r="BT154" s="32">
        <v>1983.3820514390441</v>
      </c>
      <c r="BU154" s="32">
        <v>470.27345075350473</v>
      </c>
      <c r="BV154" s="32">
        <v>1591.7351974999992</v>
      </c>
      <c r="BW154" s="32">
        <v>2587.7329365983833</v>
      </c>
      <c r="BX154" s="32">
        <v>3667.008065405405</v>
      </c>
      <c r="BY154" s="29"/>
      <c r="BZ154" s="24" t="s">
        <v>1</v>
      </c>
      <c r="CA154" s="24">
        <f t="shared" si="74"/>
        <v>0.84886621452725408</v>
      </c>
    </row>
    <row r="155" spans="1:79" s="6" customFormat="1" x14ac:dyDescent="0.25">
      <c r="A155" s="51" t="s">
        <v>77</v>
      </c>
      <c r="B155" s="31" t="s">
        <v>55</v>
      </c>
      <c r="C155" s="32">
        <v>1823.634</v>
      </c>
      <c r="D155" s="32">
        <v>2282.1869999999999</v>
      </c>
      <c r="E155" s="32">
        <v>504.01100000000002</v>
      </c>
      <c r="F155" s="32">
        <v>1571.9549999999999</v>
      </c>
      <c r="G155" s="32">
        <v>2475.4119999999998</v>
      </c>
      <c r="H155" s="32">
        <v>3274.4870000000001</v>
      </c>
      <c r="I155" s="32">
        <v>641.36099999999999</v>
      </c>
      <c r="J155" s="32">
        <v>1237.3809999999999</v>
      </c>
      <c r="K155" s="32">
        <v>1743.1999999999998</v>
      </c>
      <c r="L155" s="32">
        <v>3145.989</v>
      </c>
      <c r="M155" s="32">
        <v>521.30600000000004</v>
      </c>
      <c r="N155" s="32">
        <v>1190.2095349999997</v>
      </c>
      <c r="O155" s="32">
        <v>1628.5875509613334</v>
      </c>
      <c r="P155" s="32">
        <v>2247.4695109999989</v>
      </c>
      <c r="Q155" s="32">
        <v>625.39716958871452</v>
      </c>
      <c r="R155" s="32">
        <v>1242.0170439999997</v>
      </c>
      <c r="S155" s="32">
        <v>1979.1513727005563</v>
      </c>
      <c r="T155" s="32">
        <v>2864.8643872828097</v>
      </c>
      <c r="U155" s="32">
        <v>760.55534535776837</v>
      </c>
      <c r="V155" s="32">
        <v>1948.2517357500001</v>
      </c>
      <c r="W155" s="32">
        <v>4070.4243478728549</v>
      </c>
      <c r="X155" s="32">
        <v>6279.8490624564547</v>
      </c>
      <c r="Y155" s="29"/>
      <c r="Z155" s="24" t="s">
        <v>1</v>
      </c>
      <c r="AA155" s="24">
        <f t="shared" si="70"/>
        <v>1.1920231513689896</v>
      </c>
      <c r="AB155" s="7"/>
      <c r="AC155" s="32">
        <v>671.70600000000002</v>
      </c>
      <c r="AD155" s="32">
        <v>525.56600000000003</v>
      </c>
      <c r="AE155" s="32">
        <v>108.224</v>
      </c>
      <c r="AF155" s="32">
        <v>193.684</v>
      </c>
      <c r="AG155" s="32">
        <v>263.755</v>
      </c>
      <c r="AH155" s="32">
        <v>336.20100000000002</v>
      </c>
      <c r="AI155" s="32">
        <v>114.48399999999999</v>
      </c>
      <c r="AJ155" s="32">
        <v>250.20599999999999</v>
      </c>
      <c r="AK155" s="32">
        <v>408.16899999999998</v>
      </c>
      <c r="AL155" s="32">
        <v>1395.7380000000001</v>
      </c>
      <c r="AM155" s="32">
        <v>178.49299999999999</v>
      </c>
      <c r="AN155" s="32">
        <v>331.56746399999997</v>
      </c>
      <c r="AO155" s="32">
        <v>490.10987499999999</v>
      </c>
      <c r="AP155" s="32">
        <v>668.63421000000005</v>
      </c>
      <c r="AQ155" s="32">
        <v>139.18676200000002</v>
      </c>
      <c r="AR155" s="32">
        <v>411.60561899999993</v>
      </c>
      <c r="AS155" s="32">
        <v>728.9090379999999</v>
      </c>
      <c r="AT155" s="32">
        <v>1034.9143309999999</v>
      </c>
      <c r="AU155" s="32">
        <v>292.47850100000005</v>
      </c>
      <c r="AV155" s="32">
        <v>726.065833</v>
      </c>
      <c r="AW155" s="32">
        <v>1233.7774460000001</v>
      </c>
      <c r="AX155" s="32">
        <v>1833.320966</v>
      </c>
      <c r="AY155" s="29"/>
      <c r="AZ155" s="24" t="s">
        <v>1</v>
      </c>
      <c r="BA155" s="24">
        <f t="shared" si="72"/>
        <v>0.77147123301358556</v>
      </c>
      <c r="BB155" s="11"/>
      <c r="BC155" s="32">
        <v>1151.9280000000001</v>
      </c>
      <c r="BD155" s="32">
        <v>1756.6210000000001</v>
      </c>
      <c r="BE155" s="32">
        <v>395.78699999999998</v>
      </c>
      <c r="BF155" s="32">
        <v>1378.271</v>
      </c>
      <c r="BG155" s="32">
        <v>2211.6570000000002</v>
      </c>
      <c r="BH155" s="32">
        <v>2938.2860000000001</v>
      </c>
      <c r="BI155" s="32">
        <v>526.87699999999995</v>
      </c>
      <c r="BJ155" s="32">
        <v>987.17499999999995</v>
      </c>
      <c r="BK155" s="32">
        <v>1335.0309999999999</v>
      </c>
      <c r="BL155" s="32">
        <v>1750.251</v>
      </c>
      <c r="BM155" s="32">
        <v>342.81299999999999</v>
      </c>
      <c r="BN155" s="32">
        <v>858.64207099999976</v>
      </c>
      <c r="BO155" s="32">
        <v>1138.4776759613333</v>
      </c>
      <c r="BP155" s="32">
        <v>1578.8353009999989</v>
      </c>
      <c r="BQ155" s="32">
        <v>486.21040758871447</v>
      </c>
      <c r="BR155" s="32">
        <v>830.41142499999967</v>
      </c>
      <c r="BS155" s="32">
        <v>1250.2423347005563</v>
      </c>
      <c r="BT155" s="32">
        <v>1829.9500562828098</v>
      </c>
      <c r="BU155" s="32">
        <v>468.07684435776827</v>
      </c>
      <c r="BV155" s="32">
        <v>1222.1859027500002</v>
      </c>
      <c r="BW155" s="32">
        <v>2836.6469018728549</v>
      </c>
      <c r="BX155" s="32">
        <v>4446.5280964564545</v>
      </c>
      <c r="BY155" s="29"/>
      <c r="BZ155" s="24" t="s">
        <v>1</v>
      </c>
      <c r="CA155" s="24">
        <f t="shared" si="74"/>
        <v>1.4298630889898263</v>
      </c>
    </row>
    <row r="156" spans="1:79" s="6" customFormat="1" x14ac:dyDescent="0.25">
      <c r="A156" s="51" t="s">
        <v>79</v>
      </c>
      <c r="B156" s="31" t="s">
        <v>55</v>
      </c>
      <c r="C156" s="32">
        <v>6892.85</v>
      </c>
      <c r="D156" s="32">
        <v>9098.6149999999998</v>
      </c>
      <c r="E156" s="32">
        <v>1921.0060000000001</v>
      </c>
      <c r="F156" s="32">
        <v>3021.145</v>
      </c>
      <c r="G156" s="32">
        <v>3763.7130000000002</v>
      </c>
      <c r="H156" s="32">
        <v>4170.6880000000001</v>
      </c>
      <c r="I156" s="32">
        <v>672.596</v>
      </c>
      <c r="J156" s="32">
        <v>1413.537</v>
      </c>
      <c r="K156" s="32">
        <v>2062.34</v>
      </c>
      <c r="L156" s="32">
        <v>2828.8589999999999</v>
      </c>
      <c r="M156" s="32">
        <v>721.83100000000002</v>
      </c>
      <c r="N156" s="32">
        <v>2422.9837090000001</v>
      </c>
      <c r="O156" s="32">
        <v>3966.1151765442742</v>
      </c>
      <c r="P156" s="32">
        <v>6032.04745</v>
      </c>
      <c r="Q156" s="32">
        <v>1504.9274212755236</v>
      </c>
      <c r="R156" s="32">
        <v>3225.3831759999998</v>
      </c>
      <c r="S156" s="32">
        <v>5772.9911475666713</v>
      </c>
      <c r="T156" s="32">
        <v>6898.839579999998</v>
      </c>
      <c r="U156" s="32">
        <v>1951.955247300973</v>
      </c>
      <c r="V156" s="32">
        <v>5338.7583999999997</v>
      </c>
      <c r="W156" s="32">
        <v>8130.6559744303386</v>
      </c>
      <c r="X156" s="32">
        <v>10923.789488000002</v>
      </c>
      <c r="Y156" s="29"/>
      <c r="Z156" s="24" t="s">
        <v>1</v>
      </c>
      <c r="AA156" s="24">
        <f t="shared" si="70"/>
        <v>0.58342419204361406</v>
      </c>
      <c r="AB156" s="7"/>
      <c r="AC156" s="32">
        <v>2160.64</v>
      </c>
      <c r="AD156" s="32">
        <v>3172.2289999999998</v>
      </c>
      <c r="AE156" s="32">
        <v>773.20500000000004</v>
      </c>
      <c r="AF156" s="32">
        <v>858.23299999999995</v>
      </c>
      <c r="AG156" s="32">
        <v>1174.902</v>
      </c>
      <c r="AH156" s="32">
        <v>1261.8340000000001</v>
      </c>
      <c r="AI156" s="32">
        <v>427.48399999999998</v>
      </c>
      <c r="AJ156" s="32">
        <v>731.08900000000006</v>
      </c>
      <c r="AK156" s="32">
        <v>1215.7560000000001</v>
      </c>
      <c r="AL156" s="32">
        <v>1642.385</v>
      </c>
      <c r="AM156" s="32">
        <v>474.11200000000002</v>
      </c>
      <c r="AN156" s="32">
        <v>1728.2096279999998</v>
      </c>
      <c r="AO156" s="32">
        <v>2692.889075</v>
      </c>
      <c r="AP156" s="32">
        <v>4102.664092</v>
      </c>
      <c r="AQ156" s="32">
        <v>962.17126100000019</v>
      </c>
      <c r="AR156" s="32">
        <v>1985.9258029999999</v>
      </c>
      <c r="AS156" s="32">
        <v>3765.1966540000003</v>
      </c>
      <c r="AT156" s="32">
        <v>4093.0865489999992</v>
      </c>
      <c r="AU156" s="32">
        <v>1322.8618589999999</v>
      </c>
      <c r="AV156" s="32">
        <v>3920.717071</v>
      </c>
      <c r="AW156" s="32">
        <v>5685.7269350000006</v>
      </c>
      <c r="AX156" s="32">
        <v>6574.0431140000001</v>
      </c>
      <c r="AY156" s="29"/>
      <c r="AZ156" s="24" t="s">
        <v>1</v>
      </c>
      <c r="BA156" s="24">
        <f t="shared" si="72"/>
        <v>0.60613342407971671</v>
      </c>
      <c r="BB156" s="11"/>
      <c r="BC156" s="32">
        <v>4732.21</v>
      </c>
      <c r="BD156" s="32">
        <v>5926.3860000000004</v>
      </c>
      <c r="BE156" s="32">
        <v>1147.8009999999999</v>
      </c>
      <c r="BF156" s="32">
        <v>2162.9119999999998</v>
      </c>
      <c r="BG156" s="32">
        <v>2588.8110000000001</v>
      </c>
      <c r="BH156" s="32">
        <v>2908.8539999999998</v>
      </c>
      <c r="BI156" s="32">
        <v>245.11199999999999</v>
      </c>
      <c r="BJ156" s="32">
        <v>682.44799999999998</v>
      </c>
      <c r="BK156" s="32">
        <v>846.58399999999995</v>
      </c>
      <c r="BL156" s="32">
        <v>1186.4739999999999</v>
      </c>
      <c r="BM156" s="32">
        <v>247.71899999999999</v>
      </c>
      <c r="BN156" s="32">
        <v>694.77408100000002</v>
      </c>
      <c r="BO156" s="32">
        <v>1273.2261015442741</v>
      </c>
      <c r="BP156" s="32">
        <v>1929.3833579999996</v>
      </c>
      <c r="BQ156" s="32">
        <v>542.75616027552337</v>
      </c>
      <c r="BR156" s="32">
        <v>1239.457373</v>
      </c>
      <c r="BS156" s="32">
        <v>2007.7944935666712</v>
      </c>
      <c r="BT156" s="32">
        <v>2805.7530309999993</v>
      </c>
      <c r="BU156" s="32">
        <v>629.09338830097317</v>
      </c>
      <c r="BV156" s="32">
        <v>1418.0413289999995</v>
      </c>
      <c r="BW156" s="32">
        <v>2444.929039430338</v>
      </c>
      <c r="BX156" s="32">
        <v>4349.7463740000012</v>
      </c>
      <c r="BY156" s="29"/>
      <c r="BZ156" s="24" t="s">
        <v>1</v>
      </c>
      <c r="CA156" s="24">
        <f t="shared" si="74"/>
        <v>0.5502955270620189</v>
      </c>
    </row>
    <row r="157" spans="1:79" s="6" customFormat="1" x14ac:dyDescent="0.25">
      <c r="A157" s="51" t="s">
        <v>80</v>
      </c>
      <c r="B157" s="31" t="s">
        <v>55</v>
      </c>
      <c r="C157" s="32">
        <v>7893.3339999999998</v>
      </c>
      <c r="D157" s="32">
        <v>13207.038</v>
      </c>
      <c r="E157" s="32">
        <v>4664.1930000000002</v>
      </c>
      <c r="F157" s="32">
        <v>9700.9680000000008</v>
      </c>
      <c r="G157" s="32">
        <v>14233.888000000001</v>
      </c>
      <c r="H157" s="32">
        <v>28923.482</v>
      </c>
      <c r="I157" s="32">
        <v>5253.9580000000005</v>
      </c>
      <c r="J157" s="32">
        <v>10737.072</v>
      </c>
      <c r="K157" s="32">
        <v>16256.053</v>
      </c>
      <c r="L157" s="32">
        <v>20883.352999999999</v>
      </c>
      <c r="M157" s="32">
        <v>4344.527</v>
      </c>
      <c r="N157" s="32">
        <v>10495.430502000001</v>
      </c>
      <c r="O157" s="32">
        <v>16865.250367745761</v>
      </c>
      <c r="P157" s="32">
        <v>25856.672203999995</v>
      </c>
      <c r="Q157" s="32">
        <v>9523.5763434207438</v>
      </c>
      <c r="R157" s="32">
        <v>19412.164600999989</v>
      </c>
      <c r="S157" s="32">
        <v>28542.588071267492</v>
      </c>
      <c r="T157" s="32">
        <v>54658.844342351847</v>
      </c>
      <c r="U157" s="32">
        <v>18300.687838063437</v>
      </c>
      <c r="V157" s="32">
        <v>45464.719267749984</v>
      </c>
      <c r="W157" s="32">
        <v>73656.109218266443</v>
      </c>
      <c r="X157" s="32">
        <v>105530.60463600002</v>
      </c>
      <c r="Y157" s="29"/>
      <c r="Z157" s="24" t="s">
        <v>1</v>
      </c>
      <c r="AA157" s="24">
        <f t="shared" si="70"/>
        <v>0.93071415807872659</v>
      </c>
      <c r="AB157" s="7"/>
      <c r="AC157" s="32">
        <v>3858.7170000000001</v>
      </c>
      <c r="AD157" s="32">
        <v>5761.2529999999997</v>
      </c>
      <c r="AE157" s="32">
        <v>3098.607</v>
      </c>
      <c r="AF157" s="32">
        <v>5772.11</v>
      </c>
      <c r="AG157" s="32">
        <v>6309.4030000000002</v>
      </c>
      <c r="AH157" s="32">
        <v>9390.4740000000002</v>
      </c>
      <c r="AI157" s="32">
        <v>2932.9569999999999</v>
      </c>
      <c r="AJ157" s="32">
        <v>5260.1289999999999</v>
      </c>
      <c r="AK157" s="32">
        <v>8506.94</v>
      </c>
      <c r="AL157" s="32">
        <v>9642.7739999999994</v>
      </c>
      <c r="AM157" s="32">
        <v>1914.809</v>
      </c>
      <c r="AN157" s="32">
        <v>3437.7781179999997</v>
      </c>
      <c r="AO157" s="32">
        <v>5243.6604649999999</v>
      </c>
      <c r="AP157" s="32">
        <v>7749.7468529999987</v>
      </c>
      <c r="AQ157" s="32">
        <v>3173.3676650000011</v>
      </c>
      <c r="AR157" s="32">
        <v>5981.0822140000018</v>
      </c>
      <c r="AS157" s="32">
        <v>7977.8501269999997</v>
      </c>
      <c r="AT157" s="32">
        <v>20388.284370999998</v>
      </c>
      <c r="AU157" s="32">
        <v>7680.147767999998</v>
      </c>
      <c r="AV157" s="32">
        <v>17075.898344999994</v>
      </c>
      <c r="AW157" s="32">
        <v>26378.657772999999</v>
      </c>
      <c r="AX157" s="32">
        <v>35751.542732000002</v>
      </c>
      <c r="AY157" s="29"/>
      <c r="AZ157" s="24" t="s">
        <v>1</v>
      </c>
      <c r="BA157" s="24">
        <f t="shared" si="72"/>
        <v>0.75353365106347447</v>
      </c>
      <c r="BB157" s="11"/>
      <c r="BC157" s="32">
        <v>4034.6170000000002</v>
      </c>
      <c r="BD157" s="32">
        <v>7445.7849999999999</v>
      </c>
      <c r="BE157" s="32">
        <v>1565.586</v>
      </c>
      <c r="BF157" s="32">
        <v>3928.8580000000002</v>
      </c>
      <c r="BG157" s="32">
        <v>7924.4849999999997</v>
      </c>
      <c r="BH157" s="32">
        <v>19533.008000000002</v>
      </c>
      <c r="BI157" s="32">
        <v>2321.0010000000002</v>
      </c>
      <c r="BJ157" s="32">
        <v>5476.9430000000002</v>
      </c>
      <c r="BK157" s="32">
        <v>7749.1130000000003</v>
      </c>
      <c r="BL157" s="32">
        <v>11240.579</v>
      </c>
      <c r="BM157" s="32">
        <v>2429.7179999999998</v>
      </c>
      <c r="BN157" s="32">
        <v>7057.6523840000018</v>
      </c>
      <c r="BO157" s="32">
        <v>11621.589902745762</v>
      </c>
      <c r="BP157" s="32">
        <v>18106.925350999994</v>
      </c>
      <c r="BQ157" s="32">
        <v>6350.2086784207422</v>
      </c>
      <c r="BR157" s="32">
        <v>13431.082386999986</v>
      </c>
      <c r="BS157" s="32">
        <v>20564.73794426749</v>
      </c>
      <c r="BT157" s="32">
        <v>34270.559971351853</v>
      </c>
      <c r="BU157" s="32">
        <v>10620.54007006344</v>
      </c>
      <c r="BV157" s="32">
        <v>28388.820922749986</v>
      </c>
      <c r="BW157" s="32">
        <v>47277.451445266444</v>
      </c>
      <c r="BX157" s="32">
        <v>69779.061904000017</v>
      </c>
      <c r="BY157" s="29"/>
      <c r="BZ157" s="24" t="s">
        <v>1</v>
      </c>
      <c r="CA157" s="24">
        <f t="shared" si="74"/>
        <v>1.0361226067601801</v>
      </c>
    </row>
    <row r="158" spans="1:79" s="6" customFormat="1" ht="22.5" x14ac:dyDescent="0.25">
      <c r="A158" s="47" t="s">
        <v>89</v>
      </c>
      <c r="B158" s="30" t="s">
        <v>55</v>
      </c>
      <c r="C158" s="28">
        <v>40585.980000000003</v>
      </c>
      <c r="D158" s="28">
        <v>44782.987000000001</v>
      </c>
      <c r="E158" s="28">
        <v>49408.777999999998</v>
      </c>
      <c r="F158" s="28">
        <v>49407.633000000002</v>
      </c>
      <c r="G158" s="28">
        <v>50494.472000000002</v>
      </c>
      <c r="H158" s="28">
        <v>56602.96</v>
      </c>
      <c r="I158" s="28">
        <v>49362.603000000003</v>
      </c>
      <c r="J158" s="28">
        <v>45840.710999999996</v>
      </c>
      <c r="K158" s="28">
        <v>46645.747999999992</v>
      </c>
      <c r="L158" s="28">
        <v>46400.282999999996</v>
      </c>
      <c r="M158" s="28">
        <v>51388.409</v>
      </c>
      <c r="N158" s="28">
        <v>42843.747331999992</v>
      </c>
      <c r="O158" s="28">
        <v>45580.456442266353</v>
      </c>
      <c r="P158" s="28">
        <v>56497.056838733726</v>
      </c>
      <c r="Q158" s="28">
        <v>58601.492649706561</v>
      </c>
      <c r="R158" s="28">
        <v>60701.981970293447</v>
      </c>
      <c r="S158" s="28">
        <v>67486.872652880586</v>
      </c>
      <c r="T158" s="28">
        <v>127641.90994536233</v>
      </c>
      <c r="U158" s="28">
        <v>93563.741266904806</v>
      </c>
      <c r="V158" s="28">
        <v>114764.29721859496</v>
      </c>
      <c r="W158" s="28">
        <v>114802.98862178168</v>
      </c>
      <c r="X158" s="28">
        <v>115678.43833669175</v>
      </c>
      <c r="Y158" s="29"/>
      <c r="Z158" s="19">
        <f t="shared" ref="Z158:Z164" si="75">IFERROR(X158/W158-1,"X")</f>
        <v>7.6256700754910867E-3</v>
      </c>
      <c r="AA158" s="19">
        <f t="shared" si="70"/>
        <v>-9.372683011239491E-2</v>
      </c>
      <c r="AB158" s="7"/>
      <c r="AC158" s="28">
        <v>18571.644</v>
      </c>
      <c r="AD158" s="28">
        <v>22588.776000000002</v>
      </c>
      <c r="AE158" s="28">
        <v>25576.525000000001</v>
      </c>
      <c r="AF158" s="28">
        <v>23884.699000000001</v>
      </c>
      <c r="AG158" s="28">
        <v>21577.858</v>
      </c>
      <c r="AH158" s="28">
        <v>21932.272000000001</v>
      </c>
      <c r="AI158" s="28">
        <v>22066.304</v>
      </c>
      <c r="AJ158" s="28">
        <v>17639.323</v>
      </c>
      <c r="AK158" s="28">
        <v>21329.345000000001</v>
      </c>
      <c r="AL158" s="28">
        <v>21763.572999999997</v>
      </c>
      <c r="AM158" s="28">
        <v>22704.386999999999</v>
      </c>
      <c r="AN158" s="28">
        <v>18833.79715699999</v>
      </c>
      <c r="AO158" s="28">
        <v>19843.613483000008</v>
      </c>
      <c r="AP158" s="28">
        <v>25401.817889000002</v>
      </c>
      <c r="AQ158" s="28">
        <v>25354.789467999999</v>
      </c>
      <c r="AR158" s="28">
        <v>25093.457538999999</v>
      </c>
      <c r="AS158" s="28">
        <v>28193.132217999999</v>
      </c>
      <c r="AT158" s="28">
        <v>59209.040555000029</v>
      </c>
      <c r="AU158" s="28">
        <v>39516.707831</v>
      </c>
      <c r="AV158" s="28">
        <v>46811.574733000009</v>
      </c>
      <c r="AW158" s="28">
        <v>44397.332282999996</v>
      </c>
      <c r="AX158" s="28">
        <v>43063.403366000086</v>
      </c>
      <c r="AY158" s="29"/>
      <c r="AZ158" s="19">
        <f t="shared" ref="AZ158:AZ164" si="76">IFERROR(AX158/AW158-1,"X")</f>
        <v>-3.004524930680752E-2</v>
      </c>
      <c r="BA158" s="19">
        <f t="shared" si="72"/>
        <v>-0.27268871506205294</v>
      </c>
      <c r="BB158" s="11"/>
      <c r="BC158" s="28">
        <v>22014.335999999999</v>
      </c>
      <c r="BD158" s="28">
        <v>22194.210999999999</v>
      </c>
      <c r="BE158" s="28">
        <v>23832.253000000001</v>
      </c>
      <c r="BF158" s="28">
        <v>25522.934000000001</v>
      </c>
      <c r="BG158" s="28">
        <v>28916.614000000001</v>
      </c>
      <c r="BH158" s="28">
        <v>34670.688000000002</v>
      </c>
      <c r="BI158" s="28">
        <v>27296.298999999999</v>
      </c>
      <c r="BJ158" s="28">
        <v>28201.387999999999</v>
      </c>
      <c r="BK158" s="28">
        <v>25316.402999999995</v>
      </c>
      <c r="BL158" s="28">
        <v>24636.710000000003</v>
      </c>
      <c r="BM158" s="28">
        <v>28684.022000000001</v>
      </c>
      <c r="BN158" s="28">
        <v>24009.950175000002</v>
      </c>
      <c r="BO158" s="28">
        <v>25736.842959266341</v>
      </c>
      <c r="BP158" s="28">
        <v>31095.238949733728</v>
      </c>
      <c r="BQ158" s="28">
        <v>33246.703181706558</v>
      </c>
      <c r="BR158" s="28">
        <v>35608.524431293452</v>
      </c>
      <c r="BS158" s="28">
        <v>39293.740434880579</v>
      </c>
      <c r="BT158" s="28">
        <v>68432.869390362306</v>
      </c>
      <c r="BU158" s="28">
        <v>54047.033435904807</v>
      </c>
      <c r="BV158" s="28">
        <v>67952.722485594946</v>
      </c>
      <c r="BW158" s="28">
        <v>70405.656338781686</v>
      </c>
      <c r="BX158" s="28">
        <v>72615.03497069166</v>
      </c>
      <c r="BY158" s="29"/>
      <c r="BZ158" s="19">
        <f t="shared" ref="BZ158:BZ164" si="77">IFERROR(BX158/BW158-1,"X")</f>
        <v>3.1380697898458099E-2</v>
      </c>
      <c r="CA158" s="19">
        <f t="shared" si="74"/>
        <v>6.111340380121999E-2</v>
      </c>
    </row>
    <row r="159" spans="1:79" s="6" customFormat="1" x14ac:dyDescent="0.25">
      <c r="A159" s="51" t="s">
        <v>78</v>
      </c>
      <c r="B159" s="31" t="s">
        <v>55</v>
      </c>
      <c r="C159" s="32">
        <v>36751.866999999998</v>
      </c>
      <c r="D159" s="32">
        <v>36781.571000000004</v>
      </c>
      <c r="E159" s="32">
        <v>42318.55</v>
      </c>
      <c r="F159" s="32">
        <v>42186.294000000002</v>
      </c>
      <c r="G159" s="32">
        <v>44206.053999999996</v>
      </c>
      <c r="H159" s="32">
        <v>40833.279000000002</v>
      </c>
      <c r="I159" s="32">
        <v>42751.438999999998</v>
      </c>
      <c r="J159" s="32">
        <v>39062.558999999994</v>
      </c>
      <c r="K159" s="32">
        <v>39973.371000000006</v>
      </c>
      <c r="L159" s="32">
        <v>39149.389000000003</v>
      </c>
      <c r="M159" s="32">
        <v>45800.741000000002</v>
      </c>
      <c r="N159" s="32">
        <v>34322.790585000083</v>
      </c>
      <c r="O159" s="32">
        <v>37229.127095014919</v>
      </c>
      <c r="P159" s="32">
        <v>44905.860716985109</v>
      </c>
      <c r="Q159" s="32">
        <v>46916.995033421583</v>
      </c>
      <c r="R159" s="32">
        <v>47916.41343057841</v>
      </c>
      <c r="S159" s="32">
        <v>55163.564878345715</v>
      </c>
      <c r="T159" s="32">
        <v>99666.675464483444</v>
      </c>
      <c r="U159" s="32">
        <v>72550.54283618262</v>
      </c>
      <c r="V159" s="32">
        <v>83025.766245817256</v>
      </c>
      <c r="W159" s="32">
        <v>81697.528484712151</v>
      </c>
      <c r="X159" s="32">
        <v>78801.384690804291</v>
      </c>
      <c r="Y159" s="29"/>
      <c r="Z159" s="24">
        <f t="shared" si="75"/>
        <v>-3.5449588838538881E-2</v>
      </c>
      <c r="AA159" s="24">
        <f t="shared" si="70"/>
        <v>-0.20935072506872743</v>
      </c>
      <c r="AB159" s="7"/>
      <c r="AC159" s="32">
        <v>18354.852999999999</v>
      </c>
      <c r="AD159" s="32">
        <v>19820.901999999998</v>
      </c>
      <c r="AE159" s="32">
        <v>21596.489000000001</v>
      </c>
      <c r="AF159" s="32">
        <v>21024.93</v>
      </c>
      <c r="AG159" s="32">
        <v>20543.638999999999</v>
      </c>
      <c r="AH159" s="32">
        <v>18817.786</v>
      </c>
      <c r="AI159" s="32">
        <v>18591.379000000001</v>
      </c>
      <c r="AJ159" s="32">
        <v>14872.824000000001</v>
      </c>
      <c r="AK159" s="32">
        <v>17439.902999999998</v>
      </c>
      <c r="AL159" s="32">
        <v>19213.543000000005</v>
      </c>
      <c r="AM159" s="32">
        <v>20136.973000000002</v>
      </c>
      <c r="AN159" s="32">
        <v>15903.655947000005</v>
      </c>
      <c r="AO159" s="32">
        <v>16914.509278999998</v>
      </c>
      <c r="AP159" s="32">
        <v>21307.432147000021</v>
      </c>
      <c r="AQ159" s="32">
        <v>21080.063780000008</v>
      </c>
      <c r="AR159" s="32">
        <v>20904.324354999986</v>
      </c>
      <c r="AS159" s="32">
        <v>24185.035271000012</v>
      </c>
      <c r="AT159" s="32">
        <v>46164.711123000008</v>
      </c>
      <c r="AU159" s="32">
        <v>30221.219702999992</v>
      </c>
      <c r="AV159" s="32">
        <v>34384.381612000012</v>
      </c>
      <c r="AW159" s="32">
        <v>32821.851378000028</v>
      </c>
      <c r="AX159" s="32">
        <v>32202.658707999955</v>
      </c>
      <c r="AY159" s="29"/>
      <c r="AZ159" s="24">
        <f t="shared" si="76"/>
        <v>-1.8865257260140655E-2</v>
      </c>
      <c r="BA159" s="24">
        <f t="shared" si="72"/>
        <v>-0.30243993897849675</v>
      </c>
      <c r="BB159" s="11"/>
      <c r="BC159" s="32">
        <v>18397.013999999999</v>
      </c>
      <c r="BD159" s="32">
        <v>16960.669000000002</v>
      </c>
      <c r="BE159" s="32">
        <v>20722.061000000002</v>
      </c>
      <c r="BF159" s="32">
        <v>21161.364000000001</v>
      </c>
      <c r="BG159" s="32">
        <v>23662.415000000001</v>
      </c>
      <c r="BH159" s="32">
        <v>22015.492999999999</v>
      </c>
      <c r="BI159" s="32">
        <v>24160.06</v>
      </c>
      <c r="BJ159" s="32">
        <v>24189.734999999997</v>
      </c>
      <c r="BK159" s="32">
        <v>22533.468000000008</v>
      </c>
      <c r="BL159" s="32">
        <v>19935.845999999998</v>
      </c>
      <c r="BM159" s="32">
        <v>25663.768</v>
      </c>
      <c r="BN159" s="32">
        <v>18419.13463800008</v>
      </c>
      <c r="BO159" s="32">
        <v>20314.617816014921</v>
      </c>
      <c r="BP159" s="32">
        <v>23598.428569985088</v>
      </c>
      <c r="BQ159" s="32">
        <v>25836.931253421579</v>
      </c>
      <c r="BR159" s="32">
        <v>27012.089075578428</v>
      </c>
      <c r="BS159" s="32">
        <v>30978.529607345703</v>
      </c>
      <c r="BT159" s="32">
        <v>53501.964341483435</v>
      </c>
      <c r="BU159" s="32">
        <v>42329.323133182625</v>
      </c>
      <c r="BV159" s="32">
        <v>48641.384633817244</v>
      </c>
      <c r="BW159" s="32">
        <v>48875.67710671213</v>
      </c>
      <c r="BX159" s="32">
        <v>46598.725982804339</v>
      </c>
      <c r="BY159" s="29"/>
      <c r="BZ159" s="24">
        <f t="shared" si="77"/>
        <v>-4.6586589868339523E-2</v>
      </c>
      <c r="CA159" s="24">
        <f t="shared" si="74"/>
        <v>-0.12902775521695342</v>
      </c>
    </row>
    <row r="160" spans="1:79" s="6" customFormat="1" x14ac:dyDescent="0.25">
      <c r="A160" s="85" t="s">
        <v>212</v>
      </c>
      <c r="B160" s="31" t="s">
        <v>55</v>
      </c>
      <c r="C160" s="25" t="s">
        <v>1</v>
      </c>
      <c r="D160" s="25" t="s">
        <v>1</v>
      </c>
      <c r="E160" s="25" t="s">
        <v>1</v>
      </c>
      <c r="F160" s="25" t="s">
        <v>1</v>
      </c>
      <c r="G160" s="25" t="s">
        <v>1</v>
      </c>
      <c r="H160" s="25" t="s">
        <v>1</v>
      </c>
      <c r="I160" s="25" t="s">
        <v>1</v>
      </c>
      <c r="J160" s="25" t="s">
        <v>1</v>
      </c>
      <c r="K160" s="25" t="s">
        <v>1</v>
      </c>
      <c r="L160" s="25" t="s">
        <v>1</v>
      </c>
      <c r="M160" s="25" t="s">
        <v>1</v>
      </c>
      <c r="N160" s="32" t="s">
        <v>1</v>
      </c>
      <c r="O160" s="32">
        <v>35934.261559302155</v>
      </c>
      <c r="P160" s="32">
        <v>44468.796307697776</v>
      </c>
      <c r="Q160" s="32">
        <v>46068.161135913382</v>
      </c>
      <c r="R160" s="32">
        <v>47119.63377008657</v>
      </c>
      <c r="S160" s="32">
        <v>53998.004505826655</v>
      </c>
      <c r="T160" s="32">
        <v>98544.373950563793</v>
      </c>
      <c r="U160" s="32">
        <v>71744.948815429118</v>
      </c>
      <c r="V160" s="32">
        <v>81496.241914070677</v>
      </c>
      <c r="W160" s="32">
        <v>80145.605269613909</v>
      </c>
      <c r="X160" s="32">
        <v>77416.629739997326</v>
      </c>
      <c r="Y160" s="29"/>
      <c r="Z160" s="24">
        <f t="shared" si="75"/>
        <v>-3.4050220476046889E-2</v>
      </c>
      <c r="AA160" s="24">
        <f t="shared" si="70"/>
        <v>-0.21439827930882693</v>
      </c>
      <c r="AB160" s="7"/>
      <c r="AC160" s="25" t="s">
        <v>1</v>
      </c>
      <c r="AD160" s="25" t="s">
        <v>1</v>
      </c>
      <c r="AE160" s="25" t="s">
        <v>1</v>
      </c>
      <c r="AF160" s="25" t="s">
        <v>1</v>
      </c>
      <c r="AG160" s="25" t="s">
        <v>1</v>
      </c>
      <c r="AH160" s="25" t="s">
        <v>1</v>
      </c>
      <c r="AI160" s="25" t="s">
        <v>1</v>
      </c>
      <c r="AJ160" s="25" t="s">
        <v>1</v>
      </c>
      <c r="AK160" s="25" t="s">
        <v>1</v>
      </c>
      <c r="AL160" s="25" t="s">
        <v>1</v>
      </c>
      <c r="AM160" s="25" t="s">
        <v>1</v>
      </c>
      <c r="AN160" s="32" t="s">
        <v>1</v>
      </c>
      <c r="AO160" s="32">
        <v>16552.222640999986</v>
      </c>
      <c r="AP160" s="32">
        <v>20915.985844000003</v>
      </c>
      <c r="AQ160" s="32">
        <v>20728.715251999995</v>
      </c>
      <c r="AR160" s="32">
        <v>20457.265592000011</v>
      </c>
      <c r="AS160" s="32">
        <v>23687.500353000003</v>
      </c>
      <c r="AT160" s="32">
        <v>45510.559939000006</v>
      </c>
      <c r="AU160" s="32">
        <v>29885.899132999999</v>
      </c>
      <c r="AV160" s="32">
        <v>33976.319026999983</v>
      </c>
      <c r="AW160" s="32">
        <v>32265.925901999995</v>
      </c>
      <c r="AX160" s="32">
        <v>31897.17888599998</v>
      </c>
      <c r="AY160" s="29"/>
      <c r="AZ160" s="24">
        <f t="shared" si="76"/>
        <v>-1.1428372367803585E-2</v>
      </c>
      <c r="BA160" s="24">
        <f t="shared" si="72"/>
        <v>-0.29912576490481979</v>
      </c>
      <c r="BB160" s="11"/>
      <c r="BC160" s="25" t="s">
        <v>1</v>
      </c>
      <c r="BD160" s="25" t="s">
        <v>1</v>
      </c>
      <c r="BE160" s="25" t="s">
        <v>1</v>
      </c>
      <c r="BF160" s="25" t="s">
        <v>1</v>
      </c>
      <c r="BG160" s="25" t="s">
        <v>1</v>
      </c>
      <c r="BH160" s="25" t="s">
        <v>1</v>
      </c>
      <c r="BI160" s="25" t="s">
        <v>1</v>
      </c>
      <c r="BJ160" s="25" t="s">
        <v>1</v>
      </c>
      <c r="BK160" s="25" t="s">
        <v>1</v>
      </c>
      <c r="BL160" s="25" t="s">
        <v>1</v>
      </c>
      <c r="BM160" s="25" t="s">
        <v>1</v>
      </c>
      <c r="BN160" s="32" t="s">
        <v>1</v>
      </c>
      <c r="BO160" s="32">
        <v>19382.038918302169</v>
      </c>
      <c r="BP160" s="32">
        <v>23552.810463697777</v>
      </c>
      <c r="BQ160" s="32">
        <v>25339.445883913391</v>
      </c>
      <c r="BR160" s="32">
        <v>26662.368178086563</v>
      </c>
      <c r="BS160" s="32">
        <v>30310.504152826652</v>
      </c>
      <c r="BT160" s="32">
        <v>53033.814011563787</v>
      </c>
      <c r="BU160" s="32">
        <v>41859.049682429111</v>
      </c>
      <c r="BV160" s="32">
        <v>47519.922887070694</v>
      </c>
      <c r="BW160" s="32">
        <v>47879.67936761392</v>
      </c>
      <c r="BX160" s="32">
        <v>45519.450853997339</v>
      </c>
      <c r="BY160" s="29"/>
      <c r="BZ160" s="24">
        <f t="shared" si="77"/>
        <v>-4.9294994135091308E-2</v>
      </c>
      <c r="CA160" s="24">
        <f t="shared" si="74"/>
        <v>-0.14169003865963659</v>
      </c>
    </row>
    <row r="161" spans="1:79" s="6" customFormat="1" ht="22.5" x14ac:dyDescent="0.25">
      <c r="A161" s="85" t="s">
        <v>211</v>
      </c>
      <c r="B161" s="31" t="s">
        <v>55</v>
      </c>
      <c r="C161" s="25" t="s">
        <v>1</v>
      </c>
      <c r="D161" s="25" t="s">
        <v>1</v>
      </c>
      <c r="E161" s="25" t="s">
        <v>1</v>
      </c>
      <c r="F161" s="25" t="s">
        <v>1</v>
      </c>
      <c r="G161" s="25" t="s">
        <v>1</v>
      </c>
      <c r="H161" s="25" t="s">
        <v>1</v>
      </c>
      <c r="I161" s="25" t="s">
        <v>1</v>
      </c>
      <c r="J161" s="25" t="s">
        <v>1</v>
      </c>
      <c r="K161" s="25" t="s">
        <v>1</v>
      </c>
      <c r="L161" s="25" t="s">
        <v>1</v>
      </c>
      <c r="M161" s="25" t="s">
        <v>1</v>
      </c>
      <c r="N161" s="32" t="s">
        <v>1</v>
      </c>
      <c r="O161" s="32">
        <v>1294.8655357128882</v>
      </c>
      <c r="P161" s="32">
        <v>437.06440928711089</v>
      </c>
      <c r="Q161" s="32">
        <v>848.83389750819288</v>
      </c>
      <c r="R161" s="32">
        <v>796.77966049180736</v>
      </c>
      <c r="S161" s="32">
        <v>1165.5603725192527</v>
      </c>
      <c r="T161" s="32">
        <v>1122.3015139197914</v>
      </c>
      <c r="U161" s="32">
        <v>805.59402075350488</v>
      </c>
      <c r="V161" s="32">
        <v>1529.5243317464945</v>
      </c>
      <c r="W161" s="32">
        <v>1551.9232150983842</v>
      </c>
      <c r="X161" s="32">
        <v>1384.7549508070213</v>
      </c>
      <c r="Y161" s="29"/>
      <c r="Z161" s="24">
        <f t="shared" si="75"/>
        <v>-0.10771683976695023</v>
      </c>
      <c r="AA161" s="24">
        <f t="shared" si="70"/>
        <v>0.2338528761050811</v>
      </c>
      <c r="AB161" s="7"/>
      <c r="AC161" s="25" t="s">
        <v>1</v>
      </c>
      <c r="AD161" s="25" t="s">
        <v>1</v>
      </c>
      <c r="AE161" s="25" t="s">
        <v>1</v>
      </c>
      <c r="AF161" s="25" t="s">
        <v>1</v>
      </c>
      <c r="AG161" s="25" t="s">
        <v>1</v>
      </c>
      <c r="AH161" s="25" t="s">
        <v>1</v>
      </c>
      <c r="AI161" s="25" t="s">
        <v>1</v>
      </c>
      <c r="AJ161" s="25" t="s">
        <v>1</v>
      </c>
      <c r="AK161" s="25" t="s">
        <v>1</v>
      </c>
      <c r="AL161" s="25" t="s">
        <v>1</v>
      </c>
      <c r="AM161" s="25" t="s">
        <v>1</v>
      </c>
      <c r="AN161" s="32" t="s">
        <v>1</v>
      </c>
      <c r="AO161" s="32">
        <v>362.28663799999998</v>
      </c>
      <c r="AP161" s="32">
        <v>391.44630300000034</v>
      </c>
      <c r="AQ161" s="32">
        <v>351.34852799999987</v>
      </c>
      <c r="AR161" s="32">
        <v>447.05876300000011</v>
      </c>
      <c r="AS161" s="32">
        <v>497.53491799999983</v>
      </c>
      <c r="AT161" s="32">
        <v>654.15118400000028</v>
      </c>
      <c r="AU161" s="32">
        <v>335.32057000000015</v>
      </c>
      <c r="AV161" s="32">
        <v>408.06258499999996</v>
      </c>
      <c r="AW161" s="32">
        <v>555.92547600000023</v>
      </c>
      <c r="AX161" s="32">
        <v>305.47982199999961</v>
      </c>
      <c r="AY161" s="29"/>
      <c r="AZ161" s="24">
        <f t="shared" si="76"/>
        <v>-0.45050220724189394</v>
      </c>
      <c r="BA161" s="24">
        <f t="shared" si="72"/>
        <v>-0.53301342339235225</v>
      </c>
      <c r="BB161" s="11"/>
      <c r="BC161" s="25" t="s">
        <v>1</v>
      </c>
      <c r="BD161" s="25" t="s">
        <v>1</v>
      </c>
      <c r="BE161" s="25" t="s">
        <v>1</v>
      </c>
      <c r="BF161" s="25" t="s">
        <v>1</v>
      </c>
      <c r="BG161" s="25" t="s">
        <v>1</v>
      </c>
      <c r="BH161" s="25" t="s">
        <v>1</v>
      </c>
      <c r="BI161" s="25" t="s">
        <v>1</v>
      </c>
      <c r="BJ161" s="25" t="s">
        <v>1</v>
      </c>
      <c r="BK161" s="25" t="s">
        <v>1</v>
      </c>
      <c r="BL161" s="25" t="s">
        <v>1</v>
      </c>
      <c r="BM161" s="25" t="s">
        <v>1</v>
      </c>
      <c r="BN161" s="32" t="s">
        <v>1</v>
      </c>
      <c r="BO161" s="32">
        <v>932.57889771288831</v>
      </c>
      <c r="BP161" s="32">
        <v>45.618106287110528</v>
      </c>
      <c r="BQ161" s="32">
        <v>497.48536950819295</v>
      </c>
      <c r="BR161" s="32">
        <v>349.72089749180719</v>
      </c>
      <c r="BS161" s="32">
        <v>668.02545451925278</v>
      </c>
      <c r="BT161" s="32">
        <v>468.15032991979109</v>
      </c>
      <c r="BU161" s="32">
        <v>470.27345075350473</v>
      </c>
      <c r="BV161" s="32">
        <v>1121.4617467464946</v>
      </c>
      <c r="BW161" s="32">
        <v>995.99773909838393</v>
      </c>
      <c r="BX161" s="32">
        <v>1079.2751288070217</v>
      </c>
      <c r="BY161" s="29"/>
      <c r="BZ161" s="24">
        <f t="shared" si="77"/>
        <v>8.3612026854622989E-2</v>
      </c>
      <c r="CA161" s="24">
        <f t="shared" si="74"/>
        <v>1.305402901226056</v>
      </c>
    </row>
    <row r="162" spans="1:79" s="6" customFormat="1" x14ac:dyDescent="0.25">
      <c r="A162" s="51" t="s">
        <v>77</v>
      </c>
      <c r="B162" s="31" t="s">
        <v>55</v>
      </c>
      <c r="C162" s="32">
        <v>-886.05600000000004</v>
      </c>
      <c r="D162" s="32">
        <v>458.553</v>
      </c>
      <c r="E162" s="32">
        <v>504.01100000000002</v>
      </c>
      <c r="F162" s="32">
        <v>1067.944</v>
      </c>
      <c r="G162" s="32">
        <v>903.45699999999999</v>
      </c>
      <c r="H162" s="32">
        <v>799.07500000000005</v>
      </c>
      <c r="I162" s="32">
        <v>641.36099999999999</v>
      </c>
      <c r="J162" s="32">
        <v>596.02</v>
      </c>
      <c r="K162" s="32">
        <v>505.81899999999996</v>
      </c>
      <c r="L162" s="32">
        <v>1402.789</v>
      </c>
      <c r="M162" s="32">
        <v>521.30600000000004</v>
      </c>
      <c r="N162" s="32">
        <v>668.90353499999969</v>
      </c>
      <c r="O162" s="32">
        <v>438.37801596133352</v>
      </c>
      <c r="P162" s="32">
        <v>618.88196003866574</v>
      </c>
      <c r="Q162" s="32">
        <v>625.39716958871452</v>
      </c>
      <c r="R162" s="32">
        <v>616.61987441128508</v>
      </c>
      <c r="S162" s="32">
        <v>737.13432870055658</v>
      </c>
      <c r="T162" s="32">
        <v>885.71301458225344</v>
      </c>
      <c r="U162" s="32">
        <v>760.55534535776837</v>
      </c>
      <c r="V162" s="32">
        <v>1187.6963903922319</v>
      </c>
      <c r="W162" s="32">
        <v>2122.1726121228548</v>
      </c>
      <c r="X162" s="32">
        <v>2209.4247145835998</v>
      </c>
      <c r="Y162" s="29"/>
      <c r="Z162" s="24">
        <f t="shared" si="75"/>
        <v>4.1114517246297222E-2</v>
      </c>
      <c r="AA162" s="24">
        <f t="shared" ref="AA162:AA185" si="78">IFERROR(X162/T162-1,"X")</f>
        <v>1.4945153545312588</v>
      </c>
      <c r="AB162" s="7"/>
      <c r="AC162" s="32">
        <v>-1196.6690000000001</v>
      </c>
      <c r="AD162" s="32">
        <v>-146.13999999999999</v>
      </c>
      <c r="AE162" s="32">
        <v>108.224</v>
      </c>
      <c r="AF162" s="32">
        <v>85.46</v>
      </c>
      <c r="AG162" s="32">
        <v>70.070999999999998</v>
      </c>
      <c r="AH162" s="32">
        <v>72.445999999999998</v>
      </c>
      <c r="AI162" s="32">
        <v>114.48399999999999</v>
      </c>
      <c r="AJ162" s="32">
        <v>135.72199999999998</v>
      </c>
      <c r="AK162" s="32">
        <v>157.96299999999999</v>
      </c>
      <c r="AL162" s="32">
        <v>987.56900000000007</v>
      </c>
      <c r="AM162" s="32">
        <v>178.49299999999999</v>
      </c>
      <c r="AN162" s="32">
        <v>153.07446399999998</v>
      </c>
      <c r="AO162" s="32">
        <v>158.54241100000002</v>
      </c>
      <c r="AP162" s="32">
        <v>178.52433500000006</v>
      </c>
      <c r="AQ162" s="32">
        <v>139.18676200000002</v>
      </c>
      <c r="AR162" s="32">
        <v>272.41885699999989</v>
      </c>
      <c r="AS162" s="32">
        <v>317.30341899999996</v>
      </c>
      <c r="AT162" s="32">
        <v>306.00529299999999</v>
      </c>
      <c r="AU162" s="32">
        <v>292.47850100000005</v>
      </c>
      <c r="AV162" s="32">
        <v>433.58733199999995</v>
      </c>
      <c r="AW162" s="32">
        <v>507.71161300000006</v>
      </c>
      <c r="AX162" s="32">
        <v>599.54352000000006</v>
      </c>
      <c r="AY162" s="29"/>
      <c r="AZ162" s="24">
        <f t="shared" si="76"/>
        <v>0.18087415109017813</v>
      </c>
      <c r="BA162" s="24">
        <f t="shared" ref="BA162:BA185" si="79">IFERROR(AX162/AT162-1,"X")</f>
        <v>0.95925865896705287</v>
      </c>
      <c r="BB162" s="11"/>
      <c r="BC162" s="32">
        <v>310.613</v>
      </c>
      <c r="BD162" s="32">
        <v>604.69299999999998</v>
      </c>
      <c r="BE162" s="32">
        <v>395.78699999999998</v>
      </c>
      <c r="BF162" s="32">
        <v>982.48400000000004</v>
      </c>
      <c r="BG162" s="32">
        <v>833.38599999999997</v>
      </c>
      <c r="BH162" s="32">
        <v>726.62900000000002</v>
      </c>
      <c r="BI162" s="32">
        <v>526.87699999999995</v>
      </c>
      <c r="BJ162" s="32">
        <v>460.29799999999994</v>
      </c>
      <c r="BK162" s="32">
        <v>347.85599999999994</v>
      </c>
      <c r="BL162" s="32">
        <v>415.21999999999997</v>
      </c>
      <c r="BM162" s="32">
        <v>342.81299999999999</v>
      </c>
      <c r="BN162" s="32">
        <v>515.82907099999977</v>
      </c>
      <c r="BO162" s="32">
        <v>279.8356049613335</v>
      </c>
      <c r="BP162" s="32">
        <v>440.35762503866562</v>
      </c>
      <c r="BQ162" s="32">
        <v>486.21040758871447</v>
      </c>
      <c r="BR162" s="32">
        <v>344.20101741128519</v>
      </c>
      <c r="BS162" s="32">
        <v>419.83090970055656</v>
      </c>
      <c r="BT162" s="32">
        <v>579.7077215822535</v>
      </c>
      <c r="BU162" s="32">
        <v>468.07684435776827</v>
      </c>
      <c r="BV162" s="32">
        <v>754.10905839223199</v>
      </c>
      <c r="BW162" s="32">
        <v>1614.4609991228547</v>
      </c>
      <c r="BX162" s="32">
        <v>1609.8811945835998</v>
      </c>
      <c r="BY162" s="29"/>
      <c r="BZ162" s="24">
        <f t="shared" si="77"/>
        <v>-2.8367390365844347E-3</v>
      </c>
      <c r="CA162" s="24">
        <f t="shared" ref="CA162:CA185" si="80">IFERROR(BX162/BT162-1,"X")</f>
        <v>1.7770566695050949</v>
      </c>
    </row>
    <row r="163" spans="1:79" s="6" customFormat="1" x14ac:dyDescent="0.25">
      <c r="A163" s="51" t="s">
        <v>79</v>
      </c>
      <c r="B163" s="31" t="s">
        <v>55</v>
      </c>
      <c r="C163" s="32">
        <v>2589.14</v>
      </c>
      <c r="D163" s="32">
        <v>2205.7649999999999</v>
      </c>
      <c r="E163" s="32">
        <v>1921.0060000000001</v>
      </c>
      <c r="F163" s="32">
        <v>1100.1389999999999</v>
      </c>
      <c r="G163" s="32">
        <v>742.56799999999998</v>
      </c>
      <c r="H163" s="32">
        <v>406.97500000000002</v>
      </c>
      <c r="I163" s="32">
        <v>672.596</v>
      </c>
      <c r="J163" s="32">
        <v>740.94100000000003</v>
      </c>
      <c r="K163" s="32">
        <v>648.803</v>
      </c>
      <c r="L163" s="32">
        <v>766.51900000000001</v>
      </c>
      <c r="M163" s="32">
        <v>721.83100000000002</v>
      </c>
      <c r="N163" s="32">
        <v>1701.1527089999997</v>
      </c>
      <c r="O163" s="32">
        <v>1543.1314675442743</v>
      </c>
      <c r="P163" s="32">
        <v>2065.9322734557254</v>
      </c>
      <c r="Q163" s="32">
        <v>1504.9274212755236</v>
      </c>
      <c r="R163" s="32">
        <v>1720.4557547244763</v>
      </c>
      <c r="S163" s="32">
        <v>2547.6079715666719</v>
      </c>
      <c r="T163" s="32">
        <v>1125.8484324333272</v>
      </c>
      <c r="U163" s="32">
        <v>1951.955247300973</v>
      </c>
      <c r="V163" s="32">
        <v>3386.8031526990262</v>
      </c>
      <c r="W163" s="32">
        <v>2791.8975744303389</v>
      </c>
      <c r="X163" s="32">
        <v>2793.1335135696627</v>
      </c>
      <c r="Y163" s="29"/>
      <c r="Z163" s="24">
        <f t="shared" si="75"/>
        <v>4.4268785167589364E-4</v>
      </c>
      <c r="AA163" s="24">
        <f t="shared" si="78"/>
        <v>1.4809143336752588</v>
      </c>
      <c r="AB163" s="7"/>
      <c r="AC163" s="32">
        <v>709.226</v>
      </c>
      <c r="AD163" s="32">
        <v>1011.5890000000001</v>
      </c>
      <c r="AE163" s="32">
        <v>773.20500000000004</v>
      </c>
      <c r="AF163" s="32">
        <v>85.028000000000006</v>
      </c>
      <c r="AG163" s="32">
        <v>316.66899999999998</v>
      </c>
      <c r="AH163" s="32">
        <v>86.932000000000002</v>
      </c>
      <c r="AI163" s="32">
        <v>427.48399999999998</v>
      </c>
      <c r="AJ163" s="32">
        <v>303.60500000000008</v>
      </c>
      <c r="AK163" s="32">
        <v>484.66700000000009</v>
      </c>
      <c r="AL163" s="32">
        <v>426.62900000000002</v>
      </c>
      <c r="AM163" s="32">
        <v>474.11200000000002</v>
      </c>
      <c r="AN163" s="32">
        <v>1254.0976279999998</v>
      </c>
      <c r="AO163" s="32">
        <v>964.67944700000021</v>
      </c>
      <c r="AP163" s="32">
        <v>1409.7750169999997</v>
      </c>
      <c r="AQ163" s="32">
        <v>962.17126100000019</v>
      </c>
      <c r="AR163" s="32">
        <v>1023.7545419999997</v>
      </c>
      <c r="AS163" s="32">
        <v>1779.2708510000004</v>
      </c>
      <c r="AT163" s="32">
        <v>327.88989499999911</v>
      </c>
      <c r="AU163" s="32">
        <v>1322.8618589999999</v>
      </c>
      <c r="AV163" s="32">
        <v>2597.8552119999999</v>
      </c>
      <c r="AW163" s="32">
        <v>1765.0098640000006</v>
      </c>
      <c r="AX163" s="32">
        <v>888.31617899999958</v>
      </c>
      <c r="AY163" s="29"/>
      <c r="AZ163" s="24">
        <f t="shared" si="76"/>
        <v>-0.4967075271824094</v>
      </c>
      <c r="BA163" s="24">
        <f t="shared" si="79"/>
        <v>1.7091904707828887</v>
      </c>
      <c r="BB163" s="11"/>
      <c r="BC163" s="32">
        <v>1879.914</v>
      </c>
      <c r="BD163" s="32">
        <v>1194.1759999999999</v>
      </c>
      <c r="BE163" s="32">
        <v>1147.8009999999999</v>
      </c>
      <c r="BF163" s="32">
        <v>1015.111</v>
      </c>
      <c r="BG163" s="32">
        <v>425.899</v>
      </c>
      <c r="BH163" s="32">
        <v>320.04300000000001</v>
      </c>
      <c r="BI163" s="32">
        <v>245.11199999999999</v>
      </c>
      <c r="BJ163" s="32">
        <v>437.33599999999996</v>
      </c>
      <c r="BK163" s="32">
        <v>164.13599999999994</v>
      </c>
      <c r="BL163" s="32">
        <v>339.88999999999993</v>
      </c>
      <c r="BM163" s="32">
        <v>247.71899999999999</v>
      </c>
      <c r="BN163" s="32">
        <v>447.05508100000003</v>
      </c>
      <c r="BO163" s="32">
        <v>578.45202054427409</v>
      </c>
      <c r="BP163" s="32">
        <v>656.15725645572559</v>
      </c>
      <c r="BQ163" s="32">
        <v>542.75616027552337</v>
      </c>
      <c r="BR163" s="32">
        <v>696.70121272447659</v>
      </c>
      <c r="BS163" s="32">
        <v>768.33712056667127</v>
      </c>
      <c r="BT163" s="32">
        <v>797.95853743332816</v>
      </c>
      <c r="BU163" s="32">
        <v>629.09338830097317</v>
      </c>
      <c r="BV163" s="32">
        <v>788.94794069902628</v>
      </c>
      <c r="BW163" s="32">
        <v>1026.8877104303385</v>
      </c>
      <c r="BX163" s="32">
        <v>1904.8173345696632</v>
      </c>
      <c r="BY163" s="29"/>
      <c r="BZ163" s="24">
        <f t="shared" si="77"/>
        <v>0.85494218620204365</v>
      </c>
      <c r="CA163" s="24">
        <f t="shared" si="80"/>
        <v>1.3871131709381785</v>
      </c>
    </row>
    <row r="164" spans="1:79" s="6" customFormat="1" x14ac:dyDescent="0.25">
      <c r="A164" s="51" t="s">
        <v>80</v>
      </c>
      <c r="B164" s="31" t="s">
        <v>55</v>
      </c>
      <c r="C164" s="32">
        <v>2401.6579999999999</v>
      </c>
      <c r="D164" s="32">
        <v>5313.7039999999997</v>
      </c>
      <c r="E164" s="32">
        <v>4664.1930000000002</v>
      </c>
      <c r="F164" s="32">
        <v>5036.7749999999996</v>
      </c>
      <c r="G164" s="32">
        <v>4532.92</v>
      </c>
      <c r="H164" s="32">
        <v>14689.593999999999</v>
      </c>
      <c r="I164" s="32">
        <v>5253.9580000000005</v>
      </c>
      <c r="J164" s="32">
        <v>5483.1139999999996</v>
      </c>
      <c r="K164" s="32">
        <v>5518.9810000000007</v>
      </c>
      <c r="L164" s="32">
        <v>4627.2999999999993</v>
      </c>
      <c r="M164" s="32">
        <v>4344.527</v>
      </c>
      <c r="N164" s="32">
        <v>6150.9035020000019</v>
      </c>
      <c r="O164" s="32">
        <v>6369.8198657457597</v>
      </c>
      <c r="P164" s="32">
        <v>8991.4218362542324</v>
      </c>
      <c r="Q164" s="32">
        <v>9523.5763434207438</v>
      </c>
      <c r="R164" s="32">
        <v>9888.5882575792439</v>
      </c>
      <c r="S164" s="32">
        <v>9130.4234702675039</v>
      </c>
      <c r="T164" s="32">
        <v>26116.256271084363</v>
      </c>
      <c r="U164" s="32">
        <v>18300.687838063437</v>
      </c>
      <c r="V164" s="32">
        <v>27164.03142968654</v>
      </c>
      <c r="W164" s="32">
        <v>28191.389950516459</v>
      </c>
      <c r="X164" s="32">
        <v>31874.495417733571</v>
      </c>
      <c r="Y164" s="29"/>
      <c r="Z164" s="24">
        <f t="shared" si="75"/>
        <v>0.13064646594871565</v>
      </c>
      <c r="AA164" s="24">
        <f t="shared" si="78"/>
        <v>0.22048486149313318</v>
      </c>
      <c r="AB164" s="7"/>
      <c r="AC164" s="32">
        <v>1003.701</v>
      </c>
      <c r="AD164" s="32">
        <v>1902.5360000000001</v>
      </c>
      <c r="AE164" s="32">
        <v>3098.607</v>
      </c>
      <c r="AF164" s="32">
        <v>2673.5030000000002</v>
      </c>
      <c r="AG164" s="32">
        <v>537.29300000000001</v>
      </c>
      <c r="AH164" s="32">
        <v>3081.0709999999999</v>
      </c>
      <c r="AI164" s="32">
        <v>2932.9569999999999</v>
      </c>
      <c r="AJ164" s="32">
        <v>2327.172</v>
      </c>
      <c r="AK164" s="32">
        <v>3246.8110000000006</v>
      </c>
      <c r="AL164" s="32">
        <v>1135.8339999999994</v>
      </c>
      <c r="AM164" s="32">
        <v>1914.809</v>
      </c>
      <c r="AN164" s="32">
        <v>1522.9691179999998</v>
      </c>
      <c r="AO164" s="32">
        <v>1805.8823470000002</v>
      </c>
      <c r="AP164" s="32">
        <v>2506.0863879999988</v>
      </c>
      <c r="AQ164" s="32">
        <v>3173.3676650000011</v>
      </c>
      <c r="AR164" s="32">
        <v>2807.7145490000007</v>
      </c>
      <c r="AS164" s="32">
        <v>1996.7679129999981</v>
      </c>
      <c r="AT164" s="32">
        <v>12410.434243999998</v>
      </c>
      <c r="AU164" s="32">
        <v>7680.147767999998</v>
      </c>
      <c r="AV164" s="32">
        <v>9395.7505769999952</v>
      </c>
      <c r="AW164" s="32">
        <v>9302.759428000003</v>
      </c>
      <c r="AX164" s="32">
        <v>9372.8849590000027</v>
      </c>
      <c r="AY164" s="29"/>
      <c r="AZ164" s="24">
        <f t="shared" si="76"/>
        <v>7.5381430147416495E-3</v>
      </c>
      <c r="BA164" s="24">
        <f t="shared" si="79"/>
        <v>-0.2447576954423285</v>
      </c>
      <c r="BB164" s="11"/>
      <c r="BC164" s="32">
        <v>1397.9570000000001</v>
      </c>
      <c r="BD164" s="32">
        <v>3411.1680000000001</v>
      </c>
      <c r="BE164" s="32">
        <v>1565.586</v>
      </c>
      <c r="BF164" s="32">
        <v>2363.2719999999999</v>
      </c>
      <c r="BG164" s="32">
        <v>3995.627</v>
      </c>
      <c r="BH164" s="32">
        <v>11608.522999999999</v>
      </c>
      <c r="BI164" s="32">
        <v>2321.0010000000002</v>
      </c>
      <c r="BJ164" s="32">
        <v>3155.942</v>
      </c>
      <c r="BK164" s="32">
        <v>2272.17</v>
      </c>
      <c r="BL164" s="32">
        <v>3491.4659999999999</v>
      </c>
      <c r="BM164" s="32">
        <v>2429.7179999999998</v>
      </c>
      <c r="BN164" s="32">
        <v>4627.934384000002</v>
      </c>
      <c r="BO164" s="32">
        <v>4563.9375187457599</v>
      </c>
      <c r="BP164" s="32">
        <v>6485.3354482542336</v>
      </c>
      <c r="BQ164" s="32">
        <v>6350.2086784207422</v>
      </c>
      <c r="BR164" s="32">
        <v>7080.8737085792436</v>
      </c>
      <c r="BS164" s="32">
        <v>7133.6555572675052</v>
      </c>
      <c r="BT164" s="32">
        <v>13705.822027084365</v>
      </c>
      <c r="BU164" s="32">
        <v>10620.54007006344</v>
      </c>
      <c r="BV164" s="32">
        <v>17768.280852686545</v>
      </c>
      <c r="BW164" s="32">
        <v>18888.630522516458</v>
      </c>
      <c r="BX164" s="32">
        <v>22501.610458733569</v>
      </c>
      <c r="BY164" s="29"/>
      <c r="BZ164" s="24">
        <f t="shared" si="77"/>
        <v>0.1912780247308139</v>
      </c>
      <c r="CA164" s="24">
        <f t="shared" si="80"/>
        <v>0.64175562868594538</v>
      </c>
    </row>
    <row r="165" spans="1:79" collapsed="1" x14ac:dyDescent="0.25">
      <c r="A165" s="47" t="s">
        <v>219</v>
      </c>
      <c r="B165" s="30" t="s">
        <v>55</v>
      </c>
      <c r="C165" s="28">
        <v>8403.5239999999994</v>
      </c>
      <c r="D165" s="28">
        <v>10869.795</v>
      </c>
      <c r="E165" s="28">
        <v>4085.6779999999999</v>
      </c>
      <c r="F165" s="28">
        <v>7126.2969999999996</v>
      </c>
      <c r="G165" s="28">
        <v>10913.547</v>
      </c>
      <c r="H165" s="28">
        <v>16474.418000000001</v>
      </c>
      <c r="I165" s="28">
        <v>3831.205332</v>
      </c>
      <c r="J165" s="28">
        <v>6432.4719999999998</v>
      </c>
      <c r="K165" s="28">
        <v>11581.369999999999</v>
      </c>
      <c r="L165" s="28">
        <v>18420.882000000001</v>
      </c>
      <c r="M165" s="28">
        <v>6070.4350000000004</v>
      </c>
      <c r="N165" s="28">
        <v>13223.958612999999</v>
      </c>
      <c r="O165" s="28">
        <v>20573.551551714903</v>
      </c>
      <c r="P165" s="28">
        <v>29187.988857119999</v>
      </c>
      <c r="Q165" s="28">
        <v>4931.3810000000003</v>
      </c>
      <c r="R165" s="28">
        <v>13889.518978</v>
      </c>
      <c r="S165" s="28">
        <v>26254.230692947953</v>
      </c>
      <c r="T165" s="28">
        <v>40600.777442260915</v>
      </c>
      <c r="U165" s="28">
        <v>13296.549864368506</v>
      </c>
      <c r="V165" s="28">
        <v>28258.489623000009</v>
      </c>
      <c r="W165" s="28">
        <v>39454.662357345398</v>
      </c>
      <c r="X165" s="28">
        <v>56855.711422246284</v>
      </c>
      <c r="Y165" s="29"/>
      <c r="Z165" s="19" t="s">
        <v>1</v>
      </c>
      <c r="AA165" s="19">
        <f t="shared" si="78"/>
        <v>0.4003601655929323</v>
      </c>
      <c r="AB165" s="7"/>
      <c r="AC165" s="28">
        <v>5477.06</v>
      </c>
      <c r="AD165" s="28">
        <v>6838.7439999999997</v>
      </c>
      <c r="AE165" s="28">
        <v>2464.2570000000001</v>
      </c>
      <c r="AF165" s="28">
        <v>3851.8380000000002</v>
      </c>
      <c r="AG165" s="28">
        <v>6038.3239999999996</v>
      </c>
      <c r="AH165" s="28">
        <v>8716.9529999999995</v>
      </c>
      <c r="AI165" s="28">
        <v>2496.1010000000001</v>
      </c>
      <c r="AJ165" s="28">
        <v>2614.0349999999999</v>
      </c>
      <c r="AK165" s="28">
        <v>6758.6350000000002</v>
      </c>
      <c r="AL165" s="28">
        <v>10421.415000000001</v>
      </c>
      <c r="AM165" s="28">
        <v>3812.4540000000002</v>
      </c>
      <c r="AN165" s="28">
        <v>7413.0213350000004</v>
      </c>
      <c r="AO165" s="28">
        <v>11209.680468000002</v>
      </c>
      <c r="AP165" s="28">
        <v>15695.037630999999</v>
      </c>
      <c r="AQ165" s="28">
        <v>3375.0828109999998</v>
      </c>
      <c r="AR165" s="28">
        <v>8003.4880079999994</v>
      </c>
      <c r="AS165" s="28">
        <v>13241.595114999998</v>
      </c>
      <c r="AT165" s="28">
        <v>19311.048752999999</v>
      </c>
      <c r="AU165" s="28">
        <v>6221.5793200000016</v>
      </c>
      <c r="AV165" s="28">
        <v>13368.011816000004</v>
      </c>
      <c r="AW165" s="28">
        <v>19160.296906</v>
      </c>
      <c r="AX165" s="28">
        <v>27119.950788999999</v>
      </c>
      <c r="AY165" s="29"/>
      <c r="AZ165" s="19" t="s">
        <v>1</v>
      </c>
      <c r="BA165" s="19">
        <f t="shared" si="79"/>
        <v>0.40437482893242005</v>
      </c>
      <c r="BB165" s="11"/>
      <c r="BC165" s="28">
        <v>2926.4639999999999</v>
      </c>
      <c r="BD165" s="28">
        <v>4031.0509999999999</v>
      </c>
      <c r="BE165" s="28">
        <v>1621.421</v>
      </c>
      <c r="BF165" s="28">
        <v>3274.4589999999998</v>
      </c>
      <c r="BG165" s="28">
        <v>4875.223</v>
      </c>
      <c r="BH165" s="28">
        <v>7757.4650000000001</v>
      </c>
      <c r="BI165" s="28">
        <v>1335.1043319999999</v>
      </c>
      <c r="BJ165" s="28">
        <v>3818.4369999999999</v>
      </c>
      <c r="BK165" s="28">
        <v>4822.7349999999997</v>
      </c>
      <c r="BL165" s="28">
        <v>7999.4669999999996</v>
      </c>
      <c r="BM165" s="28">
        <v>2257.9810000000002</v>
      </c>
      <c r="BN165" s="28">
        <v>5810.9372779999994</v>
      </c>
      <c r="BO165" s="28">
        <v>9363.8710837149029</v>
      </c>
      <c r="BP165" s="28">
        <v>13492.951226120002</v>
      </c>
      <c r="BQ165" s="28">
        <v>1556.298</v>
      </c>
      <c r="BR165" s="28">
        <v>5886.0309700000016</v>
      </c>
      <c r="BS165" s="28">
        <v>13012.635577947956</v>
      </c>
      <c r="BT165" s="28">
        <v>21289.728689260915</v>
      </c>
      <c r="BU165" s="28">
        <v>7074.9705443685034</v>
      </c>
      <c r="BV165" s="28">
        <v>14890.477807000003</v>
      </c>
      <c r="BW165" s="28">
        <v>20294.365451345398</v>
      </c>
      <c r="BX165" s="28">
        <v>29735.760633246282</v>
      </c>
      <c r="BY165" s="29"/>
      <c r="BZ165" s="19" t="s">
        <v>1</v>
      </c>
      <c r="CA165" s="19">
        <f t="shared" si="80"/>
        <v>0.39671862743115938</v>
      </c>
    </row>
    <row r="166" spans="1:79" s="6" customFormat="1" x14ac:dyDescent="0.25">
      <c r="A166" s="47" t="s">
        <v>218</v>
      </c>
      <c r="B166" s="30" t="s">
        <v>55</v>
      </c>
      <c r="C166" s="28">
        <v>5004.1949999999997</v>
      </c>
      <c r="D166" s="28">
        <v>2466.2710000000002</v>
      </c>
      <c r="E166" s="28">
        <v>4085.6779999999999</v>
      </c>
      <c r="F166" s="28">
        <v>3040.6190000000001</v>
      </c>
      <c r="G166" s="28">
        <v>3787.25</v>
      </c>
      <c r="H166" s="28">
        <v>5560.8710000000001</v>
      </c>
      <c r="I166" s="28">
        <v>3831.205332</v>
      </c>
      <c r="J166" s="28">
        <v>2601.2666679999998</v>
      </c>
      <c r="K166" s="28">
        <v>5148.8980000000001</v>
      </c>
      <c r="L166" s="28">
        <v>6839.5120000000006</v>
      </c>
      <c r="M166" s="28">
        <v>6070.4350000000004</v>
      </c>
      <c r="N166" s="28">
        <v>7153.5236129999994</v>
      </c>
      <c r="O166" s="28">
        <v>7349.5929387149063</v>
      </c>
      <c r="P166" s="28">
        <v>8614.4373054050957</v>
      </c>
      <c r="Q166" s="28">
        <v>4931.3810000000003</v>
      </c>
      <c r="R166" s="28">
        <v>8958.1379779999988</v>
      </c>
      <c r="S166" s="28">
        <v>12364.711714947953</v>
      </c>
      <c r="T166" s="28">
        <v>14346.54674931296</v>
      </c>
      <c r="U166" s="28">
        <v>13296.549864368506</v>
      </c>
      <c r="V166" s="28">
        <v>14961.939758631503</v>
      </c>
      <c r="W166" s="28">
        <v>11196.172734345389</v>
      </c>
      <c r="X166" s="28">
        <v>17401.049064900883</v>
      </c>
      <c r="Y166" s="29"/>
      <c r="Z166" s="19">
        <f>IFERROR(X166/W166-1,"X")</f>
        <v>0.55419619523387742</v>
      </c>
      <c r="AA166" s="19">
        <f t="shared" si="78"/>
        <v>0.21290853952253008</v>
      </c>
      <c r="AB166" s="7"/>
      <c r="AC166" s="28">
        <v>2224.634</v>
      </c>
      <c r="AD166" s="28">
        <v>1361.684</v>
      </c>
      <c r="AE166" s="28">
        <v>2464.2570000000001</v>
      </c>
      <c r="AF166" s="28">
        <v>1387.5809999999999</v>
      </c>
      <c r="AG166" s="28">
        <v>2186.4859999999999</v>
      </c>
      <c r="AH166" s="28">
        <v>2678.6289999999999</v>
      </c>
      <c r="AI166" s="28">
        <v>2496.1010000000001</v>
      </c>
      <c r="AJ166" s="28">
        <v>117.93399999999986</v>
      </c>
      <c r="AK166" s="28">
        <v>4144.6000000000004</v>
      </c>
      <c r="AL166" s="28">
        <v>3662.7800000000007</v>
      </c>
      <c r="AM166" s="28">
        <v>3812.4540000000002</v>
      </c>
      <c r="AN166" s="28">
        <v>3600.5673350000002</v>
      </c>
      <c r="AO166" s="28">
        <v>3796.6591330000024</v>
      </c>
      <c r="AP166" s="28">
        <v>4485.3571629999969</v>
      </c>
      <c r="AQ166" s="28">
        <v>3375.0828109999998</v>
      </c>
      <c r="AR166" s="28">
        <v>4628.405197</v>
      </c>
      <c r="AS166" s="28">
        <v>5238.1071069999989</v>
      </c>
      <c r="AT166" s="28">
        <v>6069.4536380000009</v>
      </c>
      <c r="AU166" s="28">
        <v>6221.5793200000016</v>
      </c>
      <c r="AV166" s="28">
        <v>7146.4324960000022</v>
      </c>
      <c r="AW166" s="28">
        <v>5792.2850899999958</v>
      </c>
      <c r="AX166" s="28">
        <v>7959.653882999999</v>
      </c>
      <c r="AY166" s="29"/>
      <c r="AZ166" s="19">
        <f>IFERROR(AX166/AW166-1,"X")</f>
        <v>0.37418199541694253</v>
      </c>
      <c r="BA166" s="19">
        <f t="shared" si="79"/>
        <v>0.31142840158885443</v>
      </c>
      <c r="BB166" s="11"/>
      <c r="BC166" s="28">
        <v>2779.5610000000001</v>
      </c>
      <c r="BD166" s="28">
        <v>1104.587</v>
      </c>
      <c r="BE166" s="28">
        <v>1621.421</v>
      </c>
      <c r="BF166" s="28">
        <v>1653.038</v>
      </c>
      <c r="BG166" s="28">
        <v>1600.7639999999999</v>
      </c>
      <c r="BH166" s="28">
        <v>2882.2420000000002</v>
      </c>
      <c r="BI166" s="28">
        <v>1335.1043319999999</v>
      </c>
      <c r="BJ166" s="28">
        <v>2483.332668</v>
      </c>
      <c r="BK166" s="28">
        <v>1004.2979999999997</v>
      </c>
      <c r="BL166" s="28">
        <v>3176.7319999999995</v>
      </c>
      <c r="BM166" s="28">
        <v>2257.9810000000002</v>
      </c>
      <c r="BN166" s="28">
        <v>3552.9562779999992</v>
      </c>
      <c r="BO166" s="28">
        <v>3552.9338057149039</v>
      </c>
      <c r="BP166" s="28">
        <v>4129.0801424050987</v>
      </c>
      <c r="BQ166" s="28">
        <v>1556.298</v>
      </c>
      <c r="BR166" s="28">
        <v>4329.7329700000018</v>
      </c>
      <c r="BS166" s="28">
        <v>7126.6046079479547</v>
      </c>
      <c r="BT166" s="28">
        <v>8277.0931113129591</v>
      </c>
      <c r="BU166" s="28">
        <v>7074.9705443685034</v>
      </c>
      <c r="BV166" s="28">
        <v>7815.5072626314995</v>
      </c>
      <c r="BW166" s="28">
        <v>5403.8876443453946</v>
      </c>
      <c r="BX166" s="28">
        <v>9441.3951819008835</v>
      </c>
      <c r="BY166" s="29"/>
      <c r="BZ166" s="19">
        <f>IFERROR(BX166/BW166-1,"X")</f>
        <v>0.74714868318558025</v>
      </c>
      <c r="CA166" s="19">
        <f t="shared" si="80"/>
        <v>0.14066557605792562</v>
      </c>
    </row>
    <row r="167" spans="1:79" ht="22.5" x14ac:dyDescent="0.25">
      <c r="A167" s="47" t="s">
        <v>108</v>
      </c>
      <c r="B167" s="17" t="s">
        <v>55</v>
      </c>
      <c r="C167" s="28">
        <v>237204.81700000001</v>
      </c>
      <c r="D167" s="28">
        <v>329831.35600000003</v>
      </c>
      <c r="E167" s="28">
        <v>93766.664000000004</v>
      </c>
      <c r="F167" s="28">
        <v>196394.61499999999</v>
      </c>
      <c r="G167" s="28">
        <v>299374.788</v>
      </c>
      <c r="H167" s="28">
        <v>414611.01</v>
      </c>
      <c r="I167" s="28">
        <v>101639.673</v>
      </c>
      <c r="J167" s="28">
        <v>178783.13699999999</v>
      </c>
      <c r="K167" s="28">
        <v>286014.57999999996</v>
      </c>
      <c r="L167" s="28">
        <v>417251.30200000003</v>
      </c>
      <c r="M167" s="28">
        <v>128351.32</v>
      </c>
      <c r="N167" s="28">
        <v>281545.29835499986</v>
      </c>
      <c r="O167" s="28">
        <v>440028.5994239999</v>
      </c>
      <c r="P167" s="28">
        <v>631042.31760999945</v>
      </c>
      <c r="Q167" s="28">
        <v>175606.97393000004</v>
      </c>
      <c r="R167" s="28">
        <v>346958.90777100017</v>
      </c>
      <c r="S167" s="28">
        <v>561871.12257517444</v>
      </c>
      <c r="T167" s="28">
        <v>771925.71857799985</v>
      </c>
      <c r="U167" s="28">
        <v>217154.70210109223</v>
      </c>
      <c r="V167" s="28">
        <v>464313.20443700004</v>
      </c>
      <c r="W167" s="28">
        <v>724015.78225635691</v>
      </c>
      <c r="X167" s="28">
        <v>1007241.2759829995</v>
      </c>
      <c r="Y167" s="29"/>
      <c r="Z167" s="19" t="s">
        <v>1</v>
      </c>
      <c r="AA167" s="19">
        <f t="shared" si="78"/>
        <v>0.30484222994731325</v>
      </c>
      <c r="AB167" s="7"/>
      <c r="AC167" s="28">
        <v>116401.878</v>
      </c>
      <c r="AD167" s="28">
        <v>162544.28700000001</v>
      </c>
      <c r="AE167" s="28">
        <v>46195.330999999998</v>
      </c>
      <c r="AF167" s="28">
        <v>91356.774000000005</v>
      </c>
      <c r="AG167" s="28">
        <v>133258.22399999999</v>
      </c>
      <c r="AH167" s="28">
        <v>184491.20699999999</v>
      </c>
      <c r="AI167" s="28">
        <v>42920.720999999998</v>
      </c>
      <c r="AJ167" s="28">
        <v>71392.745999999999</v>
      </c>
      <c r="AK167" s="28">
        <v>115168.196</v>
      </c>
      <c r="AL167" s="28">
        <v>171660.98499999999</v>
      </c>
      <c r="AM167" s="28">
        <v>56287.127</v>
      </c>
      <c r="AN167" s="28">
        <v>124068.92542699999</v>
      </c>
      <c r="AO167" s="28">
        <v>192830.411043</v>
      </c>
      <c r="AP167" s="28">
        <v>277844.289796</v>
      </c>
      <c r="AQ167" s="28">
        <v>74241.980574999994</v>
      </c>
      <c r="AR167" s="28">
        <v>135631.16570999997</v>
      </c>
      <c r="AS167" s="28">
        <v>219908.229654</v>
      </c>
      <c r="AT167" s="28">
        <v>284634.17611499986</v>
      </c>
      <c r="AU167" s="28">
        <v>77684.38304299998</v>
      </c>
      <c r="AV167" s="28">
        <v>158960.16003500001</v>
      </c>
      <c r="AW167" s="28">
        <v>244741.07317599992</v>
      </c>
      <c r="AX167" s="28">
        <v>334903.36105700006</v>
      </c>
      <c r="AY167" s="29"/>
      <c r="AZ167" s="19" t="s">
        <v>1</v>
      </c>
      <c r="BA167" s="19">
        <f t="shared" si="79"/>
        <v>0.17660980008841287</v>
      </c>
      <c r="BB167" s="11"/>
      <c r="BC167" s="28">
        <v>120802.939</v>
      </c>
      <c r="BD167" s="28">
        <v>167287.06899999999</v>
      </c>
      <c r="BE167" s="28">
        <v>47571.332999999999</v>
      </c>
      <c r="BF167" s="28">
        <v>105037.841</v>
      </c>
      <c r="BG167" s="28">
        <v>166116.56400000001</v>
      </c>
      <c r="BH167" s="28">
        <v>230119.80300000001</v>
      </c>
      <c r="BI167" s="28">
        <v>58718.951999999997</v>
      </c>
      <c r="BJ167" s="28">
        <v>107390.391</v>
      </c>
      <c r="BK167" s="28">
        <v>170846.38399999999</v>
      </c>
      <c r="BL167" s="28">
        <v>245590.31700000001</v>
      </c>
      <c r="BM167" s="28">
        <v>72064.192999999999</v>
      </c>
      <c r="BN167" s="28">
        <v>157476.37292799988</v>
      </c>
      <c r="BO167" s="28">
        <v>247198.18838099993</v>
      </c>
      <c r="BP167" s="28">
        <v>353198.02781399945</v>
      </c>
      <c r="BQ167" s="28">
        <v>101364.99335500003</v>
      </c>
      <c r="BR167" s="28">
        <v>211327.74206100023</v>
      </c>
      <c r="BS167" s="28">
        <v>341962.89292117447</v>
      </c>
      <c r="BT167" s="28">
        <v>487291.54246299993</v>
      </c>
      <c r="BU167" s="28">
        <v>139470.31905809225</v>
      </c>
      <c r="BV167" s="28">
        <v>305353.04440200003</v>
      </c>
      <c r="BW167" s="28">
        <v>479274.70908035699</v>
      </c>
      <c r="BX167" s="28">
        <v>672337.91492599936</v>
      </c>
      <c r="BY167" s="29"/>
      <c r="BZ167" s="19" t="s">
        <v>1</v>
      </c>
      <c r="CA167" s="19">
        <f t="shared" si="80"/>
        <v>0.37974468329100941</v>
      </c>
    </row>
    <row r="168" spans="1:79" x14ac:dyDescent="0.25">
      <c r="A168" s="53" t="s">
        <v>20</v>
      </c>
      <c r="B168" s="4" t="s">
        <v>55</v>
      </c>
      <c r="C168" s="8">
        <v>8947.0190000000002</v>
      </c>
      <c r="D168" s="8">
        <v>13740.541999999999</v>
      </c>
      <c r="E168" s="8">
        <v>3780.6260000000002</v>
      </c>
      <c r="F168" s="8">
        <v>8510.2630000000008</v>
      </c>
      <c r="G168" s="8">
        <v>13469.81</v>
      </c>
      <c r="H168" s="8">
        <v>20149.789000000001</v>
      </c>
      <c r="I168" s="8">
        <v>4520.2209999999995</v>
      </c>
      <c r="J168" s="8">
        <v>9227.7780000000002</v>
      </c>
      <c r="K168" s="8">
        <v>16157.24</v>
      </c>
      <c r="L168" s="8">
        <v>24472.439000000002</v>
      </c>
      <c r="M168" s="8">
        <v>4870.1859999999997</v>
      </c>
      <c r="N168" s="8">
        <v>10890.743367999999</v>
      </c>
      <c r="O168" s="8">
        <v>17440.939726823901</v>
      </c>
      <c r="P168" s="8">
        <v>24561.422270999992</v>
      </c>
      <c r="Q168" s="8">
        <v>5367.9814423559783</v>
      </c>
      <c r="R168" s="8">
        <v>14318.138252000004</v>
      </c>
      <c r="S168" s="8">
        <v>20747.713682549907</v>
      </c>
      <c r="T168" s="8">
        <v>36116.405300279082</v>
      </c>
      <c r="U168" s="8">
        <v>10425.858564167496</v>
      </c>
      <c r="V168" s="8">
        <v>25802.532622999999</v>
      </c>
      <c r="W168" s="8">
        <v>43696.37818793593</v>
      </c>
      <c r="X168" s="8">
        <v>65189.849357999992</v>
      </c>
      <c r="Y168" s="29"/>
      <c r="Z168" s="24" t="s">
        <v>1</v>
      </c>
      <c r="AA168" s="24">
        <f t="shared" si="78"/>
        <v>0.80499273989198072</v>
      </c>
      <c r="AB168" s="7"/>
      <c r="AC168" s="8">
        <v>865.17899999999997</v>
      </c>
      <c r="AD168" s="8">
        <v>1299.606</v>
      </c>
      <c r="AE168" s="8">
        <v>262.98099999999999</v>
      </c>
      <c r="AF168" s="8">
        <v>577.42200000000003</v>
      </c>
      <c r="AG168" s="8">
        <v>914.75300000000004</v>
      </c>
      <c r="AH168" s="8">
        <v>1379.021</v>
      </c>
      <c r="AI168" s="8">
        <v>252.91</v>
      </c>
      <c r="AJ168" s="8">
        <v>553.49699999999996</v>
      </c>
      <c r="AK168" s="8">
        <v>1141.7919999999999</v>
      </c>
      <c r="AL168" s="8">
        <v>1861.184</v>
      </c>
      <c r="AM168" s="8">
        <v>303.67200000000003</v>
      </c>
      <c r="AN168" s="8">
        <v>747.81368799999996</v>
      </c>
      <c r="AO168" s="8">
        <v>1171.5835950000001</v>
      </c>
      <c r="AP168" s="8">
        <v>1805.9461680000002</v>
      </c>
      <c r="AQ168" s="8">
        <v>454.88049999999998</v>
      </c>
      <c r="AR168" s="8">
        <v>992.32256000000007</v>
      </c>
      <c r="AS168" s="8">
        <v>1565.4221909999999</v>
      </c>
      <c r="AT168" s="8">
        <v>2218.9086130000001</v>
      </c>
      <c r="AU168" s="8">
        <v>545.13871200000006</v>
      </c>
      <c r="AV168" s="8">
        <v>1282.125734</v>
      </c>
      <c r="AW168" s="8">
        <v>1933.7828030000001</v>
      </c>
      <c r="AX168" s="8">
        <v>2812.7955720000004</v>
      </c>
      <c r="AY168" s="29"/>
      <c r="AZ168" s="24" t="s">
        <v>1</v>
      </c>
      <c r="BA168" s="24">
        <f t="shared" si="79"/>
        <v>0.26764822828690349</v>
      </c>
      <c r="BB168" s="11"/>
      <c r="BC168" s="8">
        <v>8081.84</v>
      </c>
      <c r="BD168" s="8">
        <v>12440.936</v>
      </c>
      <c r="BE168" s="8">
        <v>3517.645</v>
      </c>
      <c r="BF168" s="8">
        <v>7932.8410000000003</v>
      </c>
      <c r="BG168" s="8">
        <v>12555.057000000001</v>
      </c>
      <c r="BH168" s="8">
        <v>18770.768</v>
      </c>
      <c r="BI168" s="8">
        <v>4267.3109999999997</v>
      </c>
      <c r="BJ168" s="8">
        <v>8674.2810000000009</v>
      </c>
      <c r="BK168" s="8">
        <v>15015.448</v>
      </c>
      <c r="BL168" s="8">
        <v>22611.255000000001</v>
      </c>
      <c r="BM168" s="8">
        <v>4566.5140000000001</v>
      </c>
      <c r="BN168" s="8">
        <v>10142.929679999999</v>
      </c>
      <c r="BO168" s="8">
        <v>16269.356131823901</v>
      </c>
      <c r="BP168" s="8">
        <v>22755.476102999994</v>
      </c>
      <c r="BQ168" s="8">
        <v>4913.1009423559781</v>
      </c>
      <c r="BR168" s="8">
        <v>13325.815692000004</v>
      </c>
      <c r="BS168" s="8">
        <v>19182.291491549906</v>
      </c>
      <c r="BT168" s="8">
        <v>33897.496687279083</v>
      </c>
      <c r="BU168" s="8">
        <v>9880.7198521674964</v>
      </c>
      <c r="BV168" s="8">
        <v>24520.406888999998</v>
      </c>
      <c r="BW168" s="8">
        <v>41762.595384935928</v>
      </c>
      <c r="BX168" s="8">
        <v>62377.053785999989</v>
      </c>
      <c r="BY168" s="29"/>
      <c r="BZ168" s="24" t="s">
        <v>1</v>
      </c>
      <c r="CA168" s="24">
        <f t="shared" si="80"/>
        <v>0.8401669704833572</v>
      </c>
    </row>
    <row r="169" spans="1:79" ht="22.5" x14ac:dyDescent="0.25">
      <c r="A169" s="51" t="s">
        <v>63</v>
      </c>
      <c r="B169" s="4" t="s">
        <v>55</v>
      </c>
      <c r="C169" s="8">
        <v>8739.7180000000008</v>
      </c>
      <c r="D169" s="8">
        <v>13462.965</v>
      </c>
      <c r="E169" s="8">
        <v>3685.7919999999999</v>
      </c>
      <c r="F169" s="8">
        <v>8233.3760000000002</v>
      </c>
      <c r="G169" s="8">
        <v>12816.504999999999</v>
      </c>
      <c r="H169" s="8">
        <v>19637.242999999999</v>
      </c>
      <c r="I169" s="8">
        <v>4415.3779999999997</v>
      </c>
      <c r="J169" s="8">
        <v>9054.9830000000002</v>
      </c>
      <c r="K169" s="8">
        <v>15896.279</v>
      </c>
      <c r="L169" s="8">
        <v>24029.787</v>
      </c>
      <c r="M169" s="8">
        <v>4752.6689999999999</v>
      </c>
      <c r="N169" s="8">
        <v>10697.785973</v>
      </c>
      <c r="O169" s="8">
        <v>17167.320330823899</v>
      </c>
      <c r="P169" s="8">
        <v>24445.734203999989</v>
      </c>
      <c r="Q169" s="8">
        <v>5305.6273772702561</v>
      </c>
      <c r="R169" s="8">
        <v>14118.730252000003</v>
      </c>
      <c r="S169" s="8">
        <v>20439.191143028958</v>
      </c>
      <c r="T169" s="8">
        <v>35516.922690672371</v>
      </c>
      <c r="U169" s="8">
        <v>10367.095599999999</v>
      </c>
      <c r="V169" s="8">
        <v>25672.468148</v>
      </c>
      <c r="W169" s="8">
        <v>43409.567794542709</v>
      </c>
      <c r="X169" s="8">
        <v>64773.153960999996</v>
      </c>
      <c r="Y169" s="29"/>
      <c r="Z169" s="24" t="s">
        <v>1</v>
      </c>
      <c r="AA169" s="24">
        <f t="shared" si="78"/>
        <v>0.82372652397644353</v>
      </c>
      <c r="AB169" s="7"/>
      <c r="AC169" s="8">
        <v>794.65899999999999</v>
      </c>
      <c r="AD169" s="8">
        <v>1195.636</v>
      </c>
      <c r="AE169" s="8">
        <v>226.58099999999999</v>
      </c>
      <c r="AF169" s="8">
        <v>474.529</v>
      </c>
      <c r="AG169" s="8">
        <v>760.65</v>
      </c>
      <c r="AH169" s="8">
        <v>1134.049</v>
      </c>
      <c r="AI169" s="8">
        <v>209.54</v>
      </c>
      <c r="AJ169" s="8">
        <v>474.96699999999998</v>
      </c>
      <c r="AK169" s="8">
        <v>1012.102</v>
      </c>
      <c r="AL169" s="8">
        <v>1627.874</v>
      </c>
      <c r="AM169" s="8">
        <v>230.54499999999999</v>
      </c>
      <c r="AN169" s="8">
        <v>589.93129299999998</v>
      </c>
      <c r="AO169" s="8">
        <v>956.92019900000003</v>
      </c>
      <c r="AP169" s="8">
        <v>1738.0741009999999</v>
      </c>
      <c r="AQ169" s="8">
        <v>401.08049999999997</v>
      </c>
      <c r="AR169" s="8">
        <v>937.27256000000011</v>
      </c>
      <c r="AS169" s="8">
        <v>1498.6721909999999</v>
      </c>
      <c r="AT169" s="8">
        <v>2136.258613</v>
      </c>
      <c r="AU169" s="8">
        <v>533.43871200000001</v>
      </c>
      <c r="AV169" s="8">
        <v>1260.1115649999999</v>
      </c>
      <c r="AW169" s="8">
        <v>1899.268634</v>
      </c>
      <c r="AX169" s="8">
        <v>2765.4214030000003</v>
      </c>
      <c r="AY169" s="29"/>
      <c r="AZ169" s="24" t="s">
        <v>1</v>
      </c>
      <c r="BA169" s="24">
        <f t="shared" si="79"/>
        <v>0.29451620986864113</v>
      </c>
      <c r="BB169" s="11"/>
      <c r="BC169" s="8">
        <v>7945.0590000000002</v>
      </c>
      <c r="BD169" s="8">
        <v>12267.329</v>
      </c>
      <c r="BE169" s="8">
        <v>3459.2109999999998</v>
      </c>
      <c r="BF169" s="8">
        <v>7758.8469999999998</v>
      </c>
      <c r="BG169" s="8">
        <v>12055.855</v>
      </c>
      <c r="BH169" s="8">
        <v>18503.194</v>
      </c>
      <c r="BI169" s="8">
        <v>4205.8379999999997</v>
      </c>
      <c r="BJ169" s="8">
        <v>8580.0159999999996</v>
      </c>
      <c r="BK169" s="8">
        <v>14884.177</v>
      </c>
      <c r="BL169" s="8">
        <v>22401.913</v>
      </c>
      <c r="BM169" s="8">
        <v>4522.1239999999998</v>
      </c>
      <c r="BN169" s="8">
        <v>10107.85468</v>
      </c>
      <c r="BO169" s="8">
        <v>16210.400131823901</v>
      </c>
      <c r="BP169" s="8">
        <v>22707.660102999991</v>
      </c>
      <c r="BQ169" s="8">
        <v>4904.5468772702561</v>
      </c>
      <c r="BR169" s="8">
        <v>13181.457692000004</v>
      </c>
      <c r="BS169" s="8">
        <v>18940.518952028957</v>
      </c>
      <c r="BT169" s="8">
        <v>33380.664077672373</v>
      </c>
      <c r="BU169" s="8">
        <v>9833.6568879999995</v>
      </c>
      <c r="BV169" s="8">
        <v>24412.356583000001</v>
      </c>
      <c r="BW169" s="8">
        <v>41510.299160542709</v>
      </c>
      <c r="BX169" s="8">
        <v>62007.732557999996</v>
      </c>
      <c r="BY169" s="29"/>
      <c r="BZ169" s="24" t="s">
        <v>1</v>
      </c>
      <c r="CA169" s="24">
        <f t="shared" si="80"/>
        <v>0.85759433706040822</v>
      </c>
    </row>
    <row r="170" spans="1:79" x14ac:dyDescent="0.25">
      <c r="A170" s="53" t="s">
        <v>17</v>
      </c>
      <c r="B170" s="4" t="s">
        <v>55</v>
      </c>
      <c r="C170" s="8">
        <v>12420.074000000001</v>
      </c>
      <c r="D170" s="8">
        <v>17584.842000000001</v>
      </c>
      <c r="E170" s="8">
        <v>4328.0950000000003</v>
      </c>
      <c r="F170" s="8">
        <v>10384.419</v>
      </c>
      <c r="G170" s="8">
        <v>16089.894</v>
      </c>
      <c r="H170" s="8">
        <v>22818.142</v>
      </c>
      <c r="I170" s="8">
        <v>4199.8819999999996</v>
      </c>
      <c r="J170" s="8">
        <v>10123.919000000002</v>
      </c>
      <c r="K170" s="8">
        <v>18311.702999999998</v>
      </c>
      <c r="L170" s="8">
        <v>28005.906999999999</v>
      </c>
      <c r="M170" s="8">
        <v>4805.951</v>
      </c>
      <c r="N170" s="8">
        <v>12251.975363000001</v>
      </c>
      <c r="O170" s="8">
        <v>18762.764951415607</v>
      </c>
      <c r="P170" s="8">
        <v>25927.619515000009</v>
      </c>
      <c r="Q170" s="8">
        <v>5424.6579103012173</v>
      </c>
      <c r="R170" s="8">
        <v>15237.903718000001</v>
      </c>
      <c r="S170" s="8">
        <v>22865.564148399801</v>
      </c>
      <c r="T170" s="8">
        <v>33788.319609414852</v>
      </c>
      <c r="U170" s="8">
        <v>6965.3389358342974</v>
      </c>
      <c r="V170" s="8">
        <v>17546.869708000006</v>
      </c>
      <c r="W170" s="8">
        <v>28312.212768263515</v>
      </c>
      <c r="X170" s="8">
        <v>39512.019143999998</v>
      </c>
      <c r="Y170" s="29"/>
      <c r="Z170" s="24" t="s">
        <v>1</v>
      </c>
      <c r="AA170" s="24">
        <f t="shared" si="78"/>
        <v>0.16939876267153231</v>
      </c>
      <c r="AB170" s="7"/>
      <c r="AC170" s="8">
        <v>1102.079</v>
      </c>
      <c r="AD170" s="8">
        <v>1363.146</v>
      </c>
      <c r="AE170" s="8">
        <v>271.10399999999998</v>
      </c>
      <c r="AF170" s="8">
        <v>628.49300000000005</v>
      </c>
      <c r="AG170" s="8">
        <v>1056.9670000000001</v>
      </c>
      <c r="AH170" s="8">
        <v>1527.704</v>
      </c>
      <c r="AI170" s="8">
        <v>354.12099999999998</v>
      </c>
      <c r="AJ170" s="8">
        <v>706.04899999999998</v>
      </c>
      <c r="AK170" s="8">
        <v>1286.0319999999999</v>
      </c>
      <c r="AL170" s="8">
        <v>1985.607</v>
      </c>
      <c r="AM170" s="8">
        <v>447.31599999999997</v>
      </c>
      <c r="AN170" s="8">
        <v>1116.8204290000001</v>
      </c>
      <c r="AO170" s="8">
        <v>1762.0144310000001</v>
      </c>
      <c r="AP170" s="8">
        <v>2592.3065009999996</v>
      </c>
      <c r="AQ170" s="8">
        <v>589.42692199999999</v>
      </c>
      <c r="AR170" s="8">
        <v>1428.57375</v>
      </c>
      <c r="AS170" s="8">
        <v>2129.8084739999999</v>
      </c>
      <c r="AT170" s="8">
        <v>2968.7140869999998</v>
      </c>
      <c r="AU170" s="8">
        <v>589.60243700000001</v>
      </c>
      <c r="AV170" s="8">
        <v>1490.975531</v>
      </c>
      <c r="AW170" s="8">
        <v>2333.70993</v>
      </c>
      <c r="AX170" s="8">
        <v>3551.6308879999997</v>
      </c>
      <c r="AY170" s="29"/>
      <c r="AZ170" s="24" t="s">
        <v>1</v>
      </c>
      <c r="BA170" s="24">
        <f t="shared" si="79"/>
        <v>0.19635329773001464</v>
      </c>
      <c r="BB170" s="11"/>
      <c r="BC170" s="8">
        <v>11317.995000000001</v>
      </c>
      <c r="BD170" s="8">
        <v>16221.696</v>
      </c>
      <c r="BE170" s="8">
        <v>4056.991</v>
      </c>
      <c r="BF170" s="8">
        <v>9755.9259999999995</v>
      </c>
      <c r="BG170" s="8">
        <v>15032.927</v>
      </c>
      <c r="BH170" s="8">
        <v>21290.437999999998</v>
      </c>
      <c r="BI170" s="8">
        <v>3845.761</v>
      </c>
      <c r="BJ170" s="8">
        <v>9417.8700000000008</v>
      </c>
      <c r="BK170" s="8">
        <v>17025.670999999998</v>
      </c>
      <c r="BL170" s="8">
        <v>26020.3</v>
      </c>
      <c r="BM170" s="8">
        <v>4358.6350000000002</v>
      </c>
      <c r="BN170" s="8">
        <v>11135.154934000002</v>
      </c>
      <c r="BO170" s="8">
        <v>17000.750520415608</v>
      </c>
      <c r="BP170" s="8">
        <v>23335.31301400001</v>
      </c>
      <c r="BQ170" s="8">
        <v>4835.2309883012176</v>
      </c>
      <c r="BR170" s="8">
        <v>13809.329968000002</v>
      </c>
      <c r="BS170" s="8">
        <v>20735.755674399799</v>
      </c>
      <c r="BT170" s="8">
        <v>30819.605522414851</v>
      </c>
      <c r="BU170" s="8">
        <v>6375.736498834297</v>
      </c>
      <c r="BV170" s="8">
        <v>16055.894177000004</v>
      </c>
      <c r="BW170" s="8">
        <v>25978.502838263514</v>
      </c>
      <c r="BX170" s="8">
        <v>35960.388255999998</v>
      </c>
      <c r="BY170" s="29"/>
      <c r="BZ170" s="24" t="s">
        <v>1</v>
      </c>
      <c r="CA170" s="24">
        <f t="shared" si="80"/>
        <v>0.16680235345148398</v>
      </c>
    </row>
    <row r="171" spans="1:79" ht="22.5" x14ac:dyDescent="0.25">
      <c r="A171" s="51" t="s">
        <v>63</v>
      </c>
      <c r="B171" s="4" t="s">
        <v>55</v>
      </c>
      <c r="C171" s="8">
        <v>12203.825000000001</v>
      </c>
      <c r="D171" s="8">
        <v>17281.056</v>
      </c>
      <c r="E171" s="8">
        <v>3872.4760000000001</v>
      </c>
      <c r="F171" s="8">
        <v>9231.0630000000001</v>
      </c>
      <c r="G171" s="8">
        <v>15346.531999999999</v>
      </c>
      <c r="H171" s="8">
        <v>22010.159</v>
      </c>
      <c r="I171" s="8">
        <v>4007.3359999999998</v>
      </c>
      <c r="J171" s="8">
        <v>9823.360999999999</v>
      </c>
      <c r="K171" s="8">
        <v>17756.807000000001</v>
      </c>
      <c r="L171" s="8">
        <v>27295.7</v>
      </c>
      <c r="M171" s="8">
        <v>4649.6540000000005</v>
      </c>
      <c r="N171" s="8">
        <v>11741.732375</v>
      </c>
      <c r="O171" s="8">
        <v>17894.499935424821</v>
      </c>
      <c r="P171" s="8">
        <v>25428.744008000009</v>
      </c>
      <c r="Q171" s="8">
        <v>5304.0899645044283</v>
      </c>
      <c r="R171" s="8">
        <v>14825.395594000001</v>
      </c>
      <c r="S171" s="8">
        <v>22259.531154656652</v>
      </c>
      <c r="T171" s="8">
        <v>33247.758353854733</v>
      </c>
      <c r="U171" s="8">
        <v>6874.851367000002</v>
      </c>
      <c r="V171" s="8">
        <v>17316.773697000004</v>
      </c>
      <c r="W171" s="8">
        <v>27906.128643992703</v>
      </c>
      <c r="X171" s="8">
        <v>38850.202626999991</v>
      </c>
      <c r="Y171" s="29"/>
      <c r="Z171" s="24" t="s">
        <v>1</v>
      </c>
      <c r="AA171" s="24">
        <f t="shared" si="78"/>
        <v>0.16850592492638561</v>
      </c>
      <c r="AB171" s="7"/>
      <c r="AC171" s="8">
        <v>1088.5540000000001</v>
      </c>
      <c r="AD171" s="8">
        <v>1347.1210000000001</v>
      </c>
      <c r="AE171" s="8">
        <v>246.70400000000001</v>
      </c>
      <c r="AF171" s="8">
        <v>570.673</v>
      </c>
      <c r="AG171" s="8">
        <v>974.49699999999996</v>
      </c>
      <c r="AH171" s="8">
        <v>1402.874</v>
      </c>
      <c r="AI171" s="8">
        <v>326.51100000000002</v>
      </c>
      <c r="AJ171" s="8">
        <v>607.73900000000003</v>
      </c>
      <c r="AK171" s="8">
        <v>1096.6849999999999</v>
      </c>
      <c r="AL171" s="8">
        <v>1702.77</v>
      </c>
      <c r="AM171" s="8">
        <v>347.61700000000002</v>
      </c>
      <c r="AN171" s="8">
        <v>819.84742900000003</v>
      </c>
      <c r="AO171" s="8">
        <v>1269.599048</v>
      </c>
      <c r="AP171" s="8">
        <v>2427.3831170000003</v>
      </c>
      <c r="AQ171" s="8">
        <v>517.01748999999995</v>
      </c>
      <c r="AR171" s="8">
        <v>1289.5146340000001</v>
      </c>
      <c r="AS171" s="8">
        <v>1972.5012390000002</v>
      </c>
      <c r="AT171" s="8">
        <v>2761.1627429999999</v>
      </c>
      <c r="AU171" s="8">
        <v>566.27720700000009</v>
      </c>
      <c r="AV171" s="8">
        <v>1421.6503009999999</v>
      </c>
      <c r="AW171" s="8">
        <v>2220.0847000000003</v>
      </c>
      <c r="AX171" s="8">
        <v>3341.1931039999999</v>
      </c>
      <c r="AY171" s="29"/>
      <c r="AZ171" s="24" t="s">
        <v>1</v>
      </c>
      <c r="BA171" s="24">
        <f t="shared" si="79"/>
        <v>0.21006742991533978</v>
      </c>
      <c r="BB171" s="11"/>
      <c r="BC171" s="8">
        <v>11115.271000000001</v>
      </c>
      <c r="BD171" s="8">
        <v>15933.934999999999</v>
      </c>
      <c r="BE171" s="8">
        <v>3625.7719999999999</v>
      </c>
      <c r="BF171" s="8">
        <v>8660.39</v>
      </c>
      <c r="BG171" s="8">
        <v>14372.035</v>
      </c>
      <c r="BH171" s="8">
        <v>20607.285</v>
      </c>
      <c r="BI171" s="8">
        <v>3680.8249999999998</v>
      </c>
      <c r="BJ171" s="8">
        <v>9215.6219999999994</v>
      </c>
      <c r="BK171" s="8">
        <v>16660.121999999999</v>
      </c>
      <c r="BL171" s="8">
        <v>25592.93</v>
      </c>
      <c r="BM171" s="8">
        <v>4302.0370000000003</v>
      </c>
      <c r="BN171" s="8">
        <v>10921.884946</v>
      </c>
      <c r="BO171" s="8">
        <v>16624.900887424821</v>
      </c>
      <c r="BP171" s="8">
        <v>23001.360891000008</v>
      </c>
      <c r="BQ171" s="8">
        <v>4787.0724745044281</v>
      </c>
      <c r="BR171" s="8">
        <v>13535.88096</v>
      </c>
      <c r="BS171" s="8">
        <v>20287.029915656651</v>
      </c>
      <c r="BT171" s="8">
        <v>30486.595610854733</v>
      </c>
      <c r="BU171" s="8">
        <v>6308.5741600000019</v>
      </c>
      <c r="BV171" s="8">
        <v>15895.123396000003</v>
      </c>
      <c r="BW171" s="8">
        <v>25686.043943992703</v>
      </c>
      <c r="BX171" s="8">
        <v>35509.009522999993</v>
      </c>
      <c r="BY171" s="29"/>
      <c r="BZ171" s="24" t="s">
        <v>1</v>
      </c>
      <c r="CA171" s="24">
        <f t="shared" si="80"/>
        <v>0.16474171062763832</v>
      </c>
    </row>
    <row r="172" spans="1:79" x14ac:dyDescent="0.25">
      <c r="A172" s="53" t="s">
        <v>18</v>
      </c>
      <c r="B172" s="4" t="s">
        <v>55</v>
      </c>
      <c r="C172" s="8">
        <v>215837.72399999999</v>
      </c>
      <c r="D172" s="8">
        <v>298505.97200000001</v>
      </c>
      <c r="E172" s="8">
        <v>85657.942999999999</v>
      </c>
      <c r="F172" s="8">
        <v>177499.93299999999</v>
      </c>
      <c r="G172" s="8">
        <v>269815.08399999997</v>
      </c>
      <c r="H172" s="8">
        <v>371643.07900000003</v>
      </c>
      <c r="I172" s="8">
        <v>92919.57</v>
      </c>
      <c r="J172" s="8">
        <v>159431.44</v>
      </c>
      <c r="K172" s="8">
        <v>251545.63700000002</v>
      </c>
      <c r="L172" s="8">
        <v>364772.95600000001</v>
      </c>
      <c r="M172" s="8">
        <v>118675.183</v>
      </c>
      <c r="N172" s="8">
        <v>258402.57962400001</v>
      </c>
      <c r="O172" s="8">
        <v>403824.89474576036</v>
      </c>
      <c r="P172" s="8">
        <v>580553.27582399966</v>
      </c>
      <c r="Q172" s="8">
        <v>164814.33457734284</v>
      </c>
      <c r="R172" s="8">
        <v>317402.86580100004</v>
      </c>
      <c r="S172" s="8">
        <v>518257.84474422474</v>
      </c>
      <c r="T172" s="8">
        <v>702020.99366830592</v>
      </c>
      <c r="U172" s="8">
        <v>199763.50460109051</v>
      </c>
      <c r="V172" s="8">
        <v>420963.80210599978</v>
      </c>
      <c r="W172" s="8">
        <v>652007.19130015711</v>
      </c>
      <c r="X172" s="8">
        <v>902539.40748099959</v>
      </c>
      <c r="Y172" s="29"/>
      <c r="Z172" s="24" t="s">
        <v>1</v>
      </c>
      <c r="AA172" s="24">
        <f t="shared" si="78"/>
        <v>0.28563022419730588</v>
      </c>
      <c r="AB172" s="7"/>
      <c r="AC172" s="8">
        <v>114434.62</v>
      </c>
      <c r="AD172" s="8">
        <v>159881.535</v>
      </c>
      <c r="AE172" s="8">
        <v>45661.245999999999</v>
      </c>
      <c r="AF172" s="8">
        <v>90150.858999999997</v>
      </c>
      <c r="AG172" s="8">
        <v>131286.50399999999</v>
      </c>
      <c r="AH172" s="8">
        <v>181584.48199999999</v>
      </c>
      <c r="AI172" s="8">
        <v>42313.69</v>
      </c>
      <c r="AJ172" s="8">
        <v>70133.2</v>
      </c>
      <c r="AK172" s="8">
        <v>112740.372</v>
      </c>
      <c r="AL172" s="8">
        <v>167814.19399999999</v>
      </c>
      <c r="AM172" s="8">
        <v>55536.139000000003</v>
      </c>
      <c r="AN172" s="8">
        <v>122204.29131</v>
      </c>
      <c r="AO172" s="8">
        <v>189896.81301700001</v>
      </c>
      <c r="AP172" s="8">
        <v>273446.03712700005</v>
      </c>
      <c r="AQ172" s="8">
        <v>73197.673152999982</v>
      </c>
      <c r="AR172" s="8">
        <v>133210.26939999999</v>
      </c>
      <c r="AS172" s="8">
        <v>216212.99898899999</v>
      </c>
      <c r="AT172" s="8">
        <v>279446.55341499991</v>
      </c>
      <c r="AU172" s="8">
        <v>76549.641893999986</v>
      </c>
      <c r="AV172" s="8">
        <v>156187.05876999997</v>
      </c>
      <c r="AW172" s="8">
        <v>240473.58044299993</v>
      </c>
      <c r="AX172" s="8">
        <v>328538.93459700001</v>
      </c>
      <c r="AY172" s="29"/>
      <c r="AZ172" s="24" t="s">
        <v>1</v>
      </c>
      <c r="BA172" s="24">
        <f t="shared" si="79"/>
        <v>0.17567717540997574</v>
      </c>
      <c r="BB172" s="11"/>
      <c r="BC172" s="8">
        <v>101403.10400000001</v>
      </c>
      <c r="BD172" s="8">
        <v>138624.43700000001</v>
      </c>
      <c r="BE172" s="8">
        <v>39996.697</v>
      </c>
      <c r="BF172" s="8">
        <v>87349.073999999993</v>
      </c>
      <c r="BG172" s="8">
        <v>138528.57999999999</v>
      </c>
      <c r="BH172" s="8">
        <v>190058.59700000001</v>
      </c>
      <c r="BI172" s="8">
        <v>50605.88</v>
      </c>
      <c r="BJ172" s="8">
        <v>89298.240000000005</v>
      </c>
      <c r="BK172" s="8">
        <v>138805.26500000001</v>
      </c>
      <c r="BL172" s="8">
        <v>196958.76199999999</v>
      </c>
      <c r="BM172" s="8">
        <v>63139.044000000002</v>
      </c>
      <c r="BN172" s="8">
        <v>136198.288314</v>
      </c>
      <c r="BO172" s="8">
        <v>213928.08172876036</v>
      </c>
      <c r="BP172" s="8">
        <v>307107.23869699967</v>
      </c>
      <c r="BQ172" s="8">
        <v>91616.661424342878</v>
      </c>
      <c r="BR172" s="8">
        <v>184192.59640100005</v>
      </c>
      <c r="BS172" s="8">
        <v>302044.84575522476</v>
      </c>
      <c r="BT172" s="8">
        <v>422574.44025330606</v>
      </c>
      <c r="BU172" s="8">
        <v>123213.86270709053</v>
      </c>
      <c r="BV172" s="8">
        <v>264776.74333599978</v>
      </c>
      <c r="BW172" s="8">
        <v>411533.61085715721</v>
      </c>
      <c r="BX172" s="8">
        <v>574000.47288399958</v>
      </c>
      <c r="BY172" s="29"/>
      <c r="BZ172" s="24" t="s">
        <v>1</v>
      </c>
      <c r="CA172" s="24">
        <f t="shared" si="80"/>
        <v>0.35834167475894518</v>
      </c>
    </row>
    <row r="173" spans="1:79" x14ac:dyDescent="0.25">
      <c r="A173" s="51" t="s">
        <v>72</v>
      </c>
      <c r="B173" s="4" t="s">
        <v>55</v>
      </c>
      <c r="C173" s="8">
        <v>104608.25900000001</v>
      </c>
      <c r="D173" s="8">
        <v>142988.149</v>
      </c>
      <c r="E173" s="8">
        <v>43490.945</v>
      </c>
      <c r="F173" s="8">
        <v>88697.65</v>
      </c>
      <c r="G173" s="8">
        <v>129391.637</v>
      </c>
      <c r="H173" s="8">
        <v>175977.78</v>
      </c>
      <c r="I173" s="8">
        <v>39964.417000000001</v>
      </c>
      <c r="J173" s="8">
        <v>73049.471000000005</v>
      </c>
      <c r="K173" s="8">
        <v>112484.003</v>
      </c>
      <c r="L173" s="8">
        <v>159124.63399999999</v>
      </c>
      <c r="M173" s="8">
        <v>52626.623999999996</v>
      </c>
      <c r="N173" s="8">
        <v>118532.438651</v>
      </c>
      <c r="O173" s="8">
        <v>176028.51543300005</v>
      </c>
      <c r="P173" s="8">
        <v>242155.39181100007</v>
      </c>
      <c r="Q173" s="8">
        <v>68337.734097000008</v>
      </c>
      <c r="R173" s="8">
        <v>139728.05200900001</v>
      </c>
      <c r="S173" s="8">
        <v>215364.13038299992</v>
      </c>
      <c r="T173" s="8">
        <v>291216.58448100009</v>
      </c>
      <c r="U173" s="8">
        <v>75167.223651499997</v>
      </c>
      <c r="V173" s="8">
        <v>160850.09447249997</v>
      </c>
      <c r="W173" s="8">
        <v>248314.32669000005</v>
      </c>
      <c r="X173" s="8">
        <v>339538.815267</v>
      </c>
      <c r="Y173" s="29"/>
      <c r="Z173" s="24" t="s">
        <v>1</v>
      </c>
      <c r="AA173" s="24">
        <f t="shared" si="78"/>
        <v>0.1659322763918778</v>
      </c>
      <c r="AB173" s="7"/>
      <c r="AC173" s="8">
        <v>45149.497000000003</v>
      </c>
      <c r="AD173" s="8">
        <v>63812.684000000001</v>
      </c>
      <c r="AE173" s="8">
        <v>19597.131000000001</v>
      </c>
      <c r="AF173" s="8">
        <v>38683.940999999999</v>
      </c>
      <c r="AG173" s="8">
        <v>50968.800000000003</v>
      </c>
      <c r="AH173" s="8">
        <v>68320.922000000006</v>
      </c>
      <c r="AI173" s="8">
        <v>11255.791999999999</v>
      </c>
      <c r="AJ173" s="8">
        <v>20101.63</v>
      </c>
      <c r="AK173" s="8">
        <v>31092.291000000001</v>
      </c>
      <c r="AL173" s="8">
        <v>46073.631999999998</v>
      </c>
      <c r="AM173" s="8">
        <v>17958.870999999999</v>
      </c>
      <c r="AN173" s="8">
        <v>46083.195026000001</v>
      </c>
      <c r="AO173" s="8">
        <v>66342.434670000002</v>
      </c>
      <c r="AP173" s="8">
        <v>90530.066236000013</v>
      </c>
      <c r="AQ173" s="8">
        <v>26227.028945999999</v>
      </c>
      <c r="AR173" s="8">
        <v>54296.350106000005</v>
      </c>
      <c r="AS173" s="8">
        <v>82850.831150999991</v>
      </c>
      <c r="AT173" s="8">
        <v>107170.99231100001</v>
      </c>
      <c r="AU173" s="8">
        <v>27143.913516999997</v>
      </c>
      <c r="AV173" s="8">
        <v>57221.484183999986</v>
      </c>
      <c r="AW173" s="8">
        <v>86664.699818000023</v>
      </c>
      <c r="AX173" s="8">
        <v>117804.61238499999</v>
      </c>
      <c r="AY173" s="29"/>
      <c r="AZ173" s="24" t="s">
        <v>1</v>
      </c>
      <c r="BA173" s="24">
        <f t="shared" si="79"/>
        <v>9.9221065744564685E-2</v>
      </c>
      <c r="BB173" s="11"/>
      <c r="BC173" s="8">
        <v>59458.762000000002</v>
      </c>
      <c r="BD173" s="8">
        <v>79175.464999999997</v>
      </c>
      <c r="BE173" s="8">
        <v>23893.813999999998</v>
      </c>
      <c r="BF173" s="8">
        <v>50013.709000000003</v>
      </c>
      <c r="BG173" s="8">
        <v>78422.837</v>
      </c>
      <c r="BH173" s="8">
        <v>107656.85799999999</v>
      </c>
      <c r="BI173" s="8">
        <v>28708.625</v>
      </c>
      <c r="BJ173" s="8">
        <v>52947.841</v>
      </c>
      <c r="BK173" s="8">
        <v>81391.712</v>
      </c>
      <c r="BL173" s="8">
        <v>113051.00199999999</v>
      </c>
      <c r="BM173" s="8">
        <v>34667.752999999997</v>
      </c>
      <c r="BN173" s="8">
        <v>72449.243625000003</v>
      </c>
      <c r="BO173" s="8">
        <v>109686.08076300003</v>
      </c>
      <c r="BP173" s="8">
        <v>151625.32557500005</v>
      </c>
      <c r="BQ173" s="8">
        <v>42110.705151000009</v>
      </c>
      <c r="BR173" s="8">
        <v>85431.701902999994</v>
      </c>
      <c r="BS173" s="8">
        <v>132513.29923199993</v>
      </c>
      <c r="BT173" s="8">
        <v>184045.59217000008</v>
      </c>
      <c r="BU173" s="8">
        <v>48023.310134499996</v>
      </c>
      <c r="BV173" s="8">
        <v>103628.61028849997</v>
      </c>
      <c r="BW173" s="8">
        <v>161649.62687200002</v>
      </c>
      <c r="BX173" s="8">
        <v>221734.20288199998</v>
      </c>
      <c r="BY173" s="29"/>
      <c r="BZ173" s="24" t="s">
        <v>1</v>
      </c>
      <c r="CA173" s="24">
        <f t="shared" si="80"/>
        <v>0.20477866526239596</v>
      </c>
    </row>
    <row r="174" spans="1:79" s="6" customFormat="1" x14ac:dyDescent="0.25">
      <c r="A174" s="51" t="s">
        <v>73</v>
      </c>
      <c r="B174" s="4" t="s">
        <v>55</v>
      </c>
      <c r="C174" s="8">
        <v>111229.465</v>
      </c>
      <c r="D174" s="8">
        <v>155517.823</v>
      </c>
      <c r="E174" s="8">
        <v>42166.998</v>
      </c>
      <c r="F174" s="8">
        <v>88802.282999999996</v>
      </c>
      <c r="G174" s="8">
        <v>140423.44699999999</v>
      </c>
      <c r="H174" s="8">
        <v>195665.299</v>
      </c>
      <c r="I174" s="8">
        <v>52955.153000000006</v>
      </c>
      <c r="J174" s="8">
        <v>86381.968999999997</v>
      </c>
      <c r="K174" s="8">
        <v>139061.63400000002</v>
      </c>
      <c r="L174" s="8">
        <v>205648.32199999999</v>
      </c>
      <c r="M174" s="8">
        <v>66048.558999999994</v>
      </c>
      <c r="N174" s="8">
        <v>94817.615615000017</v>
      </c>
      <c r="O174" s="8">
        <v>154848.29554976034</v>
      </c>
      <c r="P174" s="8">
        <v>231132.23032499966</v>
      </c>
      <c r="Q174" s="8">
        <v>72975.539356342852</v>
      </c>
      <c r="R174" s="8">
        <v>139270.10933800007</v>
      </c>
      <c r="S174" s="8">
        <v>236483.24455722485</v>
      </c>
      <c r="T174" s="8">
        <v>314091.07414330589</v>
      </c>
      <c r="U174" s="8">
        <v>95644.344710590522</v>
      </c>
      <c r="V174" s="8">
        <v>196588.2744284998</v>
      </c>
      <c r="W174" s="8">
        <v>329831.79465599934</v>
      </c>
      <c r="X174" s="8">
        <v>460458.68399399961</v>
      </c>
      <c r="Y174" s="29"/>
      <c r="Z174" s="24" t="s">
        <v>1</v>
      </c>
      <c r="AA174" s="24">
        <f t="shared" si="78"/>
        <v>0.46600372280529267</v>
      </c>
      <c r="AB174" s="7"/>
      <c r="AC174" s="8">
        <v>69285.123000000007</v>
      </c>
      <c r="AD174" s="8">
        <v>96068.850999999995</v>
      </c>
      <c r="AE174" s="8">
        <v>26064.115000000002</v>
      </c>
      <c r="AF174" s="8">
        <v>51466.917999999998</v>
      </c>
      <c r="AG174" s="8">
        <v>80317.703999999998</v>
      </c>
      <c r="AH174" s="8">
        <v>113263.56</v>
      </c>
      <c r="AI174" s="8">
        <v>31057.898000000001</v>
      </c>
      <c r="AJ174" s="8">
        <v>50031.57</v>
      </c>
      <c r="AK174" s="8">
        <v>81648.081000000006</v>
      </c>
      <c r="AL174" s="8">
        <v>121740.56200000001</v>
      </c>
      <c r="AM174" s="8">
        <v>37577.267999999996</v>
      </c>
      <c r="AN174" s="8">
        <v>40501.972953999997</v>
      </c>
      <c r="AO174" s="8">
        <v>67533.45428000002</v>
      </c>
      <c r="AP174" s="8">
        <v>101368.50255700003</v>
      </c>
      <c r="AQ174" s="8">
        <v>28932.164674999989</v>
      </c>
      <c r="AR174" s="8">
        <v>49745.311085999987</v>
      </c>
      <c r="AS174" s="8">
        <v>79846.78456700001</v>
      </c>
      <c r="AT174" s="8">
        <v>104118.56975099989</v>
      </c>
      <c r="AU174" s="8">
        <v>31002.396965999982</v>
      </c>
      <c r="AV174" s="8">
        <v>64089.411775999986</v>
      </c>
      <c r="AW174" s="8">
        <v>100219.6361399999</v>
      </c>
      <c r="AX174" s="8">
        <v>137767.23378800001</v>
      </c>
      <c r="AY174" s="29"/>
      <c r="AZ174" s="24" t="s">
        <v>1</v>
      </c>
      <c r="BA174" s="24">
        <f t="shared" si="79"/>
        <v>0.32317639511828755</v>
      </c>
      <c r="BB174" s="11"/>
      <c r="BC174" s="8">
        <v>41944.341999999997</v>
      </c>
      <c r="BD174" s="8">
        <v>59448.972000000002</v>
      </c>
      <c r="BE174" s="8">
        <v>16102.883</v>
      </c>
      <c r="BF174" s="8">
        <v>37335.364999999998</v>
      </c>
      <c r="BG174" s="8">
        <v>60105.743000000002</v>
      </c>
      <c r="BH174" s="8">
        <v>82401.739000000001</v>
      </c>
      <c r="BI174" s="8">
        <v>21897.255000000001</v>
      </c>
      <c r="BJ174" s="8">
        <v>36350.398999999998</v>
      </c>
      <c r="BK174" s="8">
        <v>57413.553</v>
      </c>
      <c r="BL174" s="8">
        <v>83907.76</v>
      </c>
      <c r="BM174" s="8">
        <v>28471.291000000001</v>
      </c>
      <c r="BN174" s="8">
        <v>54315.642661000013</v>
      </c>
      <c r="BO174" s="8">
        <v>87314.841269760334</v>
      </c>
      <c r="BP174" s="8">
        <v>129763.72776799962</v>
      </c>
      <c r="BQ174" s="8">
        <v>44043.374681342859</v>
      </c>
      <c r="BR174" s="8">
        <v>89524.798252000066</v>
      </c>
      <c r="BS174" s="8">
        <v>156636.45999022483</v>
      </c>
      <c r="BT174" s="8">
        <v>209972.504392306</v>
      </c>
      <c r="BU174" s="8">
        <v>64641.947744590543</v>
      </c>
      <c r="BV174" s="8">
        <v>132498.86265249981</v>
      </c>
      <c r="BW174" s="8">
        <v>229612.15851599944</v>
      </c>
      <c r="BX174" s="8">
        <v>322691.4502059996</v>
      </c>
      <c r="BY174" s="29"/>
      <c r="BZ174" s="24" t="s">
        <v>1</v>
      </c>
      <c r="CA174" s="24">
        <f t="shared" si="80"/>
        <v>0.53682717239535838</v>
      </c>
    </row>
    <row r="175" spans="1:79" s="6" customFormat="1" x14ac:dyDescent="0.25">
      <c r="A175" s="51" t="s">
        <v>210</v>
      </c>
      <c r="B175" s="4" t="s">
        <v>55</v>
      </c>
      <c r="C175" s="25" t="s">
        <v>1</v>
      </c>
      <c r="D175" s="25" t="s">
        <v>1</v>
      </c>
      <c r="E175" s="25" t="s">
        <v>1</v>
      </c>
      <c r="F175" s="25" t="s">
        <v>1</v>
      </c>
      <c r="G175" s="25" t="s">
        <v>1</v>
      </c>
      <c r="H175" s="25" t="s">
        <v>1</v>
      </c>
      <c r="I175" s="25" t="s">
        <v>1</v>
      </c>
      <c r="J175" s="25" t="s">
        <v>1</v>
      </c>
      <c r="K175" s="25" t="s">
        <v>1</v>
      </c>
      <c r="L175" s="25" t="s">
        <v>1</v>
      </c>
      <c r="M175" s="25" t="s">
        <v>1</v>
      </c>
      <c r="N175" s="8">
        <v>9.0090000000000003</v>
      </c>
      <c r="O175" s="8">
        <v>13.144167882562359</v>
      </c>
      <c r="P175" s="8">
        <v>29.844839</v>
      </c>
      <c r="Q175" s="8">
        <v>13.607305484996349</v>
      </c>
      <c r="R175" s="8">
        <v>15.014184999999999</v>
      </c>
      <c r="S175" s="8">
        <v>32.177432359058059</v>
      </c>
      <c r="T175" s="8">
        <v>4.33</v>
      </c>
      <c r="U175" s="8">
        <v>1.1037815126050421</v>
      </c>
      <c r="V175" s="8">
        <v>2.75</v>
      </c>
      <c r="W175" s="8">
        <v>3.15</v>
      </c>
      <c r="X175" s="8">
        <v>4.24</v>
      </c>
      <c r="Y175" s="29"/>
      <c r="Z175" s="24" t="s">
        <v>1</v>
      </c>
      <c r="AA175" s="24">
        <f t="shared" si="78"/>
        <v>-2.0785219399538035E-2</v>
      </c>
      <c r="AB175" s="7"/>
      <c r="AC175" s="25" t="s">
        <v>1</v>
      </c>
      <c r="AD175" s="25" t="s">
        <v>1</v>
      </c>
      <c r="AE175" s="25" t="s">
        <v>1</v>
      </c>
      <c r="AF175" s="25" t="s">
        <v>1</v>
      </c>
      <c r="AG175" s="25" t="s">
        <v>1</v>
      </c>
      <c r="AH175" s="25" t="s">
        <v>1</v>
      </c>
      <c r="AI175" s="25" t="s">
        <v>1</v>
      </c>
      <c r="AJ175" s="25" t="s">
        <v>1</v>
      </c>
      <c r="AK175" s="25" t="s">
        <v>1</v>
      </c>
      <c r="AL175" s="25" t="s">
        <v>1</v>
      </c>
      <c r="AM175" s="25" t="s">
        <v>1</v>
      </c>
      <c r="AN175" s="8">
        <v>0.52</v>
      </c>
      <c r="AO175" s="8">
        <v>1.52</v>
      </c>
      <c r="AP175" s="8">
        <v>2.0699999999999998</v>
      </c>
      <c r="AQ175" s="8">
        <v>9.6999999999999993</v>
      </c>
      <c r="AR175" s="8">
        <v>0</v>
      </c>
      <c r="AS175" s="8">
        <v>0.75</v>
      </c>
      <c r="AT175" s="8">
        <v>0</v>
      </c>
      <c r="AU175" s="8">
        <v>0</v>
      </c>
      <c r="AV175" s="8">
        <v>0</v>
      </c>
      <c r="AW175" s="8">
        <v>0</v>
      </c>
      <c r="AX175" s="8">
        <v>0</v>
      </c>
      <c r="AY175" s="29"/>
      <c r="AZ175" s="24" t="s">
        <v>1</v>
      </c>
      <c r="BA175" s="24" t="str">
        <f t="shared" si="79"/>
        <v>X</v>
      </c>
      <c r="BB175" s="11"/>
      <c r="BC175" s="25" t="s">
        <v>1</v>
      </c>
      <c r="BD175" s="25" t="s">
        <v>1</v>
      </c>
      <c r="BE175" s="25" t="s">
        <v>1</v>
      </c>
      <c r="BF175" s="25" t="s">
        <v>1</v>
      </c>
      <c r="BG175" s="25" t="s">
        <v>1</v>
      </c>
      <c r="BH175" s="25" t="s">
        <v>1</v>
      </c>
      <c r="BI175" s="25" t="s">
        <v>1</v>
      </c>
      <c r="BJ175" s="25" t="s">
        <v>1</v>
      </c>
      <c r="BK175" s="25" t="s">
        <v>1</v>
      </c>
      <c r="BL175" s="25" t="s">
        <v>1</v>
      </c>
      <c r="BM175" s="25" t="s">
        <v>1</v>
      </c>
      <c r="BN175" s="8">
        <v>8.4890000000000008</v>
      </c>
      <c r="BO175" s="8">
        <v>11.624167882562359</v>
      </c>
      <c r="BP175" s="8">
        <v>27.774839</v>
      </c>
      <c r="BQ175" s="8">
        <v>3.9073054849963498</v>
      </c>
      <c r="BR175" s="8">
        <v>15.014184999999999</v>
      </c>
      <c r="BS175" s="8">
        <v>31.427432359058063</v>
      </c>
      <c r="BT175" s="8">
        <v>4.33</v>
      </c>
      <c r="BU175" s="8">
        <v>1.1037815126050421</v>
      </c>
      <c r="BV175" s="8">
        <v>2.75</v>
      </c>
      <c r="BW175" s="8">
        <v>3.15</v>
      </c>
      <c r="BX175" s="8">
        <v>4.24</v>
      </c>
      <c r="BY175" s="29"/>
      <c r="BZ175" s="24" t="s">
        <v>1</v>
      </c>
      <c r="CA175" s="24">
        <f t="shared" si="80"/>
        <v>-2.0785219399538035E-2</v>
      </c>
    </row>
    <row r="176" spans="1:79" s="6" customFormat="1" x14ac:dyDescent="0.25">
      <c r="A176" s="51" t="s">
        <v>209</v>
      </c>
      <c r="B176" s="4" t="s">
        <v>55</v>
      </c>
      <c r="C176" s="25" t="s">
        <v>1</v>
      </c>
      <c r="D176" s="25" t="s">
        <v>1</v>
      </c>
      <c r="E176" s="25" t="s">
        <v>1</v>
      </c>
      <c r="F176" s="25" t="s">
        <v>1</v>
      </c>
      <c r="G176" s="25" t="s">
        <v>1</v>
      </c>
      <c r="H176" s="25" t="s">
        <v>1</v>
      </c>
      <c r="I176" s="25" t="s">
        <v>1</v>
      </c>
      <c r="J176" s="25" t="s">
        <v>1</v>
      </c>
      <c r="K176" s="25" t="s">
        <v>1</v>
      </c>
      <c r="L176" s="25" t="s">
        <v>1</v>
      </c>
      <c r="M176" s="25" t="s">
        <v>1</v>
      </c>
      <c r="N176" s="8">
        <v>94808.606615000012</v>
      </c>
      <c r="O176" s="8">
        <v>154835.15138187777</v>
      </c>
      <c r="P176" s="8">
        <v>231102.38548599966</v>
      </c>
      <c r="Q176" s="8">
        <v>72961.932050857853</v>
      </c>
      <c r="R176" s="8">
        <v>139255.09515300003</v>
      </c>
      <c r="S176" s="8">
        <v>236451.06712486577</v>
      </c>
      <c r="T176" s="8">
        <v>314086.74414330593</v>
      </c>
      <c r="U176" s="8">
        <v>95643.240929077918</v>
      </c>
      <c r="V176" s="8">
        <v>196585.5244284998</v>
      </c>
      <c r="W176" s="8">
        <v>329828.64465599938</v>
      </c>
      <c r="X176" s="8">
        <v>460454.44399399962</v>
      </c>
      <c r="Y176" s="29"/>
      <c r="Z176" s="24" t="s">
        <v>1</v>
      </c>
      <c r="AA176" s="24">
        <f t="shared" si="78"/>
        <v>0.46601043367787476</v>
      </c>
      <c r="AB176" s="7"/>
      <c r="AC176" s="25" t="s">
        <v>1</v>
      </c>
      <c r="AD176" s="25" t="s">
        <v>1</v>
      </c>
      <c r="AE176" s="25" t="s">
        <v>1</v>
      </c>
      <c r="AF176" s="25" t="s">
        <v>1</v>
      </c>
      <c r="AG176" s="25" t="s">
        <v>1</v>
      </c>
      <c r="AH176" s="25" t="s">
        <v>1</v>
      </c>
      <c r="AI176" s="25" t="s">
        <v>1</v>
      </c>
      <c r="AJ176" s="25" t="s">
        <v>1</v>
      </c>
      <c r="AK176" s="25" t="s">
        <v>1</v>
      </c>
      <c r="AL176" s="25" t="s">
        <v>1</v>
      </c>
      <c r="AM176" s="25" t="s">
        <v>1</v>
      </c>
      <c r="AN176" s="8">
        <v>40501.452954</v>
      </c>
      <c r="AO176" s="8">
        <v>67531.934280000016</v>
      </c>
      <c r="AP176" s="8">
        <v>101366.43255700004</v>
      </c>
      <c r="AQ176" s="8">
        <v>28922.464674999988</v>
      </c>
      <c r="AR176" s="8">
        <v>49745.311085999987</v>
      </c>
      <c r="AS176" s="8">
        <v>79846.03456700001</v>
      </c>
      <c r="AT176" s="8">
        <v>104118.56975099989</v>
      </c>
      <c r="AU176" s="8">
        <v>31002.396965999982</v>
      </c>
      <c r="AV176" s="8">
        <v>64089.411775999986</v>
      </c>
      <c r="AW176" s="8">
        <v>100219.6361399999</v>
      </c>
      <c r="AX176" s="8">
        <v>137767.23378800001</v>
      </c>
      <c r="AY176" s="29"/>
      <c r="AZ176" s="24" t="s">
        <v>1</v>
      </c>
      <c r="BA176" s="24">
        <f t="shared" si="79"/>
        <v>0.32317639511828755</v>
      </c>
      <c r="BB176" s="11"/>
      <c r="BC176" s="25" t="s">
        <v>1</v>
      </c>
      <c r="BD176" s="25" t="s">
        <v>1</v>
      </c>
      <c r="BE176" s="25" t="s">
        <v>1</v>
      </c>
      <c r="BF176" s="25" t="s">
        <v>1</v>
      </c>
      <c r="BG176" s="25" t="s">
        <v>1</v>
      </c>
      <c r="BH176" s="25" t="s">
        <v>1</v>
      </c>
      <c r="BI176" s="25" t="s">
        <v>1</v>
      </c>
      <c r="BJ176" s="25" t="s">
        <v>1</v>
      </c>
      <c r="BK176" s="25" t="s">
        <v>1</v>
      </c>
      <c r="BL176" s="25" t="s">
        <v>1</v>
      </c>
      <c r="BM176" s="25" t="s">
        <v>1</v>
      </c>
      <c r="BN176" s="8">
        <v>54307.153661000011</v>
      </c>
      <c r="BO176" s="8">
        <v>87303.217101877774</v>
      </c>
      <c r="BP176" s="8">
        <v>129735.95292899963</v>
      </c>
      <c r="BQ176" s="8">
        <v>44039.467375857865</v>
      </c>
      <c r="BR176" s="8">
        <v>89509.784067000059</v>
      </c>
      <c r="BS176" s="8">
        <v>156605.03255786578</v>
      </c>
      <c r="BT176" s="8">
        <v>209968.17439230601</v>
      </c>
      <c r="BU176" s="8">
        <v>64640.843963077939</v>
      </c>
      <c r="BV176" s="8">
        <v>132496.11265249981</v>
      </c>
      <c r="BW176" s="8">
        <v>229609.00851599945</v>
      </c>
      <c r="BX176" s="8">
        <v>322687.21020599961</v>
      </c>
      <c r="BY176" s="29"/>
      <c r="BZ176" s="24" t="s">
        <v>1</v>
      </c>
      <c r="CA176" s="24">
        <f t="shared" si="80"/>
        <v>0.53683867157452414</v>
      </c>
    </row>
    <row r="177" spans="1:79" s="6" customFormat="1" x14ac:dyDescent="0.25">
      <c r="A177" s="51" t="s">
        <v>213</v>
      </c>
      <c r="B177" s="4" t="s">
        <v>55</v>
      </c>
      <c r="C177" s="25" t="s">
        <v>1</v>
      </c>
      <c r="D177" s="25" t="s">
        <v>1</v>
      </c>
      <c r="E177" s="25" t="s">
        <v>1</v>
      </c>
      <c r="F177" s="25" t="s">
        <v>1</v>
      </c>
      <c r="G177" s="25" t="s">
        <v>1</v>
      </c>
      <c r="H177" s="25" t="s">
        <v>1</v>
      </c>
      <c r="I177" s="25" t="s">
        <v>1</v>
      </c>
      <c r="J177" s="25" t="s">
        <v>1</v>
      </c>
      <c r="K177" s="25" t="s">
        <v>1</v>
      </c>
      <c r="L177" s="25" t="s">
        <v>1</v>
      </c>
      <c r="M177" s="25" t="s">
        <v>1</v>
      </c>
      <c r="N177" s="8">
        <v>45052.525357999999</v>
      </c>
      <c r="O177" s="8">
        <v>72948.083763000002</v>
      </c>
      <c r="P177" s="8">
        <v>107265.65368799999</v>
      </c>
      <c r="Q177" s="8">
        <v>23501.061124</v>
      </c>
      <c r="R177" s="8">
        <v>38404.704453999999</v>
      </c>
      <c r="S177" s="8">
        <v>66410.469803999993</v>
      </c>
      <c r="T177" s="8">
        <v>96152.228353000013</v>
      </c>
      <c r="U177" s="8">
        <v>28829.892901999996</v>
      </c>
      <c r="V177" s="8">
        <v>63203.368741000013</v>
      </c>
      <c r="W177" s="8">
        <v>73352.621401000011</v>
      </c>
      <c r="X177" s="8">
        <v>101818.12307199999</v>
      </c>
      <c r="Y177" s="29"/>
      <c r="Z177" s="24" t="s">
        <v>1</v>
      </c>
      <c r="AA177" s="24">
        <f t="shared" si="78"/>
        <v>5.8926296520128485E-2</v>
      </c>
      <c r="AB177" s="7"/>
      <c r="AC177" s="25" t="s">
        <v>1</v>
      </c>
      <c r="AD177" s="25" t="s">
        <v>1</v>
      </c>
      <c r="AE177" s="25" t="s">
        <v>1</v>
      </c>
      <c r="AF177" s="25" t="s">
        <v>1</v>
      </c>
      <c r="AG177" s="25" t="s">
        <v>1</v>
      </c>
      <c r="AH177" s="25" t="s">
        <v>1</v>
      </c>
      <c r="AI177" s="25" t="s">
        <v>1</v>
      </c>
      <c r="AJ177" s="25" t="s">
        <v>1</v>
      </c>
      <c r="AK177" s="25" t="s">
        <v>1</v>
      </c>
      <c r="AL177" s="25" t="s">
        <v>1</v>
      </c>
      <c r="AM177" s="25" t="s">
        <v>1</v>
      </c>
      <c r="AN177" s="8">
        <v>35619.123330000002</v>
      </c>
      <c r="AO177" s="8">
        <v>56020.924067</v>
      </c>
      <c r="AP177" s="8">
        <v>81547.46833399999</v>
      </c>
      <c r="AQ177" s="8">
        <v>18038.479531999998</v>
      </c>
      <c r="AR177" s="8">
        <v>29168.608207999998</v>
      </c>
      <c r="AS177" s="8">
        <v>53515.383270999999</v>
      </c>
      <c r="AT177" s="8">
        <v>68092.643329000013</v>
      </c>
      <c r="AU177" s="8">
        <v>18385.090410999997</v>
      </c>
      <c r="AV177" s="8">
        <v>34838.204110000006</v>
      </c>
      <c r="AW177" s="8">
        <v>53531.120285000005</v>
      </c>
      <c r="AX177" s="8">
        <v>72860.380223999993</v>
      </c>
      <c r="AY177" s="29"/>
      <c r="AZ177" s="24" t="s">
        <v>1</v>
      </c>
      <c r="BA177" s="24">
        <f t="shared" si="79"/>
        <v>7.001838468751953E-2</v>
      </c>
      <c r="BB177" s="11"/>
      <c r="BC177" s="25" t="s">
        <v>1</v>
      </c>
      <c r="BD177" s="25" t="s">
        <v>1</v>
      </c>
      <c r="BE177" s="25" t="s">
        <v>1</v>
      </c>
      <c r="BF177" s="25" t="s">
        <v>1</v>
      </c>
      <c r="BG177" s="25" t="s">
        <v>1</v>
      </c>
      <c r="BH177" s="25" t="s">
        <v>1</v>
      </c>
      <c r="BI177" s="25" t="s">
        <v>1</v>
      </c>
      <c r="BJ177" s="25" t="s">
        <v>1</v>
      </c>
      <c r="BK177" s="25" t="s">
        <v>1</v>
      </c>
      <c r="BL177" s="25" t="s">
        <v>1</v>
      </c>
      <c r="BM177" s="25" t="s">
        <v>1</v>
      </c>
      <c r="BN177" s="8">
        <v>9433.4020279999986</v>
      </c>
      <c r="BO177" s="8">
        <v>16927.159695999999</v>
      </c>
      <c r="BP177" s="8">
        <v>25718.185354000001</v>
      </c>
      <c r="BQ177" s="8">
        <v>5462.5815920000005</v>
      </c>
      <c r="BR177" s="8">
        <v>9236.096246000001</v>
      </c>
      <c r="BS177" s="8">
        <v>12895.086533</v>
      </c>
      <c r="BT177" s="8">
        <v>28059.585024</v>
      </c>
      <c r="BU177" s="8">
        <v>10444.802490999999</v>
      </c>
      <c r="BV177" s="8">
        <v>28365.164631000003</v>
      </c>
      <c r="BW177" s="8">
        <v>19821.501116000003</v>
      </c>
      <c r="BX177" s="8">
        <v>28957.742848000002</v>
      </c>
      <c r="BY177" s="29"/>
      <c r="BZ177" s="24" t="s">
        <v>1</v>
      </c>
      <c r="CA177" s="24">
        <f t="shared" si="80"/>
        <v>3.2008948928923475E-2</v>
      </c>
    </row>
    <row r="178" spans="1:79" s="6" customFormat="1" x14ac:dyDescent="0.25">
      <c r="A178" s="51" t="s">
        <v>228</v>
      </c>
      <c r="B178" s="4" t="s">
        <v>55</v>
      </c>
      <c r="C178" s="25" t="s">
        <v>1</v>
      </c>
      <c r="D178" s="25" t="s">
        <v>1</v>
      </c>
      <c r="E178" s="25" t="s">
        <v>1</v>
      </c>
      <c r="F178" s="25" t="s">
        <v>1</v>
      </c>
      <c r="G178" s="25" t="s">
        <v>1</v>
      </c>
      <c r="H178" s="25" t="s">
        <v>1</v>
      </c>
      <c r="I178" s="25" t="s">
        <v>1</v>
      </c>
      <c r="J178" s="25" t="s">
        <v>1</v>
      </c>
      <c r="K178" s="25" t="s">
        <v>1</v>
      </c>
      <c r="L178" s="25" t="s">
        <v>1</v>
      </c>
      <c r="M178" s="25" t="s">
        <v>1</v>
      </c>
      <c r="N178" s="25" t="s">
        <v>1</v>
      </c>
      <c r="O178" s="25" t="s">
        <v>1</v>
      </c>
      <c r="P178" s="25" t="s">
        <v>1</v>
      </c>
      <c r="Q178" s="25" t="s">
        <v>1</v>
      </c>
      <c r="R178" s="25" t="s">
        <v>1</v>
      </c>
      <c r="S178" s="25" t="s">
        <v>1</v>
      </c>
      <c r="T178" s="8">
        <v>561.10669099999996</v>
      </c>
      <c r="U178" s="8">
        <v>122.04333699999999</v>
      </c>
      <c r="V178" s="8">
        <v>322.06446399999999</v>
      </c>
      <c r="W178" s="8">
        <v>508.44855315776653</v>
      </c>
      <c r="X178" s="8">
        <v>723.78514800000028</v>
      </c>
      <c r="Y178" s="29"/>
      <c r="Z178" s="24" t="s">
        <v>1</v>
      </c>
      <c r="AA178" s="24">
        <f t="shared" si="78"/>
        <v>0.28992428643129542</v>
      </c>
      <c r="AB178" s="7"/>
      <c r="AC178" s="25" t="s">
        <v>1</v>
      </c>
      <c r="AD178" s="25" t="s">
        <v>1</v>
      </c>
      <c r="AE178" s="25" t="s">
        <v>1</v>
      </c>
      <c r="AF178" s="25" t="s">
        <v>1</v>
      </c>
      <c r="AG178" s="25" t="s">
        <v>1</v>
      </c>
      <c r="AH178" s="25" t="s">
        <v>1</v>
      </c>
      <c r="AI178" s="25" t="s">
        <v>1</v>
      </c>
      <c r="AJ178" s="25" t="s">
        <v>1</v>
      </c>
      <c r="AK178" s="25" t="s">
        <v>1</v>
      </c>
      <c r="AL178" s="25" t="s">
        <v>1</v>
      </c>
      <c r="AM178" s="25" t="s">
        <v>1</v>
      </c>
      <c r="AN178" s="25" t="s">
        <v>1</v>
      </c>
      <c r="AO178" s="25" t="s">
        <v>1</v>
      </c>
      <c r="AP178" s="25" t="s">
        <v>1</v>
      </c>
      <c r="AQ178" s="25" t="s">
        <v>1</v>
      </c>
      <c r="AR178" s="25" t="s">
        <v>1</v>
      </c>
      <c r="AS178" s="25" t="s">
        <v>1</v>
      </c>
      <c r="AT178" s="8">
        <v>64.348024000000009</v>
      </c>
      <c r="AU178" s="8">
        <v>18.241</v>
      </c>
      <c r="AV178" s="8">
        <v>37.9587</v>
      </c>
      <c r="AW178" s="8">
        <v>58.124199999999995</v>
      </c>
      <c r="AX178" s="8">
        <v>106.70819999999999</v>
      </c>
      <c r="AY178" s="29"/>
      <c r="AZ178" s="24" t="s">
        <v>1</v>
      </c>
      <c r="BA178" s="24">
        <f t="shared" si="79"/>
        <v>0.65829800772126235</v>
      </c>
      <c r="BB178" s="11"/>
      <c r="BC178" s="25" t="s">
        <v>1</v>
      </c>
      <c r="BD178" s="25" t="s">
        <v>1</v>
      </c>
      <c r="BE178" s="25" t="s">
        <v>1</v>
      </c>
      <c r="BF178" s="25" t="s">
        <v>1</v>
      </c>
      <c r="BG178" s="25" t="s">
        <v>1</v>
      </c>
      <c r="BH178" s="25" t="s">
        <v>1</v>
      </c>
      <c r="BI178" s="25" t="s">
        <v>1</v>
      </c>
      <c r="BJ178" s="25" t="s">
        <v>1</v>
      </c>
      <c r="BK178" s="25" t="s">
        <v>1</v>
      </c>
      <c r="BL178" s="25" t="s">
        <v>1</v>
      </c>
      <c r="BM178" s="25" t="s">
        <v>1</v>
      </c>
      <c r="BN178" s="25" t="s">
        <v>1</v>
      </c>
      <c r="BO178" s="25" t="s">
        <v>1</v>
      </c>
      <c r="BP178" s="25" t="s">
        <v>1</v>
      </c>
      <c r="BQ178" s="25" t="s">
        <v>1</v>
      </c>
      <c r="BR178" s="25" t="s">
        <v>1</v>
      </c>
      <c r="BS178" s="25" t="s">
        <v>1</v>
      </c>
      <c r="BT178" s="8">
        <v>496.75866699999995</v>
      </c>
      <c r="BU178" s="8">
        <v>103.80233699999999</v>
      </c>
      <c r="BV178" s="8">
        <v>284.10576399999997</v>
      </c>
      <c r="BW178" s="8">
        <v>450.32435315776655</v>
      </c>
      <c r="BX178" s="8">
        <v>617.07694800000024</v>
      </c>
      <c r="BY178" s="29"/>
      <c r="BZ178" s="24" t="s">
        <v>1</v>
      </c>
      <c r="CA178" s="24">
        <f t="shared" si="80"/>
        <v>0.24220670718564485</v>
      </c>
    </row>
    <row r="179" spans="1:79" x14ac:dyDescent="0.25">
      <c r="A179" s="53" t="s">
        <v>242</v>
      </c>
      <c r="B179" s="4" t="s">
        <v>55</v>
      </c>
      <c r="C179" s="8">
        <v>68108.479999999996</v>
      </c>
      <c r="D179" s="8">
        <v>97759.854999999996</v>
      </c>
      <c r="E179" s="8">
        <v>31868.338</v>
      </c>
      <c r="F179" s="8">
        <v>65769.608999999997</v>
      </c>
      <c r="G179" s="8">
        <v>100476.52099999999</v>
      </c>
      <c r="H179" s="8">
        <v>143009.872</v>
      </c>
      <c r="I179" s="8">
        <v>37056.649000000005</v>
      </c>
      <c r="J179" s="8">
        <v>67320.681000000011</v>
      </c>
      <c r="K179" s="8">
        <v>106060.24900000001</v>
      </c>
      <c r="L179" s="8">
        <v>155770.73499999999</v>
      </c>
      <c r="M179" s="8">
        <v>62303.448000000004</v>
      </c>
      <c r="N179" s="8">
        <v>142715.24933000002</v>
      </c>
      <c r="O179" s="8">
        <v>226474.97685599999</v>
      </c>
      <c r="P179" s="8">
        <v>329307.130466</v>
      </c>
      <c r="Q179" s="8">
        <v>107806.50889299999</v>
      </c>
      <c r="R179" s="8">
        <v>218965.55433200003</v>
      </c>
      <c r="S179" s="8">
        <v>358959.27011495491</v>
      </c>
      <c r="T179" s="8">
        <v>509137.59318899998</v>
      </c>
      <c r="U179" s="8">
        <v>156820.30042840011</v>
      </c>
      <c r="V179" s="8">
        <v>337993.16023849999</v>
      </c>
      <c r="W179" s="8">
        <v>535331.04751578474</v>
      </c>
      <c r="X179" s="8">
        <v>757229.30899499997</v>
      </c>
      <c r="Y179" s="29"/>
      <c r="Z179" s="24" t="s">
        <v>1</v>
      </c>
      <c r="AA179" s="24">
        <f t="shared" si="78"/>
        <v>0.48727832932561399</v>
      </c>
      <c r="AB179" s="7"/>
      <c r="AC179" s="8">
        <v>49735.487999999998</v>
      </c>
      <c r="AD179" s="8">
        <v>71365.142000000007</v>
      </c>
      <c r="AE179" s="8">
        <v>22554.993999999999</v>
      </c>
      <c r="AF179" s="8">
        <v>45685.667999999998</v>
      </c>
      <c r="AG179" s="8">
        <v>64782.688999999998</v>
      </c>
      <c r="AH179" s="8">
        <v>91697.842000000004</v>
      </c>
      <c r="AI179" s="8">
        <v>18189.705000000002</v>
      </c>
      <c r="AJ179" s="8">
        <v>32760.934000000001</v>
      </c>
      <c r="AK179" s="8">
        <v>51819.629000000001</v>
      </c>
      <c r="AL179" s="8">
        <v>76247.212</v>
      </c>
      <c r="AM179" s="8">
        <v>29125.758000000002</v>
      </c>
      <c r="AN179" s="8">
        <v>68582.206484999988</v>
      </c>
      <c r="AO179" s="8">
        <v>105960.21630899998</v>
      </c>
      <c r="AP179" s="8">
        <v>152435.26658699999</v>
      </c>
      <c r="AQ179" s="8">
        <v>46896.262730999995</v>
      </c>
      <c r="AR179" s="8">
        <v>93457.334743000014</v>
      </c>
      <c r="AS179" s="8">
        <v>146468.25752999997</v>
      </c>
      <c r="AT179" s="8">
        <v>196084.18350599997</v>
      </c>
      <c r="AU179" s="8">
        <v>54688.262467000008</v>
      </c>
      <c r="AV179" s="8">
        <v>114578.46758499999</v>
      </c>
      <c r="AW179" s="8">
        <v>178487.10040199998</v>
      </c>
      <c r="AX179" s="8">
        <v>247415.748418</v>
      </c>
      <c r="AY179" s="29"/>
      <c r="AZ179" s="24" t="s">
        <v>1</v>
      </c>
      <c r="BA179" s="24">
        <f t="shared" si="79"/>
        <v>0.26178330140752704</v>
      </c>
      <c r="BB179" s="11"/>
      <c r="BC179" s="8">
        <v>18372.991999999998</v>
      </c>
      <c r="BD179" s="8">
        <v>26394.713</v>
      </c>
      <c r="BE179" s="8">
        <v>9313.3439999999991</v>
      </c>
      <c r="BF179" s="8">
        <v>20083.940999999999</v>
      </c>
      <c r="BG179" s="8">
        <v>35693.832000000002</v>
      </c>
      <c r="BH179" s="8">
        <v>51312.03</v>
      </c>
      <c r="BI179" s="8">
        <v>18866.944</v>
      </c>
      <c r="BJ179" s="8">
        <v>34559.747000000003</v>
      </c>
      <c r="BK179" s="8">
        <v>54240.62</v>
      </c>
      <c r="BL179" s="8">
        <v>79523.523000000001</v>
      </c>
      <c r="BM179" s="8">
        <v>33177.69</v>
      </c>
      <c r="BN179" s="8">
        <v>74133.042845000018</v>
      </c>
      <c r="BO179" s="8">
        <v>120514.76054700001</v>
      </c>
      <c r="BP179" s="8">
        <v>176871.86387900001</v>
      </c>
      <c r="BQ179" s="8">
        <v>60910.246161999989</v>
      </c>
      <c r="BR179" s="8">
        <v>125508.219589</v>
      </c>
      <c r="BS179" s="8">
        <v>212491.01258495494</v>
      </c>
      <c r="BT179" s="8">
        <v>313053.40968300001</v>
      </c>
      <c r="BU179" s="8">
        <v>102132.03796140008</v>
      </c>
      <c r="BV179" s="8">
        <v>223414.69265349998</v>
      </c>
      <c r="BW179" s="8">
        <v>356843.94711378479</v>
      </c>
      <c r="BX179" s="8">
        <v>509813.56057699997</v>
      </c>
      <c r="BY179" s="29"/>
      <c r="BZ179" s="24" t="s">
        <v>1</v>
      </c>
      <c r="CA179" s="24">
        <f t="shared" si="80"/>
        <v>0.62851943089596318</v>
      </c>
    </row>
    <row r="180" spans="1:79" s="6" customFormat="1" x14ac:dyDescent="0.25">
      <c r="A180" s="51" t="s">
        <v>229</v>
      </c>
      <c r="B180" s="4" t="s">
        <v>55</v>
      </c>
      <c r="C180" s="25" t="s">
        <v>1</v>
      </c>
      <c r="D180" s="25" t="s">
        <v>1</v>
      </c>
      <c r="E180" s="25" t="s">
        <v>1</v>
      </c>
      <c r="F180" s="25" t="s">
        <v>1</v>
      </c>
      <c r="G180" s="25" t="s">
        <v>1</v>
      </c>
      <c r="H180" s="25" t="s">
        <v>1</v>
      </c>
      <c r="I180" s="25" t="s">
        <v>1</v>
      </c>
      <c r="J180" s="25" t="s">
        <v>1</v>
      </c>
      <c r="K180" s="25" t="s">
        <v>1</v>
      </c>
      <c r="L180" s="25" t="s">
        <v>1</v>
      </c>
      <c r="M180" s="25" t="s">
        <v>1</v>
      </c>
      <c r="N180" s="25" t="s">
        <v>1</v>
      </c>
      <c r="O180" s="25" t="s">
        <v>1</v>
      </c>
      <c r="P180" s="25" t="s">
        <v>1</v>
      </c>
      <c r="Q180" s="25" t="s">
        <v>1</v>
      </c>
      <c r="R180" s="25" t="s">
        <v>1</v>
      </c>
      <c r="S180" s="25" t="s">
        <v>1</v>
      </c>
      <c r="T180" s="8">
        <v>6513.628318</v>
      </c>
      <c r="U180" s="8">
        <v>3960.8232158348455</v>
      </c>
      <c r="V180" s="8">
        <v>10677.487637000002</v>
      </c>
      <c r="W180" s="8">
        <v>19780.722972818825</v>
      </c>
      <c r="X180" s="8">
        <v>31500.103218000004</v>
      </c>
      <c r="Y180" s="29"/>
      <c r="Z180" s="24" t="s">
        <v>1</v>
      </c>
      <c r="AA180" s="24">
        <f t="shared" si="78"/>
        <v>3.8360301939475825</v>
      </c>
      <c r="AB180" s="7"/>
      <c r="AC180" s="25" t="s">
        <v>1</v>
      </c>
      <c r="AD180" s="25" t="s">
        <v>1</v>
      </c>
      <c r="AE180" s="25" t="s">
        <v>1</v>
      </c>
      <c r="AF180" s="25" t="s">
        <v>1</v>
      </c>
      <c r="AG180" s="25" t="s">
        <v>1</v>
      </c>
      <c r="AH180" s="25" t="s">
        <v>1</v>
      </c>
      <c r="AI180" s="25" t="s">
        <v>1</v>
      </c>
      <c r="AJ180" s="25" t="s">
        <v>1</v>
      </c>
      <c r="AK180" s="25" t="s">
        <v>1</v>
      </c>
      <c r="AL180" s="25" t="s">
        <v>1</v>
      </c>
      <c r="AM180" s="25" t="s">
        <v>1</v>
      </c>
      <c r="AN180" s="25" t="s">
        <v>1</v>
      </c>
      <c r="AO180" s="25" t="s">
        <v>1</v>
      </c>
      <c r="AP180" s="25" t="s">
        <v>1</v>
      </c>
      <c r="AQ180" s="25" t="s">
        <v>1</v>
      </c>
      <c r="AR180" s="25" t="s">
        <v>1</v>
      </c>
      <c r="AS180" s="25" t="s">
        <v>1</v>
      </c>
      <c r="AT180" s="8">
        <v>2</v>
      </c>
      <c r="AU180" s="8">
        <v>17.8</v>
      </c>
      <c r="AV180" s="8">
        <v>49.2</v>
      </c>
      <c r="AW180" s="8">
        <v>66.334999999999994</v>
      </c>
      <c r="AX180" s="8">
        <v>90.572000000000003</v>
      </c>
      <c r="AY180" s="29"/>
      <c r="AZ180" s="24" t="s">
        <v>1</v>
      </c>
      <c r="BA180" s="24">
        <f t="shared" si="79"/>
        <v>44.286000000000001</v>
      </c>
      <c r="BB180" s="11"/>
      <c r="BC180" s="25" t="s">
        <v>1</v>
      </c>
      <c r="BD180" s="25" t="s">
        <v>1</v>
      </c>
      <c r="BE180" s="25" t="s">
        <v>1</v>
      </c>
      <c r="BF180" s="25" t="s">
        <v>1</v>
      </c>
      <c r="BG180" s="25" t="s">
        <v>1</v>
      </c>
      <c r="BH180" s="25" t="s">
        <v>1</v>
      </c>
      <c r="BI180" s="25" t="s">
        <v>1</v>
      </c>
      <c r="BJ180" s="25" t="s">
        <v>1</v>
      </c>
      <c r="BK180" s="25" t="s">
        <v>1</v>
      </c>
      <c r="BL180" s="25" t="s">
        <v>1</v>
      </c>
      <c r="BM180" s="25" t="s">
        <v>1</v>
      </c>
      <c r="BN180" s="25" t="s">
        <v>1</v>
      </c>
      <c r="BO180" s="25" t="s">
        <v>1</v>
      </c>
      <c r="BP180" s="25" t="s">
        <v>1</v>
      </c>
      <c r="BQ180" s="25" t="s">
        <v>1</v>
      </c>
      <c r="BR180" s="25" t="s">
        <v>1</v>
      </c>
      <c r="BS180" s="25" t="s">
        <v>1</v>
      </c>
      <c r="BT180" s="8">
        <v>6511.628318</v>
      </c>
      <c r="BU180" s="8">
        <v>3943.0232158348454</v>
      </c>
      <c r="BV180" s="8">
        <v>10628.287637000001</v>
      </c>
      <c r="BW180" s="8">
        <v>19714.387972818826</v>
      </c>
      <c r="BX180" s="8">
        <v>31409.531218000004</v>
      </c>
      <c r="BY180" s="29"/>
      <c r="BZ180" s="24" t="s">
        <v>1</v>
      </c>
      <c r="CA180" s="24">
        <f t="shared" si="80"/>
        <v>3.8236062754342246</v>
      </c>
    </row>
    <row r="181" spans="1:79" s="6" customFormat="1" x14ac:dyDescent="0.25">
      <c r="A181" s="51" t="s">
        <v>230</v>
      </c>
      <c r="B181" s="4" t="s">
        <v>55</v>
      </c>
      <c r="C181" s="25" t="s">
        <v>1</v>
      </c>
      <c r="D181" s="25" t="s">
        <v>1</v>
      </c>
      <c r="E181" s="25" t="s">
        <v>1</v>
      </c>
      <c r="F181" s="25" t="s">
        <v>1</v>
      </c>
      <c r="G181" s="25" t="s">
        <v>1</v>
      </c>
      <c r="H181" s="25" t="s">
        <v>1</v>
      </c>
      <c r="I181" s="25" t="s">
        <v>1</v>
      </c>
      <c r="J181" s="25" t="s">
        <v>1</v>
      </c>
      <c r="K181" s="25" t="s">
        <v>1</v>
      </c>
      <c r="L181" s="25" t="s">
        <v>1</v>
      </c>
      <c r="M181" s="25" t="s">
        <v>1</v>
      </c>
      <c r="N181" s="25" t="s">
        <v>1</v>
      </c>
      <c r="O181" s="25" t="s">
        <v>1</v>
      </c>
      <c r="P181" s="25" t="s">
        <v>1</v>
      </c>
      <c r="Q181" s="25" t="s">
        <v>1</v>
      </c>
      <c r="R181" s="25" t="s">
        <v>1</v>
      </c>
      <c r="S181" s="25" t="s">
        <v>1</v>
      </c>
      <c r="T181" s="8">
        <v>2620.5289479999997</v>
      </c>
      <c r="U181" s="8">
        <v>1494.7806550652335</v>
      </c>
      <c r="V181" s="8">
        <v>3607.5314589999998</v>
      </c>
      <c r="W181" s="8">
        <v>6602.2894258630768</v>
      </c>
      <c r="X181" s="8">
        <v>10505.003552999999</v>
      </c>
      <c r="Y181" s="29"/>
      <c r="Z181" s="24" t="s">
        <v>1</v>
      </c>
      <c r="AA181" s="24">
        <f t="shared" si="78"/>
        <v>3.0087340233419164</v>
      </c>
      <c r="AB181" s="7"/>
      <c r="AC181" s="25" t="s">
        <v>1</v>
      </c>
      <c r="AD181" s="25" t="s">
        <v>1</v>
      </c>
      <c r="AE181" s="25" t="s">
        <v>1</v>
      </c>
      <c r="AF181" s="25" t="s">
        <v>1</v>
      </c>
      <c r="AG181" s="25" t="s">
        <v>1</v>
      </c>
      <c r="AH181" s="25" t="s">
        <v>1</v>
      </c>
      <c r="AI181" s="25" t="s">
        <v>1</v>
      </c>
      <c r="AJ181" s="25" t="s">
        <v>1</v>
      </c>
      <c r="AK181" s="25" t="s">
        <v>1</v>
      </c>
      <c r="AL181" s="25" t="s">
        <v>1</v>
      </c>
      <c r="AM181" s="25" t="s">
        <v>1</v>
      </c>
      <c r="AN181" s="25" t="s">
        <v>1</v>
      </c>
      <c r="AO181" s="25" t="s">
        <v>1</v>
      </c>
      <c r="AP181" s="25" t="s">
        <v>1</v>
      </c>
      <c r="AQ181" s="25" t="s">
        <v>1</v>
      </c>
      <c r="AR181" s="25" t="s">
        <v>1</v>
      </c>
      <c r="AS181" s="25" t="s">
        <v>1</v>
      </c>
      <c r="AT181" s="8">
        <v>0</v>
      </c>
      <c r="AU181" s="8">
        <v>106.755</v>
      </c>
      <c r="AV181" s="8">
        <v>229.21700000000001</v>
      </c>
      <c r="AW181" s="8">
        <v>335.22199999999998</v>
      </c>
      <c r="AX181" s="8">
        <v>464.63900000000001</v>
      </c>
      <c r="AY181" s="29"/>
      <c r="AZ181" s="24" t="s">
        <v>1</v>
      </c>
      <c r="BA181" s="24" t="str">
        <f t="shared" si="79"/>
        <v>X</v>
      </c>
      <c r="BB181" s="11"/>
      <c r="BC181" s="25" t="s">
        <v>1</v>
      </c>
      <c r="BD181" s="25" t="s">
        <v>1</v>
      </c>
      <c r="BE181" s="25" t="s">
        <v>1</v>
      </c>
      <c r="BF181" s="25" t="s">
        <v>1</v>
      </c>
      <c r="BG181" s="25" t="s">
        <v>1</v>
      </c>
      <c r="BH181" s="25" t="s">
        <v>1</v>
      </c>
      <c r="BI181" s="25" t="s">
        <v>1</v>
      </c>
      <c r="BJ181" s="25" t="s">
        <v>1</v>
      </c>
      <c r="BK181" s="25" t="s">
        <v>1</v>
      </c>
      <c r="BL181" s="25" t="s">
        <v>1</v>
      </c>
      <c r="BM181" s="25" t="s">
        <v>1</v>
      </c>
      <c r="BN181" s="25" t="s">
        <v>1</v>
      </c>
      <c r="BO181" s="25" t="s">
        <v>1</v>
      </c>
      <c r="BP181" s="25" t="s">
        <v>1</v>
      </c>
      <c r="BQ181" s="25" t="s">
        <v>1</v>
      </c>
      <c r="BR181" s="25" t="s">
        <v>1</v>
      </c>
      <c r="BS181" s="25" t="s">
        <v>1</v>
      </c>
      <c r="BT181" s="8">
        <v>2620.5289479999997</v>
      </c>
      <c r="BU181" s="8">
        <v>1388.0256550652337</v>
      </c>
      <c r="BV181" s="8">
        <v>3378.3144589999997</v>
      </c>
      <c r="BW181" s="8">
        <v>6267.067425863077</v>
      </c>
      <c r="BX181" s="8">
        <v>10040.364552999999</v>
      </c>
      <c r="BY181" s="29"/>
      <c r="BZ181" s="24" t="s">
        <v>1</v>
      </c>
      <c r="CA181" s="24">
        <f t="shared" si="80"/>
        <v>2.8314266898913116</v>
      </c>
    </row>
    <row r="182" spans="1:79" x14ac:dyDescent="0.25">
      <c r="A182" s="51" t="s">
        <v>238</v>
      </c>
      <c r="B182" s="4" t="s">
        <v>55</v>
      </c>
      <c r="C182" s="8">
        <v>57701.993000000002</v>
      </c>
      <c r="D182" s="8">
        <v>82555.231</v>
      </c>
      <c r="E182" s="8">
        <v>26915.406999999999</v>
      </c>
      <c r="F182" s="8">
        <v>54757.279999999999</v>
      </c>
      <c r="G182" s="8">
        <v>80576.903000000006</v>
      </c>
      <c r="H182" s="8">
        <v>112295.156</v>
      </c>
      <c r="I182" s="8">
        <v>27485.260000000002</v>
      </c>
      <c r="J182" s="8">
        <v>49909.067999999999</v>
      </c>
      <c r="K182" s="8">
        <v>77351.611000000004</v>
      </c>
      <c r="L182" s="8">
        <v>112344.70299999999</v>
      </c>
      <c r="M182" s="8">
        <v>41164.038</v>
      </c>
      <c r="N182" s="8">
        <v>94224.471067999984</v>
      </c>
      <c r="O182" s="8">
        <v>141426.78874399999</v>
      </c>
      <c r="P182" s="8">
        <v>198820.16014300004</v>
      </c>
      <c r="Q182" s="8">
        <v>58936.275273999985</v>
      </c>
      <c r="R182" s="8">
        <v>120373.12075599999</v>
      </c>
      <c r="S182" s="8">
        <v>185974.06680899998</v>
      </c>
      <c r="T182" s="8">
        <v>252053.76689699991</v>
      </c>
      <c r="U182" s="8">
        <v>68054.519239500005</v>
      </c>
      <c r="V182" s="8">
        <v>145623.78668949998</v>
      </c>
      <c r="W182" s="8">
        <v>226468.85579999999</v>
      </c>
      <c r="X182" s="8">
        <v>312965.5162609999</v>
      </c>
      <c r="Y182" s="29"/>
      <c r="Z182" s="24" t="s">
        <v>1</v>
      </c>
      <c r="AA182" s="24">
        <f t="shared" si="78"/>
        <v>0.2416617300105306</v>
      </c>
      <c r="AB182" s="7"/>
      <c r="AC182" s="8">
        <v>40019.887000000002</v>
      </c>
      <c r="AD182" s="8">
        <v>57077.951999999997</v>
      </c>
      <c r="AE182" s="8">
        <v>17717.855</v>
      </c>
      <c r="AF182" s="8">
        <v>34969.478000000003</v>
      </c>
      <c r="AG182" s="8">
        <v>45737.180999999997</v>
      </c>
      <c r="AH182" s="8">
        <v>62679.014999999999</v>
      </c>
      <c r="AI182" s="8">
        <v>10346.495000000001</v>
      </c>
      <c r="AJ182" s="8">
        <v>18679.162</v>
      </c>
      <c r="AK182" s="8">
        <v>29211.916000000001</v>
      </c>
      <c r="AL182" s="8">
        <v>43603.735000000001</v>
      </c>
      <c r="AM182" s="8">
        <v>17392.580999999998</v>
      </c>
      <c r="AN182" s="8">
        <v>43954.591949000001</v>
      </c>
      <c r="AO182" s="8">
        <v>63170.826607999996</v>
      </c>
      <c r="AP182" s="8">
        <v>88236.139522000012</v>
      </c>
      <c r="AQ182" s="8">
        <v>25681.253086999994</v>
      </c>
      <c r="AR182" s="8">
        <v>53086.767067000001</v>
      </c>
      <c r="AS182" s="8">
        <v>80958.189779999986</v>
      </c>
      <c r="AT182" s="8">
        <v>104738.76458899998</v>
      </c>
      <c r="AU182" s="8">
        <v>26545.171040999998</v>
      </c>
      <c r="AV182" s="8">
        <v>56186.516770999988</v>
      </c>
      <c r="AW182" s="8">
        <v>85363.499849999993</v>
      </c>
      <c r="AX182" s="8">
        <v>116061.59166299998</v>
      </c>
      <c r="AY182" s="29"/>
      <c r="AZ182" s="24" t="s">
        <v>1</v>
      </c>
      <c r="BA182" s="24">
        <f t="shared" si="79"/>
        <v>0.108105409858817</v>
      </c>
      <c r="BB182" s="11"/>
      <c r="BC182" s="8">
        <v>17682.106</v>
      </c>
      <c r="BD182" s="8">
        <v>25477.278999999999</v>
      </c>
      <c r="BE182" s="8">
        <v>9197.5519999999997</v>
      </c>
      <c r="BF182" s="8">
        <v>19787.802</v>
      </c>
      <c r="BG182" s="8">
        <v>34839.722000000002</v>
      </c>
      <c r="BH182" s="8">
        <v>49616.141000000003</v>
      </c>
      <c r="BI182" s="8">
        <v>17138.764999999999</v>
      </c>
      <c r="BJ182" s="8">
        <v>31229.905999999999</v>
      </c>
      <c r="BK182" s="8">
        <v>48139.695</v>
      </c>
      <c r="BL182" s="8">
        <v>68740.967999999993</v>
      </c>
      <c r="BM182" s="8">
        <v>23771.456999999999</v>
      </c>
      <c r="BN182" s="8">
        <v>50269.879118999983</v>
      </c>
      <c r="BO182" s="8">
        <v>78255.962136000002</v>
      </c>
      <c r="BP182" s="8">
        <v>110584.02062100003</v>
      </c>
      <c r="BQ182" s="8">
        <v>33255.022186999995</v>
      </c>
      <c r="BR182" s="8">
        <v>67286.353688999996</v>
      </c>
      <c r="BS182" s="8">
        <v>105015.877029</v>
      </c>
      <c r="BT182" s="8">
        <v>147315.00230799991</v>
      </c>
      <c r="BU182" s="8">
        <v>41509.348198500003</v>
      </c>
      <c r="BV182" s="8">
        <v>89437.269918499995</v>
      </c>
      <c r="BW182" s="8">
        <v>141105.35595</v>
      </c>
      <c r="BX182" s="8">
        <v>196903.92459799993</v>
      </c>
      <c r="BY182" s="29"/>
      <c r="BZ182" s="24" t="s">
        <v>1</v>
      </c>
      <c r="CA182" s="24">
        <f t="shared" si="80"/>
        <v>0.33661827725000881</v>
      </c>
    </row>
    <row r="183" spans="1:79" s="6" customFormat="1" x14ac:dyDescent="0.25">
      <c r="A183" s="51" t="s">
        <v>239</v>
      </c>
      <c r="B183" s="4" t="s">
        <v>55</v>
      </c>
      <c r="C183" s="8">
        <v>10406.486999999999</v>
      </c>
      <c r="D183" s="8">
        <v>15204.624</v>
      </c>
      <c r="E183" s="8">
        <v>4952.9309999999996</v>
      </c>
      <c r="F183" s="8">
        <v>11012.329</v>
      </c>
      <c r="G183" s="8">
        <v>19899.617999999999</v>
      </c>
      <c r="H183" s="8">
        <v>30714.716</v>
      </c>
      <c r="I183" s="8">
        <v>9571.3889999999992</v>
      </c>
      <c r="J183" s="8">
        <v>17411.613000000001</v>
      </c>
      <c r="K183" s="8">
        <v>28708.637999999999</v>
      </c>
      <c r="L183" s="8">
        <v>43426.031999999999</v>
      </c>
      <c r="M183" s="8">
        <v>21139.41</v>
      </c>
      <c r="N183" s="8">
        <v>48490.778262000007</v>
      </c>
      <c r="O183" s="8">
        <v>85048.188111999989</v>
      </c>
      <c r="P183" s="8">
        <v>130486.97032299996</v>
      </c>
      <c r="Q183" s="8">
        <v>48870.233618999991</v>
      </c>
      <c r="R183" s="8">
        <v>98592.433576000039</v>
      </c>
      <c r="S183" s="8">
        <v>172985.20330595493</v>
      </c>
      <c r="T183" s="8">
        <v>229718.56727200013</v>
      </c>
      <c r="U183" s="8">
        <v>74405.222479000018</v>
      </c>
      <c r="V183" s="8">
        <v>152597.45901299999</v>
      </c>
      <c r="W183" s="8">
        <v>263429.44989399996</v>
      </c>
      <c r="X183" s="8">
        <v>373932.30048500007</v>
      </c>
      <c r="Y183" s="29"/>
      <c r="Z183" s="24" t="s">
        <v>1</v>
      </c>
      <c r="AA183" s="24">
        <f t="shared" si="78"/>
        <v>0.62778440125931345</v>
      </c>
      <c r="AB183" s="7"/>
      <c r="AC183" s="8">
        <v>9715.6010000000006</v>
      </c>
      <c r="AD183" s="8">
        <v>14287.19</v>
      </c>
      <c r="AE183" s="8">
        <v>4837.1390000000001</v>
      </c>
      <c r="AF183" s="8">
        <v>10716.19</v>
      </c>
      <c r="AG183" s="8">
        <v>19045.508000000002</v>
      </c>
      <c r="AH183" s="8">
        <v>29018.827000000001</v>
      </c>
      <c r="AI183" s="8">
        <v>7843.21</v>
      </c>
      <c r="AJ183" s="8">
        <v>14081.772000000001</v>
      </c>
      <c r="AK183" s="8">
        <v>22607.713</v>
      </c>
      <c r="AL183" s="8">
        <v>32643.476999999999</v>
      </c>
      <c r="AM183" s="8">
        <v>11733.177</v>
      </c>
      <c r="AN183" s="8">
        <v>24627.614535999983</v>
      </c>
      <c r="AO183" s="8">
        <v>42789.389700999986</v>
      </c>
      <c r="AP183" s="8">
        <v>64199.127064999971</v>
      </c>
      <c r="AQ183" s="8">
        <v>21215.009644000005</v>
      </c>
      <c r="AR183" s="8">
        <v>40370.567676000021</v>
      </c>
      <c r="AS183" s="8">
        <v>65510.06774999998</v>
      </c>
      <c r="AT183" s="8">
        <v>85859.190619000001</v>
      </c>
      <c r="AU183" s="8">
        <v>26837.65725600001</v>
      </c>
      <c r="AV183" s="8">
        <v>54997.618708000002</v>
      </c>
      <c r="AW183" s="8">
        <v>86116.211719999992</v>
      </c>
      <c r="AX183" s="8">
        <v>120766.28612100003</v>
      </c>
      <c r="AY183" s="29"/>
      <c r="AZ183" s="24" t="s">
        <v>1</v>
      </c>
      <c r="BA183" s="24">
        <f t="shared" si="79"/>
        <v>0.40656213097675464</v>
      </c>
      <c r="BB183" s="11"/>
      <c r="BC183" s="8">
        <v>690.88599999999997</v>
      </c>
      <c r="BD183" s="8">
        <v>917.43399999999997</v>
      </c>
      <c r="BE183" s="8">
        <v>115.792</v>
      </c>
      <c r="BF183" s="8">
        <v>296.13900000000001</v>
      </c>
      <c r="BG183" s="8">
        <v>854.11</v>
      </c>
      <c r="BH183" s="8">
        <v>1695.8889999999999</v>
      </c>
      <c r="BI183" s="8">
        <v>1728.1790000000001</v>
      </c>
      <c r="BJ183" s="8">
        <v>3329.8409999999999</v>
      </c>
      <c r="BK183" s="8">
        <v>6100.9250000000002</v>
      </c>
      <c r="BL183" s="8">
        <v>10782.555</v>
      </c>
      <c r="BM183" s="8">
        <v>9406.2330000000002</v>
      </c>
      <c r="BN183" s="8">
        <v>23863.163726000028</v>
      </c>
      <c r="BO183" s="8">
        <v>42258.798411000003</v>
      </c>
      <c r="BP183" s="8">
        <v>66287.843257999979</v>
      </c>
      <c r="BQ183" s="8">
        <v>27655.22397499999</v>
      </c>
      <c r="BR183" s="8">
        <v>58221.865900000012</v>
      </c>
      <c r="BS183" s="8">
        <v>107475.13555595494</v>
      </c>
      <c r="BT183" s="8">
        <v>143859.37665300013</v>
      </c>
      <c r="BU183" s="8">
        <v>47567.565223000012</v>
      </c>
      <c r="BV183" s="8">
        <v>97599.840304999991</v>
      </c>
      <c r="BW183" s="8">
        <v>177313.23817399994</v>
      </c>
      <c r="BX183" s="8">
        <v>253166.01436400003</v>
      </c>
      <c r="BY183" s="29"/>
      <c r="BZ183" s="24" t="s">
        <v>1</v>
      </c>
      <c r="CA183" s="24">
        <f t="shared" si="80"/>
        <v>0.75981587195846068</v>
      </c>
    </row>
    <row r="184" spans="1:79" s="6" customFormat="1" x14ac:dyDescent="0.25">
      <c r="A184" s="51" t="s">
        <v>231</v>
      </c>
      <c r="B184" s="4" t="s">
        <v>55</v>
      </c>
      <c r="C184" s="25" t="s">
        <v>1</v>
      </c>
      <c r="D184" s="25" t="s">
        <v>1</v>
      </c>
      <c r="E184" s="25" t="s">
        <v>1</v>
      </c>
      <c r="F184" s="25" t="s">
        <v>1</v>
      </c>
      <c r="G184" s="25" t="s">
        <v>1</v>
      </c>
      <c r="H184" s="25" t="s">
        <v>1</v>
      </c>
      <c r="I184" s="25" t="s">
        <v>1</v>
      </c>
      <c r="J184" s="25" t="s">
        <v>1</v>
      </c>
      <c r="K184" s="25" t="s">
        <v>1</v>
      </c>
      <c r="L184" s="25" t="s">
        <v>1</v>
      </c>
      <c r="M184" s="25" t="s">
        <v>1</v>
      </c>
      <c r="N184" s="25" t="s">
        <v>1</v>
      </c>
      <c r="O184" s="25" t="s">
        <v>1</v>
      </c>
      <c r="P184" s="25" t="s">
        <v>1</v>
      </c>
      <c r="Q184" s="25" t="s">
        <v>1</v>
      </c>
      <c r="R184" s="25" t="s">
        <v>1</v>
      </c>
      <c r="S184" s="25" t="s">
        <v>1</v>
      </c>
      <c r="T184" s="8">
        <v>18215.850753999999</v>
      </c>
      <c r="U184" s="8">
        <v>8903.9511119999988</v>
      </c>
      <c r="V184" s="8">
        <v>25483.375250000001</v>
      </c>
      <c r="W184" s="8">
        <v>19048.461062000002</v>
      </c>
      <c r="X184" s="8">
        <v>28313.751499999998</v>
      </c>
      <c r="Y184" s="29"/>
      <c r="Z184" s="24" t="s">
        <v>1</v>
      </c>
      <c r="AA184" s="24">
        <f t="shared" si="78"/>
        <v>0.55434691919522949</v>
      </c>
      <c r="AB184" s="7"/>
      <c r="AC184" s="25" t="s">
        <v>1</v>
      </c>
      <c r="AD184" s="25" t="s">
        <v>1</v>
      </c>
      <c r="AE184" s="25" t="s">
        <v>1</v>
      </c>
      <c r="AF184" s="25" t="s">
        <v>1</v>
      </c>
      <c r="AG184" s="25" t="s">
        <v>1</v>
      </c>
      <c r="AH184" s="25" t="s">
        <v>1</v>
      </c>
      <c r="AI184" s="25" t="s">
        <v>1</v>
      </c>
      <c r="AJ184" s="25" t="s">
        <v>1</v>
      </c>
      <c r="AK184" s="25" t="s">
        <v>1</v>
      </c>
      <c r="AL184" s="25" t="s">
        <v>1</v>
      </c>
      <c r="AM184" s="25" t="s">
        <v>1</v>
      </c>
      <c r="AN184" s="25" t="s">
        <v>1</v>
      </c>
      <c r="AO184" s="25" t="s">
        <v>1</v>
      </c>
      <c r="AP184" s="25" t="s">
        <v>1</v>
      </c>
      <c r="AQ184" s="25" t="s">
        <v>1</v>
      </c>
      <c r="AR184" s="25" t="s">
        <v>1</v>
      </c>
      <c r="AS184" s="25" t="s">
        <v>1</v>
      </c>
      <c r="AT184" s="8">
        <v>5468.9812979999997</v>
      </c>
      <c r="AU184" s="8">
        <v>1180.8791699999999</v>
      </c>
      <c r="AV184" s="8">
        <v>3115.9151059999995</v>
      </c>
      <c r="AW184" s="8">
        <v>6605.131832</v>
      </c>
      <c r="AX184" s="8">
        <v>10031.309633999999</v>
      </c>
      <c r="AY184" s="29"/>
      <c r="AZ184" s="24" t="s">
        <v>1</v>
      </c>
      <c r="BA184" s="24">
        <f t="shared" si="79"/>
        <v>0.83421904142704562</v>
      </c>
      <c r="BB184" s="11"/>
      <c r="BC184" s="25" t="s">
        <v>1</v>
      </c>
      <c r="BD184" s="25" t="s">
        <v>1</v>
      </c>
      <c r="BE184" s="25" t="s">
        <v>1</v>
      </c>
      <c r="BF184" s="25" t="s">
        <v>1</v>
      </c>
      <c r="BG184" s="25" t="s">
        <v>1</v>
      </c>
      <c r="BH184" s="25" t="s">
        <v>1</v>
      </c>
      <c r="BI184" s="25" t="s">
        <v>1</v>
      </c>
      <c r="BJ184" s="25" t="s">
        <v>1</v>
      </c>
      <c r="BK184" s="25" t="s">
        <v>1</v>
      </c>
      <c r="BL184" s="25" t="s">
        <v>1</v>
      </c>
      <c r="BM184" s="25" t="s">
        <v>1</v>
      </c>
      <c r="BN184" s="25" t="s">
        <v>1</v>
      </c>
      <c r="BO184" s="25" t="s">
        <v>1</v>
      </c>
      <c r="BP184" s="25" t="s">
        <v>1</v>
      </c>
      <c r="BQ184" s="25" t="s">
        <v>1</v>
      </c>
      <c r="BR184" s="25" t="s">
        <v>1</v>
      </c>
      <c r="BS184" s="25" t="s">
        <v>1</v>
      </c>
      <c r="BT184" s="8">
        <v>12746.869456</v>
      </c>
      <c r="BU184" s="8">
        <v>7723.0719419999996</v>
      </c>
      <c r="BV184" s="8">
        <v>22367.460144000001</v>
      </c>
      <c r="BW184" s="8">
        <v>12443.329230000001</v>
      </c>
      <c r="BX184" s="8">
        <v>18282.441866000001</v>
      </c>
      <c r="BY184" s="29"/>
      <c r="BZ184" s="24" t="s">
        <v>1</v>
      </c>
      <c r="CA184" s="24">
        <f t="shared" si="80"/>
        <v>0.43426916931312776</v>
      </c>
    </row>
    <row r="185" spans="1:79" s="6" customFormat="1" x14ac:dyDescent="0.25">
      <c r="A185" s="51" t="s">
        <v>232</v>
      </c>
      <c r="B185" s="4" t="s">
        <v>55</v>
      </c>
      <c r="C185" s="25" t="s">
        <v>1</v>
      </c>
      <c r="D185" s="25" t="s">
        <v>1</v>
      </c>
      <c r="E185" s="25" t="s">
        <v>1</v>
      </c>
      <c r="F185" s="25" t="s">
        <v>1</v>
      </c>
      <c r="G185" s="25" t="s">
        <v>1</v>
      </c>
      <c r="H185" s="25" t="s">
        <v>1</v>
      </c>
      <c r="I185" s="25" t="s">
        <v>1</v>
      </c>
      <c r="J185" s="25" t="s">
        <v>1</v>
      </c>
      <c r="K185" s="25" t="s">
        <v>1</v>
      </c>
      <c r="L185" s="25" t="s">
        <v>1</v>
      </c>
      <c r="M185" s="25" t="s">
        <v>1</v>
      </c>
      <c r="N185" s="25" t="s">
        <v>1</v>
      </c>
      <c r="O185" s="25" t="s">
        <v>1</v>
      </c>
      <c r="P185" s="25" t="s">
        <v>1</v>
      </c>
      <c r="Q185" s="25" t="s">
        <v>1</v>
      </c>
      <c r="R185" s="25" t="s">
        <v>1</v>
      </c>
      <c r="S185" s="25" t="s">
        <v>1</v>
      </c>
      <c r="T185" s="8">
        <v>15.250999999999999</v>
      </c>
      <c r="U185" s="8">
        <v>1.003727</v>
      </c>
      <c r="V185" s="8">
        <v>3.5201899999999999</v>
      </c>
      <c r="W185" s="8">
        <v>1.2683611029480133</v>
      </c>
      <c r="X185" s="8">
        <v>12.633977999999999</v>
      </c>
      <c r="Y185" s="29"/>
      <c r="Z185" s="24" t="s">
        <v>1</v>
      </c>
      <c r="AA185" s="24">
        <f t="shared" si="78"/>
        <v>-0.1715967477542456</v>
      </c>
      <c r="AB185" s="7"/>
      <c r="AC185" s="25" t="s">
        <v>1</v>
      </c>
      <c r="AD185" s="25" t="s">
        <v>1</v>
      </c>
      <c r="AE185" s="25" t="s">
        <v>1</v>
      </c>
      <c r="AF185" s="25" t="s">
        <v>1</v>
      </c>
      <c r="AG185" s="25" t="s">
        <v>1</v>
      </c>
      <c r="AH185" s="25" t="s">
        <v>1</v>
      </c>
      <c r="AI185" s="25" t="s">
        <v>1</v>
      </c>
      <c r="AJ185" s="25" t="s">
        <v>1</v>
      </c>
      <c r="AK185" s="25" t="s">
        <v>1</v>
      </c>
      <c r="AL185" s="25" t="s">
        <v>1</v>
      </c>
      <c r="AM185" s="25" t="s">
        <v>1</v>
      </c>
      <c r="AN185" s="25" t="s">
        <v>1</v>
      </c>
      <c r="AO185" s="25" t="s">
        <v>1</v>
      </c>
      <c r="AP185" s="25" t="s">
        <v>1</v>
      </c>
      <c r="AQ185" s="25" t="s">
        <v>1</v>
      </c>
      <c r="AR185" s="25" t="s">
        <v>1</v>
      </c>
      <c r="AS185" s="25" t="s">
        <v>1</v>
      </c>
      <c r="AT185" s="8">
        <v>15.247</v>
      </c>
      <c r="AU185" s="8">
        <v>0</v>
      </c>
      <c r="AV185" s="8">
        <v>0</v>
      </c>
      <c r="AW185" s="8">
        <v>0.7</v>
      </c>
      <c r="AX185" s="8">
        <v>1.35</v>
      </c>
      <c r="AY185" s="29"/>
      <c r="AZ185" s="24" t="s">
        <v>1</v>
      </c>
      <c r="BA185" s="24">
        <f t="shared" si="79"/>
        <v>-0.91145799173607922</v>
      </c>
      <c r="BB185" s="11"/>
      <c r="BC185" s="25" t="s">
        <v>1</v>
      </c>
      <c r="BD185" s="25" t="s">
        <v>1</v>
      </c>
      <c r="BE185" s="25" t="s">
        <v>1</v>
      </c>
      <c r="BF185" s="25" t="s">
        <v>1</v>
      </c>
      <c r="BG185" s="25" t="s">
        <v>1</v>
      </c>
      <c r="BH185" s="25" t="s">
        <v>1</v>
      </c>
      <c r="BI185" s="25" t="s">
        <v>1</v>
      </c>
      <c r="BJ185" s="25" t="s">
        <v>1</v>
      </c>
      <c r="BK185" s="25" t="s">
        <v>1</v>
      </c>
      <c r="BL185" s="25" t="s">
        <v>1</v>
      </c>
      <c r="BM185" s="25" t="s">
        <v>1</v>
      </c>
      <c r="BN185" s="25" t="s">
        <v>1</v>
      </c>
      <c r="BO185" s="25" t="s">
        <v>1</v>
      </c>
      <c r="BP185" s="25" t="s">
        <v>1</v>
      </c>
      <c r="BQ185" s="25" t="s">
        <v>1</v>
      </c>
      <c r="BR185" s="25" t="s">
        <v>1</v>
      </c>
      <c r="BS185" s="25" t="s">
        <v>1</v>
      </c>
      <c r="BT185" s="8">
        <v>4.0000000000000001E-3</v>
      </c>
      <c r="BU185" s="8">
        <v>1.003727</v>
      </c>
      <c r="BV185" s="8">
        <v>3.5201899999999999</v>
      </c>
      <c r="BW185" s="8">
        <v>0.56836110294801345</v>
      </c>
      <c r="BX185" s="8">
        <v>11.283977999999999</v>
      </c>
      <c r="BY185" s="29"/>
      <c r="BZ185" s="24" t="s">
        <v>1</v>
      </c>
      <c r="CA185" s="24">
        <f t="shared" si="80"/>
        <v>2819.9944999999998</v>
      </c>
    </row>
    <row r="186" spans="1:79" ht="22.5" x14ac:dyDescent="0.25">
      <c r="A186" s="88" t="s">
        <v>21</v>
      </c>
      <c r="B186" s="33" t="s">
        <v>15</v>
      </c>
      <c r="C186" s="34">
        <f t="shared" ref="C186:I186" si="81">(C172/C167)*100</f>
        <v>90.992133604099607</v>
      </c>
      <c r="D186" s="34">
        <f t="shared" si="81"/>
        <v>90.502605822594987</v>
      </c>
      <c r="E186" s="34">
        <f t="shared" si="81"/>
        <v>91.352234734510759</v>
      </c>
      <c r="F186" s="34">
        <f t="shared" si="81"/>
        <v>90.379226029186185</v>
      </c>
      <c r="G186" s="34">
        <f t="shared" si="81"/>
        <v>90.126187913993604</v>
      </c>
      <c r="H186" s="34">
        <f t="shared" si="81"/>
        <v>89.63656777951941</v>
      </c>
      <c r="I186" s="34">
        <f t="shared" si="81"/>
        <v>91.420571571496509</v>
      </c>
      <c r="J186" s="79">
        <f>100*J172/J167</f>
        <v>89.175882398796929</v>
      </c>
      <c r="K186" s="79">
        <f>100*K172/K167</f>
        <v>87.948536399787756</v>
      </c>
      <c r="L186" s="79">
        <v>87.422844279105448</v>
      </c>
      <c r="M186" s="79">
        <v>92.461209592546453</v>
      </c>
      <c r="N186" s="79">
        <v>91.7801082574573</v>
      </c>
      <c r="O186" s="79">
        <v>91.772420082324103</v>
      </c>
      <c r="P186" s="79">
        <v>91.999103645343268</v>
      </c>
      <c r="Q186" s="79">
        <v>93.854094110773005</v>
      </c>
      <c r="R186" s="79">
        <v>91.481399869546593</v>
      </c>
      <c r="S186" s="79">
        <v>92.237850268748332</v>
      </c>
      <c r="T186" s="79">
        <v>90.944112467392756</v>
      </c>
      <c r="U186" s="79">
        <v>91.991332754146129</v>
      </c>
      <c r="V186" s="79">
        <v>90.663758446507401</v>
      </c>
      <c r="W186" s="79">
        <v>90.054278826382927</v>
      </c>
      <c r="X186" s="79">
        <v>89.605085593834701</v>
      </c>
      <c r="Y186" s="29"/>
      <c r="Z186" s="79">
        <f>IFERROR(X186-W186,"X")</f>
        <v>-0.4491932325482253</v>
      </c>
      <c r="AA186" s="79">
        <f>IFERROR(X186-T186,"X")</f>
        <v>-1.3390268735580548</v>
      </c>
      <c r="AB186" s="7"/>
      <c r="AC186" s="34">
        <f t="shared" ref="AC186:AI186" si="82">(AC172/AC167)*100</f>
        <v>98.309943074973418</v>
      </c>
      <c r="AD186" s="34">
        <f t="shared" si="82"/>
        <v>98.361829843948925</v>
      </c>
      <c r="AE186" s="34">
        <f t="shared" si="82"/>
        <v>98.843855020759563</v>
      </c>
      <c r="AF186" s="34">
        <f t="shared" si="82"/>
        <v>98.679993888575794</v>
      </c>
      <c r="AG186" s="34">
        <f t="shared" si="82"/>
        <v>98.520376498489128</v>
      </c>
      <c r="AH186" s="34">
        <f t="shared" si="82"/>
        <v>98.424464207662751</v>
      </c>
      <c r="AI186" s="34">
        <f t="shared" si="82"/>
        <v>98.585692444448924</v>
      </c>
      <c r="AJ186" s="34">
        <v>98.235750730193232</v>
      </c>
      <c r="AK186" s="34">
        <v>97.891931901060616</v>
      </c>
      <c r="AL186" s="34">
        <v>97.759076705752335</v>
      </c>
      <c r="AM186" s="34">
        <v>98.665790847701288</v>
      </c>
      <c r="AN186" s="34">
        <v>98.497098197165329</v>
      </c>
      <c r="AO186" s="34">
        <v>98.478664226180683</v>
      </c>
      <c r="AP186" s="34">
        <v>98.417008075915746</v>
      </c>
      <c r="AQ186" s="34">
        <v>98.593373433855191</v>
      </c>
      <c r="AR186" s="34">
        <v>98.215088473709486</v>
      </c>
      <c r="AS186" s="34">
        <v>98.319648759478426</v>
      </c>
      <c r="AT186" s="34">
        <v>98.17744208696007</v>
      </c>
      <c r="AU186" s="34">
        <v>98.539293092703218</v>
      </c>
      <c r="AV186" s="34">
        <v>98.255474035513387</v>
      </c>
      <c r="AW186" s="34">
        <v>98.256323437001882</v>
      </c>
      <c r="AX186" s="34">
        <v>98.099622995746287</v>
      </c>
      <c r="AY186" s="29"/>
      <c r="AZ186" s="79">
        <f>IFERROR(AX186-AW186,"X")</f>
        <v>-0.15670044125559457</v>
      </c>
      <c r="BA186" s="79">
        <f>IFERROR(AX186-AT186,"X")</f>
        <v>-7.7819091213783054E-2</v>
      </c>
      <c r="BB186" s="11"/>
      <c r="BC186" s="34">
        <f t="shared" ref="BC186:BI186" si="83">(BC172/BC167)*100</f>
        <v>83.940924649192524</v>
      </c>
      <c r="BD186" s="34">
        <f t="shared" si="83"/>
        <v>82.866199897375225</v>
      </c>
      <c r="BE186" s="34">
        <f t="shared" si="83"/>
        <v>84.077309752913592</v>
      </c>
      <c r="BF186" s="34">
        <f t="shared" si="83"/>
        <v>83.159624349095282</v>
      </c>
      <c r="BG186" s="34">
        <f t="shared" si="83"/>
        <v>83.392394270808524</v>
      </c>
      <c r="BH186" s="34">
        <f t="shared" si="83"/>
        <v>82.591152313823244</v>
      </c>
      <c r="BI186" s="34">
        <f t="shared" si="83"/>
        <v>86.183213896596783</v>
      </c>
      <c r="BJ186" s="34">
        <v>83.152914491204342</v>
      </c>
      <c r="BK186" s="34">
        <v>81.245655746509698</v>
      </c>
      <c r="BL186" s="34">
        <v>80.198097549587018</v>
      </c>
      <c r="BM186" s="34">
        <v>87.615001808179557</v>
      </c>
      <c r="BN186" s="34">
        <v>86.488078040933488</v>
      </c>
      <c r="BO186" s="34">
        <v>86.541120357661654</v>
      </c>
      <c r="BP186" s="34">
        <v>86.950439841846446</v>
      </c>
      <c r="BQ186" s="34">
        <v>90.382940295258948</v>
      </c>
      <c r="BR186" s="34">
        <v>87.159685995146091</v>
      </c>
      <c r="BS186" s="34">
        <v>88.326789838232187</v>
      </c>
      <c r="BT186" s="34">
        <v>86.71901796559338</v>
      </c>
      <c r="BU186" s="34">
        <v>88.344146295219574</v>
      </c>
      <c r="BV186" s="34">
        <v>86.711676267887086</v>
      </c>
      <c r="BW186" s="34">
        <v>85.865914278434815</v>
      </c>
      <c r="BX186" s="34">
        <v>85.373806852343989</v>
      </c>
      <c r="BY186" s="29"/>
      <c r="BZ186" s="79">
        <f>IFERROR(BX186-BW186,"X")</f>
        <v>-0.49210742609082558</v>
      </c>
      <c r="CA186" s="79">
        <f>IFERROR(BX186-BT186,"X")</f>
        <v>-1.3452111132493911</v>
      </c>
    </row>
    <row r="187" spans="1:79" ht="22.5" x14ac:dyDescent="0.25">
      <c r="A187" s="47" t="s">
        <v>103</v>
      </c>
      <c r="B187" s="17" t="s">
        <v>55</v>
      </c>
      <c r="C187" s="28">
        <v>85901.682000000001</v>
      </c>
      <c r="D187" s="28">
        <v>92626.539000000004</v>
      </c>
      <c r="E187" s="28">
        <v>93766.664000000004</v>
      </c>
      <c r="F187" s="28">
        <v>102627.951</v>
      </c>
      <c r="G187" s="28">
        <v>102980.173</v>
      </c>
      <c r="H187" s="28">
        <v>115236.22199999999</v>
      </c>
      <c r="I187" s="28">
        <v>101639.673</v>
      </c>
      <c r="J187" s="28">
        <v>77143.464000000007</v>
      </c>
      <c r="K187" s="28">
        <v>107231.44299999998</v>
      </c>
      <c r="L187" s="28">
        <v>131236.72199999998</v>
      </c>
      <c r="M187" s="28">
        <v>128351.32</v>
      </c>
      <c r="N187" s="28">
        <v>153193.97835499988</v>
      </c>
      <c r="O187" s="28">
        <v>158483.30106900004</v>
      </c>
      <c r="P187" s="28">
        <v>191013.71818599949</v>
      </c>
      <c r="Q187" s="28">
        <v>175606.97393000004</v>
      </c>
      <c r="R187" s="28">
        <v>171351.93384100019</v>
      </c>
      <c r="S187" s="28">
        <v>214912.21480417426</v>
      </c>
      <c r="T187" s="28">
        <v>210054.59600282536</v>
      </c>
      <c r="U187" s="28">
        <v>217154.70210109223</v>
      </c>
      <c r="V187" s="28">
        <v>247158.5023359078</v>
      </c>
      <c r="W187" s="28">
        <v>259702.57781935693</v>
      </c>
      <c r="X187" s="28">
        <v>283225.49372664251</v>
      </c>
      <c r="Y187" s="29"/>
      <c r="Z187" s="19">
        <f t="shared" ref="Z187:Z205" si="84">IFERROR(X187/W187-1,"X")</f>
        <v>9.0576366645261253E-2</v>
      </c>
      <c r="AA187" s="19">
        <f t="shared" ref="AA187:AA205" si="85">IFERROR(X187/T187-1,"X")</f>
        <v>0.34834228394047106</v>
      </c>
      <c r="AB187" s="7"/>
      <c r="AC187" s="28">
        <v>43401.131999999998</v>
      </c>
      <c r="AD187" s="28">
        <v>46142.409</v>
      </c>
      <c r="AE187" s="28">
        <v>46195.330999999998</v>
      </c>
      <c r="AF187" s="28">
        <v>45161.442999999999</v>
      </c>
      <c r="AG187" s="28">
        <v>41901.449999999997</v>
      </c>
      <c r="AH187" s="28">
        <v>51232.983</v>
      </c>
      <c r="AI187" s="28">
        <v>42920.720999999998</v>
      </c>
      <c r="AJ187" s="28">
        <v>28472.024999999998</v>
      </c>
      <c r="AK187" s="28">
        <v>43775.45</v>
      </c>
      <c r="AL187" s="28">
        <v>56492.788999999982</v>
      </c>
      <c r="AM187" s="28">
        <v>56287.127</v>
      </c>
      <c r="AN187" s="28">
        <v>67781.798427000002</v>
      </c>
      <c r="AO187" s="28">
        <v>68761.485616000005</v>
      </c>
      <c r="AP187" s="28">
        <v>85013.878752999983</v>
      </c>
      <c r="AQ187" s="28">
        <v>74241.980574999994</v>
      </c>
      <c r="AR187" s="28">
        <v>61389.185134999985</v>
      </c>
      <c r="AS187" s="28">
        <v>84277.063944000023</v>
      </c>
      <c r="AT187" s="28">
        <v>64725.946460999883</v>
      </c>
      <c r="AU187" s="28">
        <v>77684.38304299998</v>
      </c>
      <c r="AV187" s="28">
        <v>81275.776992000028</v>
      </c>
      <c r="AW187" s="28">
        <v>85780.913140999925</v>
      </c>
      <c r="AX187" s="28">
        <v>90162.287881000157</v>
      </c>
      <c r="AY187" s="29"/>
      <c r="AZ187" s="19">
        <f t="shared" ref="AZ187:AZ205" si="86">IFERROR(AX187/AW187-1,"X")</f>
        <v>5.107633597696104E-2</v>
      </c>
      <c r="BA187" s="19">
        <f t="shared" ref="BA187:BA205" si="87">IFERROR(AX187/AT187-1,"X")</f>
        <v>0.39298523715411005</v>
      </c>
      <c r="BB187" s="11"/>
      <c r="BC187" s="28">
        <v>42500.55</v>
      </c>
      <c r="BD187" s="28">
        <v>46484.13</v>
      </c>
      <c r="BE187" s="28">
        <v>47571.332999999999</v>
      </c>
      <c r="BF187" s="28">
        <v>57466.508000000002</v>
      </c>
      <c r="BG187" s="28">
        <v>61078.722999999998</v>
      </c>
      <c r="BH187" s="28">
        <v>64003.239000000001</v>
      </c>
      <c r="BI187" s="28">
        <v>58718.951999999997</v>
      </c>
      <c r="BJ187" s="28">
        <v>48671.439000000006</v>
      </c>
      <c r="BK187" s="28">
        <v>63455.992999999988</v>
      </c>
      <c r="BL187" s="28">
        <v>74743.933000000005</v>
      </c>
      <c r="BM187" s="28">
        <v>72064.192999999999</v>
      </c>
      <c r="BN187" s="28">
        <v>85412.179927999881</v>
      </c>
      <c r="BO187" s="28">
        <v>89721.815453000047</v>
      </c>
      <c r="BP187" s="28">
        <v>105999.83943299952</v>
      </c>
      <c r="BQ187" s="28">
        <v>101364.99335500003</v>
      </c>
      <c r="BR187" s="28">
        <v>109962.7487060002</v>
      </c>
      <c r="BS187" s="28">
        <v>130635.15086017424</v>
      </c>
      <c r="BT187" s="28">
        <v>145328.64954182546</v>
      </c>
      <c r="BU187" s="28">
        <v>139470.31905809225</v>
      </c>
      <c r="BV187" s="28">
        <v>165882.72534390778</v>
      </c>
      <c r="BW187" s="28">
        <v>173921.66467835699</v>
      </c>
      <c r="BX187" s="28">
        <v>193063.20584564234</v>
      </c>
      <c r="BY187" s="29"/>
      <c r="BZ187" s="19">
        <f t="shared" ref="BZ187:BZ205" si="88">IFERROR(BX187/BW187-1,"X")</f>
        <v>0.11005840590753824</v>
      </c>
      <c r="CA187" s="19">
        <f t="shared" ref="CA187:CA205" si="89">IFERROR(BX187/BT187-1,"X")</f>
        <v>0.32845936747027227</v>
      </c>
    </row>
    <row r="188" spans="1:79" x14ac:dyDescent="0.25">
      <c r="A188" s="53" t="s">
        <v>22</v>
      </c>
      <c r="B188" s="4" t="s">
        <v>55</v>
      </c>
      <c r="C188" s="27">
        <v>3277.0030000000002</v>
      </c>
      <c r="D188" s="27">
        <v>4793.5230000000001</v>
      </c>
      <c r="E188" s="27">
        <v>3780.6260000000002</v>
      </c>
      <c r="F188" s="27">
        <v>4729.6369999999997</v>
      </c>
      <c r="G188" s="27">
        <v>4959.5469999999996</v>
      </c>
      <c r="H188" s="27">
        <v>6679.9790000000003</v>
      </c>
      <c r="I188" s="27">
        <v>4520.2209999999995</v>
      </c>
      <c r="J188" s="27">
        <v>4707.5570000000007</v>
      </c>
      <c r="K188" s="27">
        <v>6929.4620000000004</v>
      </c>
      <c r="L188" s="27">
        <v>8315.1990000000005</v>
      </c>
      <c r="M188" s="27">
        <v>4870.1859999999997</v>
      </c>
      <c r="N188" s="27">
        <v>6020.5573679999989</v>
      </c>
      <c r="O188" s="27">
        <v>6550.1963588239014</v>
      </c>
      <c r="P188" s="27">
        <v>7120.4825441760931</v>
      </c>
      <c r="Q188" s="27">
        <v>5367.9814423559783</v>
      </c>
      <c r="R188" s="27">
        <v>8950.1568096440242</v>
      </c>
      <c r="S188" s="27">
        <v>6429.5754305499022</v>
      </c>
      <c r="T188" s="27">
        <v>15368.691617729177</v>
      </c>
      <c r="U188" s="27">
        <v>10425.858564167496</v>
      </c>
      <c r="V188" s="27">
        <v>15376.674058832501</v>
      </c>
      <c r="W188" s="27">
        <v>17893.845564935931</v>
      </c>
      <c r="X188" s="27">
        <v>21493.471170064058</v>
      </c>
      <c r="Y188" s="29"/>
      <c r="Z188" s="24">
        <f t="shared" si="84"/>
        <v>0.20116556790798557</v>
      </c>
      <c r="AA188" s="24">
        <f t="shared" si="85"/>
        <v>0.39852316024543</v>
      </c>
      <c r="AB188" s="7"/>
      <c r="AC188" s="27">
        <v>159.28200000000001</v>
      </c>
      <c r="AD188" s="27">
        <v>434.42700000000002</v>
      </c>
      <c r="AE188" s="27">
        <v>262.98099999999999</v>
      </c>
      <c r="AF188" s="27">
        <v>314.44099999999997</v>
      </c>
      <c r="AG188" s="27">
        <v>337.33100000000002</v>
      </c>
      <c r="AH188" s="27">
        <v>464.26799999999997</v>
      </c>
      <c r="AI188" s="27">
        <v>252.91</v>
      </c>
      <c r="AJ188" s="27">
        <v>300.58699999999993</v>
      </c>
      <c r="AK188" s="27">
        <v>588.29499999999996</v>
      </c>
      <c r="AL188" s="27">
        <v>719.39199999999994</v>
      </c>
      <c r="AM188" s="27">
        <v>303.67200000000003</v>
      </c>
      <c r="AN188" s="27">
        <v>444.14168799999993</v>
      </c>
      <c r="AO188" s="27">
        <v>423.7699070000001</v>
      </c>
      <c r="AP188" s="27">
        <v>634.36257300000022</v>
      </c>
      <c r="AQ188" s="27">
        <v>454.88049999999998</v>
      </c>
      <c r="AR188" s="27">
        <v>537.44206000000008</v>
      </c>
      <c r="AS188" s="27">
        <v>573.09963099999982</v>
      </c>
      <c r="AT188" s="27">
        <v>653.48642200000018</v>
      </c>
      <c r="AU188" s="27">
        <v>545.13871200000006</v>
      </c>
      <c r="AV188" s="27">
        <v>736.98702199999991</v>
      </c>
      <c r="AW188" s="27">
        <v>651.65706900000009</v>
      </c>
      <c r="AX188" s="27">
        <v>879.01276900000039</v>
      </c>
      <c r="AY188" s="29"/>
      <c r="AZ188" s="24">
        <f t="shared" si="86"/>
        <v>0.34888856549793723</v>
      </c>
      <c r="BA188" s="24">
        <f t="shared" si="87"/>
        <v>0.34511252171051243</v>
      </c>
      <c r="BB188" s="11"/>
      <c r="BC188" s="27">
        <v>3117.721</v>
      </c>
      <c r="BD188" s="27">
        <v>4359.0959999999995</v>
      </c>
      <c r="BE188" s="27">
        <v>3517.645</v>
      </c>
      <c r="BF188" s="27">
        <v>4415.1959999999999</v>
      </c>
      <c r="BG188" s="27">
        <v>4622.2160000000003</v>
      </c>
      <c r="BH188" s="27">
        <v>6215.7110000000002</v>
      </c>
      <c r="BI188" s="27">
        <v>4267.3109999999997</v>
      </c>
      <c r="BJ188" s="27">
        <v>4406.9700000000012</v>
      </c>
      <c r="BK188" s="27">
        <v>6341.1670000000004</v>
      </c>
      <c r="BL188" s="27">
        <v>7595.8070000000007</v>
      </c>
      <c r="BM188" s="27">
        <v>4566.5140000000001</v>
      </c>
      <c r="BN188" s="27">
        <v>5576.4156799999992</v>
      </c>
      <c r="BO188" s="27">
        <v>6126.4264518239015</v>
      </c>
      <c r="BP188" s="27">
        <v>6486.1199711760928</v>
      </c>
      <c r="BQ188" s="27">
        <v>4913.1009423559781</v>
      </c>
      <c r="BR188" s="27">
        <v>8412.7147496440248</v>
      </c>
      <c r="BS188" s="27">
        <v>5856.4757995499021</v>
      </c>
      <c r="BT188" s="27">
        <v>14715.205195729177</v>
      </c>
      <c r="BU188" s="27">
        <v>9880.7198521674964</v>
      </c>
      <c r="BV188" s="27">
        <v>14639.687036832502</v>
      </c>
      <c r="BW188" s="27">
        <v>17242.18849593593</v>
      </c>
      <c r="BX188" s="27">
        <v>20614.458401064057</v>
      </c>
      <c r="BY188" s="29"/>
      <c r="BZ188" s="24">
        <f t="shared" si="88"/>
        <v>0.19558247527122141</v>
      </c>
      <c r="CA188" s="24">
        <f t="shared" si="89"/>
        <v>0.40089506920685225</v>
      </c>
    </row>
    <row r="189" spans="1:79" ht="22.5" x14ac:dyDescent="0.25">
      <c r="A189" s="51" t="s">
        <v>63</v>
      </c>
      <c r="B189" s="4" t="s">
        <v>55</v>
      </c>
      <c r="C189" s="27">
        <v>3169.2220000000002</v>
      </c>
      <c r="D189" s="27">
        <v>4723.2470000000003</v>
      </c>
      <c r="E189" s="27">
        <v>3685.7919999999999</v>
      </c>
      <c r="F189" s="27">
        <v>4547.5839999999998</v>
      </c>
      <c r="G189" s="27">
        <v>4583.1289999999999</v>
      </c>
      <c r="H189" s="27">
        <v>6820.7380000000003</v>
      </c>
      <c r="I189" s="27">
        <v>4415.3779999999997</v>
      </c>
      <c r="J189" s="27">
        <v>4639.6049999999996</v>
      </c>
      <c r="K189" s="27">
        <v>6841.2960000000003</v>
      </c>
      <c r="L189" s="27">
        <v>8133.5080000000007</v>
      </c>
      <c r="M189" s="27">
        <v>4752.6689999999999</v>
      </c>
      <c r="N189" s="27">
        <v>5945.1169730000001</v>
      </c>
      <c r="O189" s="27">
        <v>6469.5343578239017</v>
      </c>
      <c r="P189" s="27">
        <v>7278.4138731760904</v>
      </c>
      <c r="Q189" s="27">
        <v>5305.6273772702561</v>
      </c>
      <c r="R189" s="27">
        <v>8813.102874729746</v>
      </c>
      <c r="S189" s="27">
        <v>6320.4608910289535</v>
      </c>
      <c r="T189" s="27">
        <v>15077.731547643416</v>
      </c>
      <c r="U189" s="27">
        <v>10367.095599999999</v>
      </c>
      <c r="V189" s="27">
        <v>15305.372548000001</v>
      </c>
      <c r="W189" s="27">
        <v>17737.099646542709</v>
      </c>
      <c r="X189" s="27">
        <v>21363.586166457284</v>
      </c>
      <c r="Y189" s="29"/>
      <c r="Z189" s="24">
        <f t="shared" si="84"/>
        <v>0.20445769557490445</v>
      </c>
      <c r="AA189" s="24">
        <f t="shared" si="85"/>
        <v>0.4168965735297443</v>
      </c>
      <c r="AB189" s="7"/>
      <c r="AC189" s="27">
        <v>116.83199999999999</v>
      </c>
      <c r="AD189" s="27">
        <v>400.97699999999998</v>
      </c>
      <c r="AE189" s="27">
        <v>226.58099999999999</v>
      </c>
      <c r="AF189" s="27">
        <v>247.94800000000001</v>
      </c>
      <c r="AG189" s="27">
        <v>286.12099999999998</v>
      </c>
      <c r="AH189" s="27">
        <v>373.399</v>
      </c>
      <c r="AI189" s="27">
        <v>209.54</v>
      </c>
      <c r="AJ189" s="27">
        <v>265.42699999999996</v>
      </c>
      <c r="AK189" s="27">
        <v>537.13499999999999</v>
      </c>
      <c r="AL189" s="27">
        <v>615.77200000000005</v>
      </c>
      <c r="AM189" s="27">
        <v>230.54499999999999</v>
      </c>
      <c r="AN189" s="27">
        <v>359.38629299999997</v>
      </c>
      <c r="AO189" s="27">
        <v>366.9889060000001</v>
      </c>
      <c r="AP189" s="27">
        <v>781.1539019999999</v>
      </c>
      <c r="AQ189" s="27">
        <v>401.08049999999997</v>
      </c>
      <c r="AR189" s="27">
        <v>536.19206000000008</v>
      </c>
      <c r="AS189" s="27">
        <v>561.39963099999977</v>
      </c>
      <c r="AT189" s="27">
        <v>637.58642200000008</v>
      </c>
      <c r="AU189" s="27">
        <v>533.43871200000001</v>
      </c>
      <c r="AV189" s="27">
        <v>726.67285299999992</v>
      </c>
      <c r="AW189" s="27">
        <v>639.15706900000009</v>
      </c>
      <c r="AX189" s="27">
        <v>866.15276900000015</v>
      </c>
      <c r="AY189" s="29"/>
      <c r="AZ189" s="24">
        <f t="shared" si="86"/>
        <v>0.3551485401783141</v>
      </c>
      <c r="BA189" s="24">
        <f t="shared" si="87"/>
        <v>0.35848684839151113</v>
      </c>
      <c r="BB189" s="11"/>
      <c r="BC189" s="27">
        <v>3052.39</v>
      </c>
      <c r="BD189" s="27">
        <v>4322.2700000000004</v>
      </c>
      <c r="BE189" s="27">
        <v>3459.2109999999998</v>
      </c>
      <c r="BF189" s="27">
        <v>4299.6360000000004</v>
      </c>
      <c r="BG189" s="27">
        <v>4297.0079999999998</v>
      </c>
      <c r="BH189" s="27">
        <v>6447.3389999999999</v>
      </c>
      <c r="BI189" s="27">
        <v>4205.8379999999997</v>
      </c>
      <c r="BJ189" s="27">
        <v>4374.1779999999999</v>
      </c>
      <c r="BK189" s="27">
        <v>6304.1610000000001</v>
      </c>
      <c r="BL189" s="27">
        <v>7517.7360000000008</v>
      </c>
      <c r="BM189" s="27">
        <v>4522.1239999999998</v>
      </c>
      <c r="BN189" s="27">
        <v>5585.7306800000006</v>
      </c>
      <c r="BO189" s="27">
        <v>6102.5454518239012</v>
      </c>
      <c r="BP189" s="27">
        <v>6497.2599711760904</v>
      </c>
      <c r="BQ189" s="27">
        <v>4904.5468772702561</v>
      </c>
      <c r="BR189" s="27">
        <v>8276.9108147297466</v>
      </c>
      <c r="BS189" s="27">
        <v>5759.0612600289533</v>
      </c>
      <c r="BT189" s="27">
        <v>14440.145125643416</v>
      </c>
      <c r="BU189" s="27">
        <v>9833.6568879999995</v>
      </c>
      <c r="BV189" s="27">
        <v>14578.699695000001</v>
      </c>
      <c r="BW189" s="27">
        <v>17097.942577542708</v>
      </c>
      <c r="BX189" s="27">
        <v>20497.433397457284</v>
      </c>
      <c r="BY189" s="29"/>
      <c r="BZ189" s="24">
        <f t="shared" si="88"/>
        <v>0.19882455473792726</v>
      </c>
      <c r="CA189" s="24">
        <f t="shared" si="89"/>
        <v>0.41947558138159446</v>
      </c>
    </row>
    <row r="190" spans="1:79" x14ac:dyDescent="0.25">
      <c r="A190" s="53" t="s">
        <v>17</v>
      </c>
      <c r="B190" s="4" t="s">
        <v>55</v>
      </c>
      <c r="C190" s="27">
        <v>4249.0630000000001</v>
      </c>
      <c r="D190" s="27">
        <v>5164.768</v>
      </c>
      <c r="E190" s="27">
        <v>4328.0950000000003</v>
      </c>
      <c r="F190" s="27">
        <v>6056.3239999999996</v>
      </c>
      <c r="G190" s="27">
        <v>5705.4750000000004</v>
      </c>
      <c r="H190" s="27">
        <v>6728.2479999999996</v>
      </c>
      <c r="I190" s="27">
        <v>4199.8819999999996</v>
      </c>
      <c r="J190" s="27">
        <v>5924.0370000000003</v>
      </c>
      <c r="K190" s="27">
        <v>8187.7839999999987</v>
      </c>
      <c r="L190" s="27">
        <v>9694.2039999999997</v>
      </c>
      <c r="M190" s="27">
        <v>4805.951</v>
      </c>
      <c r="N190" s="27">
        <v>7446.0243630000023</v>
      </c>
      <c r="O190" s="27">
        <v>6510.789588415606</v>
      </c>
      <c r="P190" s="27">
        <v>7164.8545635844021</v>
      </c>
      <c r="Q190" s="27">
        <v>5424.6579103012173</v>
      </c>
      <c r="R190" s="27">
        <v>9813.2458076987859</v>
      </c>
      <c r="S190" s="27">
        <v>7627.6604303997974</v>
      </c>
      <c r="T190" s="27">
        <v>10922.755461015051</v>
      </c>
      <c r="U190" s="27">
        <v>6965.3389358342974</v>
      </c>
      <c r="V190" s="27">
        <v>10581.530772165706</v>
      </c>
      <c r="W190" s="27">
        <v>10765.343060263511</v>
      </c>
      <c r="X190" s="27">
        <v>11199.806375736482</v>
      </c>
      <c r="Y190" s="29"/>
      <c r="Z190" s="24">
        <f t="shared" si="84"/>
        <v>4.0357591303953777E-2</v>
      </c>
      <c r="AA190" s="24">
        <f t="shared" si="85"/>
        <v>2.5364562606044583E-2</v>
      </c>
      <c r="AB190" s="7"/>
      <c r="AC190" s="27">
        <v>113.69</v>
      </c>
      <c r="AD190" s="27">
        <v>261.06700000000001</v>
      </c>
      <c r="AE190" s="27">
        <v>271.10399999999998</v>
      </c>
      <c r="AF190" s="27">
        <v>357.38900000000001</v>
      </c>
      <c r="AG190" s="27">
        <v>428.47399999999999</v>
      </c>
      <c r="AH190" s="27">
        <v>470.73700000000002</v>
      </c>
      <c r="AI190" s="27">
        <v>354.12099999999998</v>
      </c>
      <c r="AJ190" s="27">
        <v>351.928</v>
      </c>
      <c r="AK190" s="27">
        <v>579.98299999999995</v>
      </c>
      <c r="AL190" s="27">
        <v>699.57499999999993</v>
      </c>
      <c r="AM190" s="27">
        <v>447.31599999999997</v>
      </c>
      <c r="AN190" s="27">
        <v>669.50442900000007</v>
      </c>
      <c r="AO190" s="27">
        <v>645.19400200000007</v>
      </c>
      <c r="AP190" s="27">
        <v>830.29206999999951</v>
      </c>
      <c r="AQ190" s="27">
        <v>589.42692199999999</v>
      </c>
      <c r="AR190" s="27">
        <v>839.14682800000003</v>
      </c>
      <c r="AS190" s="27">
        <v>701.23472399999991</v>
      </c>
      <c r="AT190" s="27">
        <v>838.9056129999999</v>
      </c>
      <c r="AU190" s="27">
        <v>589.60243700000001</v>
      </c>
      <c r="AV190" s="27">
        <v>901.37309400000004</v>
      </c>
      <c r="AW190" s="27">
        <v>842.73439900000005</v>
      </c>
      <c r="AX190" s="27">
        <v>1217.9209579999995</v>
      </c>
      <c r="AY190" s="29"/>
      <c r="AZ190" s="24">
        <f t="shared" si="86"/>
        <v>0.4452014293533062</v>
      </c>
      <c r="BA190" s="24">
        <f t="shared" si="87"/>
        <v>0.45179736447895191</v>
      </c>
      <c r="BB190" s="11"/>
      <c r="BC190" s="27">
        <v>4135.3729999999996</v>
      </c>
      <c r="BD190" s="27">
        <v>4903.701</v>
      </c>
      <c r="BE190" s="27">
        <v>4056.991</v>
      </c>
      <c r="BF190" s="27">
        <v>5698.9350000000004</v>
      </c>
      <c r="BG190" s="27">
        <v>5277.0010000000002</v>
      </c>
      <c r="BH190" s="27">
        <v>6257.5110000000004</v>
      </c>
      <c r="BI190" s="27">
        <v>3845.761</v>
      </c>
      <c r="BJ190" s="27">
        <v>5572.1090000000004</v>
      </c>
      <c r="BK190" s="27">
        <v>7607.8009999999986</v>
      </c>
      <c r="BL190" s="27">
        <v>8994.628999999999</v>
      </c>
      <c r="BM190" s="27">
        <v>4358.6350000000002</v>
      </c>
      <c r="BN190" s="27">
        <v>6776.5199340000017</v>
      </c>
      <c r="BO190" s="27">
        <v>5865.5955864156058</v>
      </c>
      <c r="BP190" s="27">
        <v>6334.5624935844025</v>
      </c>
      <c r="BQ190" s="27">
        <v>4835.2309883012176</v>
      </c>
      <c r="BR190" s="27">
        <v>8974.0989796987851</v>
      </c>
      <c r="BS190" s="27">
        <v>6926.4257063997975</v>
      </c>
      <c r="BT190" s="27">
        <v>10083.84984801505</v>
      </c>
      <c r="BU190" s="27">
        <v>6375.736498834297</v>
      </c>
      <c r="BV190" s="27">
        <v>9680.1576781657059</v>
      </c>
      <c r="BW190" s="27">
        <v>9922.6086612635099</v>
      </c>
      <c r="BX190" s="27">
        <v>9981.8854177364829</v>
      </c>
      <c r="BY190" s="29"/>
      <c r="BZ190" s="24">
        <f t="shared" si="88"/>
        <v>5.9739085251222512E-3</v>
      </c>
      <c r="CA190" s="24">
        <f t="shared" si="89"/>
        <v>-1.0111656938112668E-2</v>
      </c>
    </row>
    <row r="191" spans="1:79" ht="22.5" x14ac:dyDescent="0.25">
      <c r="A191" s="51" t="s">
        <v>63</v>
      </c>
      <c r="B191" s="4" t="s">
        <v>55</v>
      </c>
      <c r="C191" s="27">
        <v>4193.8959999999997</v>
      </c>
      <c r="D191" s="27">
        <v>5077.2309999999998</v>
      </c>
      <c r="E191" s="27">
        <v>3872.4760000000001</v>
      </c>
      <c r="F191" s="27">
        <v>5358.5870000000004</v>
      </c>
      <c r="G191" s="27">
        <v>6115.4690000000001</v>
      </c>
      <c r="H191" s="27">
        <v>6663.6270000000004</v>
      </c>
      <c r="I191" s="27">
        <v>4007.3359999999998</v>
      </c>
      <c r="J191" s="27">
        <v>5816.0249999999996</v>
      </c>
      <c r="K191" s="27">
        <v>7933.445999999999</v>
      </c>
      <c r="L191" s="27">
        <v>9538.893</v>
      </c>
      <c r="M191" s="27">
        <v>4649.6540000000005</v>
      </c>
      <c r="N191" s="27">
        <v>7092.0783750000001</v>
      </c>
      <c r="O191" s="27">
        <v>6152.7675604248207</v>
      </c>
      <c r="P191" s="27">
        <v>7534.2440725751867</v>
      </c>
      <c r="Q191" s="27">
        <v>5304.0899645044283</v>
      </c>
      <c r="R191" s="27">
        <v>9521.3056294955732</v>
      </c>
      <c r="S191" s="27">
        <v>7434.1355606566494</v>
      </c>
      <c r="T191" s="27">
        <v>10988.22719919808</v>
      </c>
      <c r="U191" s="27">
        <v>6874.851367000002</v>
      </c>
      <c r="V191" s="27">
        <v>10441.922330000001</v>
      </c>
      <c r="W191" s="27">
        <v>10589.3549469927</v>
      </c>
      <c r="X191" s="27">
        <v>10944.073983007289</v>
      </c>
      <c r="Y191" s="29"/>
      <c r="Z191" s="24">
        <f t="shared" si="84"/>
        <v>3.3497700076181358E-2</v>
      </c>
      <c r="AA191" s="24">
        <f t="shared" si="85"/>
        <v>-4.0182292730543967E-3</v>
      </c>
      <c r="AB191" s="7"/>
      <c r="AC191" s="27">
        <v>118.93</v>
      </c>
      <c r="AD191" s="27">
        <v>258.56700000000001</v>
      </c>
      <c r="AE191" s="27">
        <v>246.70400000000001</v>
      </c>
      <c r="AF191" s="27">
        <v>323.96899999999999</v>
      </c>
      <c r="AG191" s="27">
        <v>403.82400000000001</v>
      </c>
      <c r="AH191" s="27">
        <v>428.37700000000001</v>
      </c>
      <c r="AI191" s="27">
        <v>326.51100000000002</v>
      </c>
      <c r="AJ191" s="27">
        <v>281.22800000000001</v>
      </c>
      <c r="AK191" s="27">
        <v>488.94599999999997</v>
      </c>
      <c r="AL191" s="27">
        <v>606.08500000000004</v>
      </c>
      <c r="AM191" s="27">
        <v>347.61700000000002</v>
      </c>
      <c r="AN191" s="27">
        <v>472.23042900000002</v>
      </c>
      <c r="AO191" s="27">
        <v>449.75161900000006</v>
      </c>
      <c r="AP191" s="27">
        <v>1157.7840690000003</v>
      </c>
      <c r="AQ191" s="27">
        <v>517.01748999999995</v>
      </c>
      <c r="AR191" s="27">
        <v>772.49714400000016</v>
      </c>
      <c r="AS191" s="27">
        <v>682.98660500000005</v>
      </c>
      <c r="AT191" s="27">
        <v>788.66150399999981</v>
      </c>
      <c r="AU191" s="27">
        <v>566.27720700000009</v>
      </c>
      <c r="AV191" s="27">
        <v>855.37309399999981</v>
      </c>
      <c r="AW191" s="27">
        <v>798.43439900000033</v>
      </c>
      <c r="AX191" s="27">
        <v>1121.1084039999998</v>
      </c>
      <c r="AY191" s="29"/>
      <c r="AZ191" s="24">
        <f t="shared" si="86"/>
        <v>0.40413339581076757</v>
      </c>
      <c r="BA191" s="24">
        <f t="shared" si="87"/>
        <v>0.42153306369572729</v>
      </c>
      <c r="BB191" s="11"/>
      <c r="BC191" s="27">
        <v>4074.9659999999999</v>
      </c>
      <c r="BD191" s="27">
        <v>4818.6639999999998</v>
      </c>
      <c r="BE191" s="27">
        <v>3625.7719999999999</v>
      </c>
      <c r="BF191" s="27">
        <v>5034.6180000000004</v>
      </c>
      <c r="BG191" s="27">
        <v>5711.6450000000004</v>
      </c>
      <c r="BH191" s="27">
        <v>6235.25</v>
      </c>
      <c r="BI191" s="27">
        <v>3680.8249999999998</v>
      </c>
      <c r="BJ191" s="27">
        <v>5534.7969999999996</v>
      </c>
      <c r="BK191" s="27">
        <v>7444.4999999999991</v>
      </c>
      <c r="BL191" s="27">
        <v>8932.8080000000009</v>
      </c>
      <c r="BM191" s="27">
        <v>4302.0370000000003</v>
      </c>
      <c r="BN191" s="27">
        <v>6619.8479459999999</v>
      </c>
      <c r="BO191" s="27">
        <v>5703.015941424821</v>
      </c>
      <c r="BP191" s="27">
        <v>6376.4600035751864</v>
      </c>
      <c r="BQ191" s="27">
        <v>4787.0724745044281</v>
      </c>
      <c r="BR191" s="27">
        <v>8748.8084854955723</v>
      </c>
      <c r="BS191" s="27">
        <v>6751.1489556566494</v>
      </c>
      <c r="BT191" s="27">
        <v>10199.56569519808</v>
      </c>
      <c r="BU191" s="27">
        <v>6308.5741600000019</v>
      </c>
      <c r="BV191" s="27">
        <v>9586.5492360000007</v>
      </c>
      <c r="BW191" s="27">
        <v>9790.9205479927004</v>
      </c>
      <c r="BX191" s="27">
        <v>9822.9655790072884</v>
      </c>
      <c r="BY191" s="29"/>
      <c r="BZ191" s="24">
        <f t="shared" si="88"/>
        <v>3.2729334139227628E-3</v>
      </c>
      <c r="CA191" s="24">
        <f t="shared" si="89"/>
        <v>-3.6923152165988182E-2</v>
      </c>
    </row>
    <row r="192" spans="1:79" x14ac:dyDescent="0.25">
      <c r="A192" s="53" t="s">
        <v>18</v>
      </c>
      <c r="B192" s="4" t="s">
        <v>55</v>
      </c>
      <c r="C192" s="27">
        <v>78375.615999999995</v>
      </c>
      <c r="D192" s="27">
        <v>82668.248000000007</v>
      </c>
      <c r="E192" s="27">
        <v>85657.942999999999</v>
      </c>
      <c r="F192" s="27">
        <v>91841.99</v>
      </c>
      <c r="G192" s="27">
        <v>92315.150999999998</v>
      </c>
      <c r="H192" s="27">
        <v>101827.995</v>
      </c>
      <c r="I192" s="27">
        <v>92919.57</v>
      </c>
      <c r="J192" s="27">
        <v>66511.87000000001</v>
      </c>
      <c r="K192" s="27">
        <v>92114.197000000015</v>
      </c>
      <c r="L192" s="27">
        <v>113227.31899999997</v>
      </c>
      <c r="M192" s="27">
        <v>118675.183</v>
      </c>
      <c r="N192" s="27">
        <v>139727.39662400002</v>
      </c>
      <c r="O192" s="27">
        <v>145422.31512176036</v>
      </c>
      <c r="P192" s="27">
        <v>176728.38107823936</v>
      </c>
      <c r="Q192" s="27">
        <v>164814.33457734284</v>
      </c>
      <c r="R192" s="27">
        <v>152588.53122365719</v>
      </c>
      <c r="S192" s="27">
        <v>200854.97894322471</v>
      </c>
      <c r="T192" s="27">
        <v>183763.14892408121</v>
      </c>
      <c r="U192" s="27">
        <v>199763.50460109051</v>
      </c>
      <c r="V192" s="27">
        <v>221200.29750490922</v>
      </c>
      <c r="W192" s="27">
        <v>231043.38919415738</v>
      </c>
      <c r="X192" s="27">
        <v>250532.21618084243</v>
      </c>
      <c r="Y192" s="29"/>
      <c r="Z192" s="24">
        <f t="shared" si="84"/>
        <v>8.4351372504787747E-2</v>
      </c>
      <c r="AA192" s="24">
        <f t="shared" si="85"/>
        <v>0.3633430731225975</v>
      </c>
      <c r="AB192" s="7"/>
      <c r="AC192" s="27">
        <v>43128.160000000003</v>
      </c>
      <c r="AD192" s="27">
        <v>45446.915000000001</v>
      </c>
      <c r="AE192" s="27">
        <v>45661.245999999999</v>
      </c>
      <c r="AF192" s="27">
        <v>44489.612999999998</v>
      </c>
      <c r="AG192" s="27">
        <v>41135.644999999997</v>
      </c>
      <c r="AH192" s="27">
        <v>50297.978000000003</v>
      </c>
      <c r="AI192" s="27">
        <v>42313.69</v>
      </c>
      <c r="AJ192" s="27">
        <v>27819.51</v>
      </c>
      <c r="AK192" s="27">
        <v>42607.172000000006</v>
      </c>
      <c r="AL192" s="27">
        <v>55073.821999999986</v>
      </c>
      <c r="AM192" s="27">
        <v>55536.139000000003</v>
      </c>
      <c r="AN192" s="27">
        <v>66668.152310000005</v>
      </c>
      <c r="AO192" s="27">
        <v>67692.521707000007</v>
      </c>
      <c r="AP192" s="27">
        <v>83549.224110000025</v>
      </c>
      <c r="AQ192" s="27">
        <v>73197.673152999982</v>
      </c>
      <c r="AR192" s="27">
        <v>60012.596247000009</v>
      </c>
      <c r="AS192" s="27">
        <v>83002.729588999995</v>
      </c>
      <c r="AT192" s="27">
        <v>63233.554425999922</v>
      </c>
      <c r="AU192" s="27">
        <v>76549.641893999986</v>
      </c>
      <c r="AV192" s="27">
        <v>79637.416875999988</v>
      </c>
      <c r="AW192" s="27">
        <v>84286.521672999952</v>
      </c>
      <c r="AX192" s="27">
        <v>88065.354154000088</v>
      </c>
      <c r="AY192" s="29"/>
      <c r="AZ192" s="24">
        <f t="shared" si="86"/>
        <v>4.483317624211125E-2</v>
      </c>
      <c r="BA192" s="24">
        <f t="shared" si="87"/>
        <v>0.39269972965160416</v>
      </c>
      <c r="BB192" s="11"/>
      <c r="BC192" s="27">
        <v>35247.455999999998</v>
      </c>
      <c r="BD192" s="27">
        <v>37221.332999999999</v>
      </c>
      <c r="BE192" s="27">
        <v>39996.697</v>
      </c>
      <c r="BF192" s="27">
        <v>47352.377</v>
      </c>
      <c r="BG192" s="27">
        <v>51179.506000000001</v>
      </c>
      <c r="BH192" s="27">
        <v>51530.017</v>
      </c>
      <c r="BI192" s="27">
        <v>50605.88</v>
      </c>
      <c r="BJ192" s="27">
        <v>38692.360000000008</v>
      </c>
      <c r="BK192" s="27">
        <v>49507.025000000016</v>
      </c>
      <c r="BL192" s="27">
        <v>58153.496999999988</v>
      </c>
      <c r="BM192" s="27">
        <v>63139.044000000002</v>
      </c>
      <c r="BN192" s="27">
        <v>73059.24431400001</v>
      </c>
      <c r="BO192" s="27">
        <v>77729.793414760352</v>
      </c>
      <c r="BP192" s="27">
        <v>93179.156968239316</v>
      </c>
      <c r="BQ192" s="27">
        <v>91616.661424342878</v>
      </c>
      <c r="BR192" s="27">
        <v>92575.934976657169</v>
      </c>
      <c r="BS192" s="27">
        <v>117852.24935422471</v>
      </c>
      <c r="BT192" s="27">
        <v>120529.59449808129</v>
      </c>
      <c r="BU192" s="27">
        <v>123213.86270709053</v>
      </c>
      <c r="BV192" s="27">
        <v>141562.88062890925</v>
      </c>
      <c r="BW192" s="27">
        <v>146756.86752115743</v>
      </c>
      <c r="BX192" s="27">
        <v>162466.86202684234</v>
      </c>
      <c r="BY192" s="29"/>
      <c r="BZ192" s="24">
        <f t="shared" si="88"/>
        <v>0.10704776390392801</v>
      </c>
      <c r="CA192" s="24">
        <f t="shared" si="89"/>
        <v>0.34794166282064976</v>
      </c>
    </row>
    <row r="193" spans="1:79" x14ac:dyDescent="0.25">
      <c r="A193" s="51" t="s">
        <v>72</v>
      </c>
      <c r="B193" s="4" t="s">
        <v>55</v>
      </c>
      <c r="C193" s="27">
        <v>39037.675999999999</v>
      </c>
      <c r="D193" s="27">
        <v>38379.89</v>
      </c>
      <c r="E193" s="27">
        <v>43490.945</v>
      </c>
      <c r="F193" s="27">
        <v>45206.705000000002</v>
      </c>
      <c r="G193" s="27">
        <v>40693.987000000001</v>
      </c>
      <c r="H193" s="27">
        <v>46586.142999999996</v>
      </c>
      <c r="I193" s="27">
        <v>39964.417000000001</v>
      </c>
      <c r="J193" s="27">
        <v>33085.054000000004</v>
      </c>
      <c r="K193" s="27">
        <v>39434.531999999999</v>
      </c>
      <c r="L193" s="27">
        <v>46640.630999999994</v>
      </c>
      <c r="M193" s="27">
        <v>52626.623999999996</v>
      </c>
      <c r="N193" s="27">
        <v>65905.814651000008</v>
      </c>
      <c r="O193" s="27">
        <v>57496.076782000033</v>
      </c>
      <c r="P193" s="27">
        <v>66126.87637800003</v>
      </c>
      <c r="Q193" s="27">
        <v>68337.734097000008</v>
      </c>
      <c r="R193" s="27">
        <v>71390.317911999999</v>
      </c>
      <c r="S193" s="27">
        <v>75636.078373999932</v>
      </c>
      <c r="T193" s="27">
        <v>75852.454098000147</v>
      </c>
      <c r="U193" s="27">
        <v>75167.223651499997</v>
      </c>
      <c r="V193" s="27">
        <v>85682.87082099996</v>
      </c>
      <c r="W193" s="27">
        <v>87464.232217500103</v>
      </c>
      <c r="X193" s="27">
        <v>91224.488576999938</v>
      </c>
      <c r="Y193" s="29"/>
      <c r="Z193" s="24">
        <f t="shared" si="84"/>
        <v>4.2991932406713174E-2</v>
      </c>
      <c r="AA193" s="24">
        <f t="shared" si="85"/>
        <v>0.20265704863206357</v>
      </c>
      <c r="AB193" s="7"/>
      <c r="AC193" s="27">
        <v>16488.293000000001</v>
      </c>
      <c r="AD193" s="27">
        <v>18663.187000000002</v>
      </c>
      <c r="AE193" s="27">
        <v>19597.131000000001</v>
      </c>
      <c r="AF193" s="27">
        <v>19086.810000000001</v>
      </c>
      <c r="AG193" s="27">
        <v>12284.859</v>
      </c>
      <c r="AH193" s="27">
        <v>17352.121999999999</v>
      </c>
      <c r="AI193" s="27">
        <v>11255.791999999999</v>
      </c>
      <c r="AJ193" s="27">
        <v>8845.8380000000016</v>
      </c>
      <c r="AK193" s="27">
        <v>10990.661000000002</v>
      </c>
      <c r="AL193" s="27">
        <v>14981.340999999999</v>
      </c>
      <c r="AM193" s="27">
        <v>17958.870999999999</v>
      </c>
      <c r="AN193" s="27">
        <v>28124.324026000002</v>
      </c>
      <c r="AO193" s="27">
        <v>20259.239644000005</v>
      </c>
      <c r="AP193" s="27">
        <v>24187.631566000015</v>
      </c>
      <c r="AQ193" s="27">
        <v>26227.028945999999</v>
      </c>
      <c r="AR193" s="27">
        <v>28069.321160000007</v>
      </c>
      <c r="AS193" s="27">
        <v>28554.481044999982</v>
      </c>
      <c r="AT193" s="27">
        <v>24320.161160000014</v>
      </c>
      <c r="AU193" s="27">
        <v>27143.913516999997</v>
      </c>
      <c r="AV193" s="27">
        <v>30077.570666999989</v>
      </c>
      <c r="AW193" s="27">
        <v>29443.215634000037</v>
      </c>
      <c r="AX193" s="27">
        <v>31139.912566999967</v>
      </c>
      <c r="AY193" s="29"/>
      <c r="AZ193" s="24">
        <f t="shared" si="86"/>
        <v>5.7626074342254974E-2</v>
      </c>
      <c r="BA193" s="24">
        <f t="shared" si="87"/>
        <v>0.28041555161306131</v>
      </c>
      <c r="BB193" s="11"/>
      <c r="BC193" s="27">
        <v>22549.383000000002</v>
      </c>
      <c r="BD193" s="27">
        <v>19716.703000000001</v>
      </c>
      <c r="BE193" s="27">
        <v>23893.813999999998</v>
      </c>
      <c r="BF193" s="27">
        <v>26119.895</v>
      </c>
      <c r="BG193" s="27">
        <v>28409.128000000001</v>
      </c>
      <c r="BH193" s="27">
        <v>29234.021000000001</v>
      </c>
      <c r="BI193" s="27">
        <v>28708.625</v>
      </c>
      <c r="BJ193" s="27">
        <v>24239.216</v>
      </c>
      <c r="BK193" s="27">
        <v>28443.870999999999</v>
      </c>
      <c r="BL193" s="27">
        <v>31659.289999999994</v>
      </c>
      <c r="BM193" s="27">
        <v>34667.752999999997</v>
      </c>
      <c r="BN193" s="27">
        <v>37781.490625000006</v>
      </c>
      <c r="BO193" s="27">
        <v>37236.837138000032</v>
      </c>
      <c r="BP193" s="27">
        <v>41939.244812000019</v>
      </c>
      <c r="BQ193" s="27">
        <v>42110.705151000009</v>
      </c>
      <c r="BR193" s="27">
        <v>43320.996751999985</v>
      </c>
      <c r="BS193" s="27">
        <v>47081.597328999946</v>
      </c>
      <c r="BT193" s="27">
        <v>51532.29293800013</v>
      </c>
      <c r="BU193" s="27">
        <v>48023.310134499996</v>
      </c>
      <c r="BV193" s="27">
        <v>55605.300153999975</v>
      </c>
      <c r="BW193" s="27">
        <v>58021.016583500059</v>
      </c>
      <c r="BX193" s="27">
        <v>60084.576009999975</v>
      </c>
      <c r="BY193" s="29"/>
      <c r="BZ193" s="24">
        <f t="shared" si="88"/>
        <v>3.5565723388010229E-2</v>
      </c>
      <c r="CA193" s="24">
        <f t="shared" si="89"/>
        <v>0.16595968439225728</v>
      </c>
    </row>
    <row r="194" spans="1:79" s="6" customFormat="1" x14ac:dyDescent="0.25">
      <c r="A194" s="51" t="s">
        <v>73</v>
      </c>
      <c r="B194" s="4" t="s">
        <v>55</v>
      </c>
      <c r="C194" s="27">
        <v>39337.94</v>
      </c>
      <c r="D194" s="27">
        <v>44288.358</v>
      </c>
      <c r="E194" s="27">
        <v>42166.998</v>
      </c>
      <c r="F194" s="27">
        <v>46635.285000000003</v>
      </c>
      <c r="G194" s="27">
        <v>51621.163999999997</v>
      </c>
      <c r="H194" s="27">
        <v>55241.851999999999</v>
      </c>
      <c r="I194" s="27">
        <v>52955.153000000006</v>
      </c>
      <c r="J194" s="27">
        <v>33426.815999999999</v>
      </c>
      <c r="K194" s="27">
        <v>52679.665000000008</v>
      </c>
      <c r="L194" s="27">
        <v>66586.687999999995</v>
      </c>
      <c r="M194" s="27">
        <v>66048.558999999994</v>
      </c>
      <c r="N194" s="27">
        <v>73821.581973000037</v>
      </c>
      <c r="O194" s="27">
        <v>60030.679934760345</v>
      </c>
      <c r="P194" s="27">
        <v>76283.934775239293</v>
      </c>
      <c r="Q194" s="27">
        <v>72975.539356342852</v>
      </c>
      <c r="R194" s="27">
        <v>66294.569981657201</v>
      </c>
      <c r="S194" s="27">
        <v>97213.135219224787</v>
      </c>
      <c r="T194" s="27">
        <v>77607.829586081061</v>
      </c>
      <c r="U194" s="27">
        <v>95644.344710590522</v>
      </c>
      <c r="V194" s="27">
        <v>100943.92971790925</v>
      </c>
      <c r="W194" s="27">
        <v>133243.52022749954</v>
      </c>
      <c r="X194" s="27">
        <v>130626.88933800024</v>
      </c>
      <c r="Y194" s="29"/>
      <c r="Z194" s="24">
        <f t="shared" si="84"/>
        <v>-1.9637959767436874E-2</v>
      </c>
      <c r="AA194" s="24">
        <f t="shared" si="85"/>
        <v>0.68316637682943426</v>
      </c>
      <c r="AB194" s="7"/>
      <c r="AC194" s="27">
        <v>26639.866999999998</v>
      </c>
      <c r="AD194" s="27">
        <v>26783.727999999999</v>
      </c>
      <c r="AE194" s="27">
        <v>26064.115000000002</v>
      </c>
      <c r="AF194" s="27">
        <v>25402.803</v>
      </c>
      <c r="AG194" s="27">
        <v>28850.786</v>
      </c>
      <c r="AH194" s="27">
        <v>32945.856</v>
      </c>
      <c r="AI194" s="27">
        <v>31057.898000000001</v>
      </c>
      <c r="AJ194" s="27">
        <v>18973.671999999999</v>
      </c>
      <c r="AK194" s="27">
        <v>31616.511000000006</v>
      </c>
      <c r="AL194" s="27">
        <v>40092.481000000007</v>
      </c>
      <c r="AM194" s="27">
        <v>37577.267999999996</v>
      </c>
      <c r="AN194" s="27">
        <v>2924.7049539999971</v>
      </c>
      <c r="AO194" s="27">
        <v>27031.481326000023</v>
      </c>
      <c r="AP194" s="27">
        <v>33835.048277000009</v>
      </c>
      <c r="AQ194" s="27">
        <v>28932.164674999989</v>
      </c>
      <c r="AR194" s="27">
        <v>20813.146410999998</v>
      </c>
      <c r="AS194" s="27">
        <v>30101.473481000023</v>
      </c>
      <c r="AT194" s="27">
        <v>24271.785183999884</v>
      </c>
      <c r="AU194" s="27">
        <v>31002.396965999982</v>
      </c>
      <c r="AV194" s="27">
        <v>33087.014810000001</v>
      </c>
      <c r="AW194" s="27">
        <v>36130.224363999914</v>
      </c>
      <c r="AX194" s="27">
        <v>37547.597648000105</v>
      </c>
      <c r="AY194" s="29"/>
      <c r="AZ194" s="24">
        <f t="shared" si="86"/>
        <v>3.9229573271414742E-2</v>
      </c>
      <c r="BA194" s="24">
        <f t="shared" si="87"/>
        <v>0.54696481380989326</v>
      </c>
      <c r="BB194" s="11"/>
      <c r="BC194" s="27">
        <v>12698.073</v>
      </c>
      <c r="BD194" s="27">
        <v>17504.63</v>
      </c>
      <c r="BE194" s="27">
        <v>16102.883</v>
      </c>
      <c r="BF194" s="27">
        <v>21232.482</v>
      </c>
      <c r="BG194" s="27">
        <v>22770.378000000001</v>
      </c>
      <c r="BH194" s="27">
        <v>22295.995999999999</v>
      </c>
      <c r="BI194" s="27">
        <v>21897.255000000001</v>
      </c>
      <c r="BJ194" s="27">
        <v>14453.143999999998</v>
      </c>
      <c r="BK194" s="27">
        <v>21063.153999999999</v>
      </c>
      <c r="BL194" s="27">
        <v>26494.206999999995</v>
      </c>
      <c r="BM194" s="27">
        <v>28471.291000000001</v>
      </c>
      <c r="BN194" s="27">
        <v>25844.351661000012</v>
      </c>
      <c r="BO194" s="27">
        <v>32999.198608760322</v>
      </c>
      <c r="BP194" s="27">
        <v>42448.886498239284</v>
      </c>
      <c r="BQ194" s="27">
        <v>44043.374681342859</v>
      </c>
      <c r="BR194" s="27">
        <v>45481.423570657207</v>
      </c>
      <c r="BS194" s="27">
        <v>67111.661738224764</v>
      </c>
      <c r="BT194" s="27">
        <v>53336.044402081185</v>
      </c>
      <c r="BU194" s="27">
        <v>64641.947744590543</v>
      </c>
      <c r="BV194" s="27">
        <v>67856.91490790926</v>
      </c>
      <c r="BW194" s="27">
        <v>97113.295863499632</v>
      </c>
      <c r="BX194" s="27">
        <v>93079.291690000144</v>
      </c>
      <c r="BY194" s="29"/>
      <c r="BZ194" s="24">
        <f t="shared" si="88"/>
        <v>-4.1539154218075303E-2</v>
      </c>
      <c r="CA194" s="24">
        <f t="shared" si="89"/>
        <v>0.74514800888324162</v>
      </c>
    </row>
    <row r="195" spans="1:79" s="6" customFormat="1" x14ac:dyDescent="0.25">
      <c r="A195" s="51" t="s">
        <v>210</v>
      </c>
      <c r="B195" s="4" t="s">
        <v>55</v>
      </c>
      <c r="C195" s="25" t="s">
        <v>1</v>
      </c>
      <c r="D195" s="25" t="s">
        <v>1</v>
      </c>
      <c r="E195" s="25" t="s">
        <v>1</v>
      </c>
      <c r="F195" s="25" t="s">
        <v>1</v>
      </c>
      <c r="G195" s="25" t="s">
        <v>1</v>
      </c>
      <c r="H195" s="25" t="s">
        <v>1</v>
      </c>
      <c r="I195" s="25" t="s">
        <v>1</v>
      </c>
      <c r="J195" s="25" t="s">
        <v>1</v>
      </c>
      <c r="K195" s="25" t="s">
        <v>1</v>
      </c>
      <c r="L195" s="25" t="s">
        <v>1</v>
      </c>
      <c r="M195" s="25" t="s">
        <v>1</v>
      </c>
      <c r="N195" s="27" t="s">
        <v>1</v>
      </c>
      <c r="O195" s="27">
        <v>4.1351678825623592</v>
      </c>
      <c r="P195" s="27">
        <v>16.700671117437643</v>
      </c>
      <c r="Q195" s="27">
        <v>13.607305484996349</v>
      </c>
      <c r="R195" s="27">
        <v>1.4068795150036504</v>
      </c>
      <c r="S195" s="27">
        <v>17.163247359058062</v>
      </c>
      <c r="T195" s="27">
        <v>-27.847432359058065</v>
      </c>
      <c r="U195" s="27">
        <v>1.1037815126050421</v>
      </c>
      <c r="V195" s="27">
        <v>1.6462184873949579</v>
      </c>
      <c r="W195" s="27">
        <v>0.39999999999999991</v>
      </c>
      <c r="X195" s="27">
        <v>1.0900000000000003</v>
      </c>
      <c r="Y195" s="29"/>
      <c r="Z195" s="24">
        <f t="shared" si="84"/>
        <v>1.7250000000000014</v>
      </c>
      <c r="AA195" s="24">
        <f t="shared" si="85"/>
        <v>-1.0391418492716242</v>
      </c>
      <c r="AB195" s="7"/>
      <c r="AC195" s="25" t="s">
        <v>1</v>
      </c>
      <c r="AD195" s="25" t="s">
        <v>1</v>
      </c>
      <c r="AE195" s="25" t="s">
        <v>1</v>
      </c>
      <c r="AF195" s="25" t="s">
        <v>1</v>
      </c>
      <c r="AG195" s="25" t="s">
        <v>1</v>
      </c>
      <c r="AH195" s="25" t="s">
        <v>1</v>
      </c>
      <c r="AI195" s="25" t="s">
        <v>1</v>
      </c>
      <c r="AJ195" s="25" t="s">
        <v>1</v>
      </c>
      <c r="AK195" s="25" t="s">
        <v>1</v>
      </c>
      <c r="AL195" s="25" t="s">
        <v>1</v>
      </c>
      <c r="AM195" s="25" t="s">
        <v>1</v>
      </c>
      <c r="AN195" s="27" t="s">
        <v>1</v>
      </c>
      <c r="AO195" s="27">
        <v>1</v>
      </c>
      <c r="AP195" s="27">
        <v>0.54999999999999982</v>
      </c>
      <c r="AQ195" s="27">
        <v>9.6999999999999993</v>
      </c>
      <c r="AR195" s="27">
        <v>-9.6999999999999993</v>
      </c>
      <c r="AS195" s="27">
        <v>0.75</v>
      </c>
      <c r="AT195" s="27">
        <v>-0.75</v>
      </c>
      <c r="AU195" s="27">
        <v>0</v>
      </c>
      <c r="AV195" s="27">
        <v>0</v>
      </c>
      <c r="AW195" s="27">
        <v>0</v>
      </c>
      <c r="AX195" s="27">
        <v>0</v>
      </c>
      <c r="AY195" s="29"/>
      <c r="AZ195" s="24" t="str">
        <f t="shared" si="86"/>
        <v>X</v>
      </c>
      <c r="BA195" s="24">
        <f t="shared" si="87"/>
        <v>-1</v>
      </c>
      <c r="BB195" s="11"/>
      <c r="BC195" s="25" t="s">
        <v>1</v>
      </c>
      <c r="BD195" s="25" t="s">
        <v>1</v>
      </c>
      <c r="BE195" s="25" t="s">
        <v>1</v>
      </c>
      <c r="BF195" s="25" t="s">
        <v>1</v>
      </c>
      <c r="BG195" s="25" t="s">
        <v>1</v>
      </c>
      <c r="BH195" s="25" t="s">
        <v>1</v>
      </c>
      <c r="BI195" s="25" t="s">
        <v>1</v>
      </c>
      <c r="BJ195" s="25" t="s">
        <v>1</v>
      </c>
      <c r="BK195" s="25" t="s">
        <v>1</v>
      </c>
      <c r="BL195" s="25" t="s">
        <v>1</v>
      </c>
      <c r="BM195" s="25" t="s">
        <v>1</v>
      </c>
      <c r="BN195" s="27" t="s">
        <v>1</v>
      </c>
      <c r="BO195" s="27">
        <v>3.1351678825623592</v>
      </c>
      <c r="BP195" s="27">
        <v>16.150671117437643</v>
      </c>
      <c r="BQ195" s="27">
        <v>3.9073054849963498</v>
      </c>
      <c r="BR195" s="27">
        <v>11.10687951500365</v>
      </c>
      <c r="BS195" s="27">
        <v>16.413247359058062</v>
      </c>
      <c r="BT195" s="27">
        <v>-27.097432359058065</v>
      </c>
      <c r="BU195" s="27">
        <v>1.1037815126050421</v>
      </c>
      <c r="BV195" s="27">
        <v>1.6462184873949579</v>
      </c>
      <c r="BW195" s="27">
        <v>0.39999999999999991</v>
      </c>
      <c r="BX195" s="27">
        <v>1.0900000000000003</v>
      </c>
      <c r="BY195" s="29"/>
      <c r="BZ195" s="24">
        <f t="shared" si="88"/>
        <v>1.7250000000000014</v>
      </c>
      <c r="CA195" s="24">
        <f t="shared" si="89"/>
        <v>-1.040225213428225</v>
      </c>
    </row>
    <row r="196" spans="1:79" s="6" customFormat="1" x14ac:dyDescent="0.25">
      <c r="A196" s="51" t="s">
        <v>209</v>
      </c>
      <c r="B196" s="4" t="s">
        <v>55</v>
      </c>
      <c r="C196" s="25" t="s">
        <v>1</v>
      </c>
      <c r="D196" s="25" t="s">
        <v>1</v>
      </c>
      <c r="E196" s="25" t="s">
        <v>1</v>
      </c>
      <c r="F196" s="25" t="s">
        <v>1</v>
      </c>
      <c r="G196" s="25" t="s">
        <v>1</v>
      </c>
      <c r="H196" s="25" t="s">
        <v>1</v>
      </c>
      <c r="I196" s="25" t="s">
        <v>1</v>
      </c>
      <c r="J196" s="25" t="s">
        <v>1</v>
      </c>
      <c r="K196" s="25" t="s">
        <v>1</v>
      </c>
      <c r="L196" s="25" t="s">
        <v>1</v>
      </c>
      <c r="M196" s="25" t="s">
        <v>1</v>
      </c>
      <c r="N196" s="27" t="s">
        <v>1</v>
      </c>
      <c r="O196" s="27">
        <v>60026.544766877778</v>
      </c>
      <c r="P196" s="27">
        <v>76267.23410412189</v>
      </c>
      <c r="Q196" s="27">
        <v>72961.932050857853</v>
      </c>
      <c r="R196" s="27">
        <v>66293.163102142193</v>
      </c>
      <c r="S196" s="27">
        <v>97195.971971865743</v>
      </c>
      <c r="T196" s="27">
        <v>77635.677018440139</v>
      </c>
      <c r="U196" s="27">
        <v>95643.240929077918</v>
      </c>
      <c r="V196" s="27">
        <v>100942.28349942187</v>
      </c>
      <c r="W196" s="27">
        <v>133243.12022749954</v>
      </c>
      <c r="X196" s="27">
        <v>130625.79933800027</v>
      </c>
      <c r="Y196" s="29"/>
      <c r="Z196" s="24">
        <f t="shared" si="84"/>
        <v>-1.9643197224970765E-2</v>
      </c>
      <c r="AA196" s="24">
        <f t="shared" si="85"/>
        <v>0.68254859562793335</v>
      </c>
      <c r="AB196" s="7"/>
      <c r="AC196" s="25" t="s">
        <v>1</v>
      </c>
      <c r="AD196" s="25" t="s">
        <v>1</v>
      </c>
      <c r="AE196" s="25" t="s">
        <v>1</v>
      </c>
      <c r="AF196" s="25" t="s">
        <v>1</v>
      </c>
      <c r="AG196" s="25" t="s">
        <v>1</v>
      </c>
      <c r="AH196" s="25" t="s">
        <v>1</v>
      </c>
      <c r="AI196" s="25" t="s">
        <v>1</v>
      </c>
      <c r="AJ196" s="25" t="s">
        <v>1</v>
      </c>
      <c r="AK196" s="25" t="s">
        <v>1</v>
      </c>
      <c r="AL196" s="25" t="s">
        <v>1</v>
      </c>
      <c r="AM196" s="25" t="s">
        <v>1</v>
      </c>
      <c r="AN196" s="27" t="s">
        <v>1</v>
      </c>
      <c r="AO196" s="27">
        <v>27030.481326000019</v>
      </c>
      <c r="AP196" s="27">
        <v>33834.498277000021</v>
      </c>
      <c r="AQ196" s="27">
        <v>28922.464674999988</v>
      </c>
      <c r="AR196" s="27">
        <v>20822.846410999999</v>
      </c>
      <c r="AS196" s="27">
        <v>30100.723481000023</v>
      </c>
      <c r="AT196" s="27">
        <v>24272.535183999884</v>
      </c>
      <c r="AU196" s="27">
        <v>31002.396965999982</v>
      </c>
      <c r="AV196" s="27">
        <v>33087.014810000001</v>
      </c>
      <c r="AW196" s="27">
        <v>36130.224363999914</v>
      </c>
      <c r="AX196" s="27">
        <v>37547.597648000105</v>
      </c>
      <c r="AY196" s="29"/>
      <c r="AZ196" s="24">
        <f t="shared" si="86"/>
        <v>3.9229573271414742E-2</v>
      </c>
      <c r="BA196" s="24">
        <f t="shared" si="87"/>
        <v>0.54691701395703229</v>
      </c>
      <c r="BB196" s="11"/>
      <c r="BC196" s="25" t="s">
        <v>1</v>
      </c>
      <c r="BD196" s="25" t="s">
        <v>1</v>
      </c>
      <c r="BE196" s="25" t="s">
        <v>1</v>
      </c>
      <c r="BF196" s="25" t="s">
        <v>1</v>
      </c>
      <c r="BG196" s="25" t="s">
        <v>1</v>
      </c>
      <c r="BH196" s="25" t="s">
        <v>1</v>
      </c>
      <c r="BI196" s="25" t="s">
        <v>1</v>
      </c>
      <c r="BJ196" s="25" t="s">
        <v>1</v>
      </c>
      <c r="BK196" s="25" t="s">
        <v>1</v>
      </c>
      <c r="BL196" s="25" t="s">
        <v>1</v>
      </c>
      <c r="BM196" s="25" t="s">
        <v>1</v>
      </c>
      <c r="BN196" s="27" t="s">
        <v>1</v>
      </c>
      <c r="BO196" s="27">
        <v>32996.063440877762</v>
      </c>
      <c r="BP196" s="27">
        <v>42432.735827121862</v>
      </c>
      <c r="BQ196" s="27">
        <v>44039.467375857865</v>
      </c>
      <c r="BR196" s="27">
        <v>45470.316691142194</v>
      </c>
      <c r="BS196" s="27">
        <v>67095.248490865721</v>
      </c>
      <c r="BT196" s="27">
        <v>53363.141834440255</v>
      </c>
      <c r="BU196" s="27">
        <v>64640.843963077939</v>
      </c>
      <c r="BV196" s="27">
        <v>67855.268689421864</v>
      </c>
      <c r="BW196" s="27">
        <v>97112.895863499638</v>
      </c>
      <c r="BX196" s="27">
        <v>93078.201690000162</v>
      </c>
      <c r="BY196" s="29"/>
      <c r="BZ196" s="24">
        <f t="shared" si="88"/>
        <v>-4.154643044699835E-2</v>
      </c>
      <c r="CA196" s="24">
        <f t="shared" si="89"/>
        <v>0.74424140877567369</v>
      </c>
    </row>
    <row r="197" spans="1:79" s="6" customFormat="1" x14ac:dyDescent="0.25">
      <c r="A197" s="51" t="s">
        <v>214</v>
      </c>
      <c r="B197" s="4" t="s">
        <v>55</v>
      </c>
      <c r="C197" s="25" t="s">
        <v>1</v>
      </c>
      <c r="D197" s="25" t="s">
        <v>1</v>
      </c>
      <c r="E197" s="25" t="s">
        <v>1</v>
      </c>
      <c r="F197" s="25" t="s">
        <v>1</v>
      </c>
      <c r="G197" s="25" t="s">
        <v>1</v>
      </c>
      <c r="H197" s="25" t="s">
        <v>1</v>
      </c>
      <c r="I197" s="25" t="s">
        <v>1</v>
      </c>
      <c r="J197" s="25" t="s">
        <v>1</v>
      </c>
      <c r="K197" s="25" t="s">
        <v>1</v>
      </c>
      <c r="L197" s="25" t="s">
        <v>1</v>
      </c>
      <c r="M197" s="25" t="s">
        <v>1</v>
      </c>
      <c r="N197" s="27" t="s">
        <v>1</v>
      </c>
      <c r="O197" s="27">
        <v>27895.558404999996</v>
      </c>
      <c r="P197" s="27">
        <v>34317.569924999989</v>
      </c>
      <c r="Q197" s="27">
        <v>23501.061124</v>
      </c>
      <c r="R197" s="27">
        <v>14903.643330000001</v>
      </c>
      <c r="S197" s="27">
        <v>28005.765349999998</v>
      </c>
      <c r="T197" s="27">
        <v>29741.758549000017</v>
      </c>
      <c r="U197" s="27">
        <v>28829.892901999996</v>
      </c>
      <c r="V197" s="27">
        <v>34373.475839000013</v>
      </c>
      <c r="W197" s="27">
        <v>10149.252659999996</v>
      </c>
      <c r="X197" s="27">
        <v>28465.501670999984</v>
      </c>
      <c r="Y197" s="29"/>
      <c r="Z197" s="24">
        <f t="shared" si="84"/>
        <v>1.8046894312905986</v>
      </c>
      <c r="AA197" s="24">
        <f t="shared" si="85"/>
        <v>-4.2911278292350419E-2</v>
      </c>
      <c r="AB197" s="7"/>
      <c r="AC197" s="25" t="s">
        <v>1</v>
      </c>
      <c r="AD197" s="25" t="s">
        <v>1</v>
      </c>
      <c r="AE197" s="25" t="s">
        <v>1</v>
      </c>
      <c r="AF197" s="25" t="s">
        <v>1</v>
      </c>
      <c r="AG197" s="25" t="s">
        <v>1</v>
      </c>
      <c r="AH197" s="25" t="s">
        <v>1</v>
      </c>
      <c r="AI197" s="25" t="s">
        <v>1</v>
      </c>
      <c r="AJ197" s="25" t="s">
        <v>1</v>
      </c>
      <c r="AK197" s="25" t="s">
        <v>1</v>
      </c>
      <c r="AL197" s="25" t="s">
        <v>1</v>
      </c>
      <c r="AM197" s="25" t="s">
        <v>1</v>
      </c>
      <c r="AN197" s="27" t="s">
        <v>1</v>
      </c>
      <c r="AO197" s="27">
        <v>20401.800736999994</v>
      </c>
      <c r="AP197" s="27">
        <v>25526.54426699999</v>
      </c>
      <c r="AQ197" s="27">
        <v>18038.479531999998</v>
      </c>
      <c r="AR197" s="27">
        <v>11130.128676</v>
      </c>
      <c r="AS197" s="27">
        <v>24346.775063000001</v>
      </c>
      <c r="AT197" s="27">
        <v>14577.260058000016</v>
      </c>
      <c r="AU197" s="27">
        <v>18385.090410999997</v>
      </c>
      <c r="AV197" s="27">
        <v>16453.113699000009</v>
      </c>
      <c r="AW197" s="27">
        <v>18692.916174999998</v>
      </c>
      <c r="AX197" s="27">
        <v>19329.259938999989</v>
      </c>
      <c r="AY197" s="29"/>
      <c r="AZ197" s="24">
        <f t="shared" si="86"/>
        <v>3.4041973870884812E-2</v>
      </c>
      <c r="BA197" s="24">
        <f t="shared" si="87"/>
        <v>0.32598717880402162</v>
      </c>
      <c r="BB197" s="11"/>
      <c r="BC197" s="25" t="s">
        <v>1</v>
      </c>
      <c r="BD197" s="25" t="s">
        <v>1</v>
      </c>
      <c r="BE197" s="25" t="s">
        <v>1</v>
      </c>
      <c r="BF197" s="25" t="s">
        <v>1</v>
      </c>
      <c r="BG197" s="25" t="s">
        <v>1</v>
      </c>
      <c r="BH197" s="25" t="s">
        <v>1</v>
      </c>
      <c r="BI197" s="25" t="s">
        <v>1</v>
      </c>
      <c r="BJ197" s="25" t="s">
        <v>1</v>
      </c>
      <c r="BK197" s="25" t="s">
        <v>1</v>
      </c>
      <c r="BL197" s="25" t="s">
        <v>1</v>
      </c>
      <c r="BM197" s="25" t="s">
        <v>1</v>
      </c>
      <c r="BN197" s="27" t="s">
        <v>1</v>
      </c>
      <c r="BO197" s="27">
        <v>7493.7576680000002</v>
      </c>
      <c r="BP197" s="27">
        <v>8791.0256580000023</v>
      </c>
      <c r="BQ197" s="27">
        <v>5462.5815920000005</v>
      </c>
      <c r="BR197" s="27">
        <v>3773.514654000001</v>
      </c>
      <c r="BS197" s="27">
        <v>3658.9902869999983</v>
      </c>
      <c r="BT197" s="27">
        <v>15164.498491</v>
      </c>
      <c r="BU197" s="27">
        <v>10444.802490999999</v>
      </c>
      <c r="BV197" s="27">
        <v>17920.362140000005</v>
      </c>
      <c r="BW197" s="27">
        <v>-8543.663515000002</v>
      </c>
      <c r="BX197" s="27">
        <v>9136.2417319999968</v>
      </c>
      <c r="BY197" s="29"/>
      <c r="BZ197" s="24">
        <f t="shared" si="88"/>
        <v>-2.0693587962540443</v>
      </c>
      <c r="CA197" s="24">
        <f t="shared" si="89"/>
        <v>-0.39752430735363398</v>
      </c>
    </row>
    <row r="198" spans="1:79" s="6" customFormat="1" x14ac:dyDescent="0.25">
      <c r="A198" s="51" t="s">
        <v>223</v>
      </c>
      <c r="B198" s="4" t="s">
        <v>55</v>
      </c>
      <c r="C198" s="25" t="s">
        <v>1</v>
      </c>
      <c r="D198" s="25" t="s">
        <v>1</v>
      </c>
      <c r="E198" s="25" t="s">
        <v>1</v>
      </c>
      <c r="F198" s="25" t="s">
        <v>1</v>
      </c>
      <c r="G198" s="25" t="s">
        <v>1</v>
      </c>
      <c r="H198" s="25" t="s">
        <v>1</v>
      </c>
      <c r="I198" s="25" t="s">
        <v>1</v>
      </c>
      <c r="J198" s="25" t="s">
        <v>1</v>
      </c>
      <c r="K198" s="25" t="s">
        <v>1</v>
      </c>
      <c r="L198" s="25" t="s">
        <v>1</v>
      </c>
      <c r="M198" s="25" t="s">
        <v>1</v>
      </c>
      <c r="N198" s="25" t="s">
        <v>1</v>
      </c>
      <c r="O198" s="25" t="s">
        <v>1</v>
      </c>
      <c r="P198" s="25" t="s">
        <v>1</v>
      </c>
      <c r="Q198" s="25" t="s">
        <v>1</v>
      </c>
      <c r="R198" s="25" t="s">
        <v>1</v>
      </c>
      <c r="S198" s="25" t="s">
        <v>1</v>
      </c>
      <c r="T198" s="27" t="s">
        <v>1</v>
      </c>
      <c r="U198" s="27">
        <v>122.04333699999999</v>
      </c>
      <c r="V198" s="27">
        <v>200.02112699999998</v>
      </c>
      <c r="W198" s="27">
        <v>186.3840891577666</v>
      </c>
      <c r="X198" s="27">
        <v>215.33659484223367</v>
      </c>
      <c r="Y198" s="29"/>
      <c r="Z198" s="24">
        <f t="shared" si="84"/>
        <v>0.15533786073316569</v>
      </c>
      <c r="AA198" s="24" t="str">
        <f t="shared" si="85"/>
        <v>X</v>
      </c>
      <c r="AB198" s="7"/>
      <c r="AC198" s="25" t="s">
        <v>1</v>
      </c>
      <c r="AD198" s="25" t="s">
        <v>1</v>
      </c>
      <c r="AE198" s="25" t="s">
        <v>1</v>
      </c>
      <c r="AF198" s="25" t="s">
        <v>1</v>
      </c>
      <c r="AG198" s="25" t="s">
        <v>1</v>
      </c>
      <c r="AH198" s="25" t="s">
        <v>1</v>
      </c>
      <c r="AI198" s="25" t="s">
        <v>1</v>
      </c>
      <c r="AJ198" s="25" t="s">
        <v>1</v>
      </c>
      <c r="AK198" s="25" t="s">
        <v>1</v>
      </c>
      <c r="AL198" s="25" t="s">
        <v>1</v>
      </c>
      <c r="AM198" s="25" t="s">
        <v>1</v>
      </c>
      <c r="AN198" s="25" t="s">
        <v>1</v>
      </c>
      <c r="AO198" s="25" t="s">
        <v>1</v>
      </c>
      <c r="AP198" s="25" t="s">
        <v>1</v>
      </c>
      <c r="AQ198" s="25" t="s">
        <v>1</v>
      </c>
      <c r="AR198" s="25" t="s">
        <v>1</v>
      </c>
      <c r="AS198" s="25" t="s">
        <v>1</v>
      </c>
      <c r="AT198" s="27" t="s">
        <v>1</v>
      </c>
      <c r="AU198" s="27">
        <v>18.241</v>
      </c>
      <c r="AV198" s="27">
        <v>19.717700000000001</v>
      </c>
      <c r="AW198" s="27">
        <v>20.165499999999998</v>
      </c>
      <c r="AX198" s="27">
        <v>48.583999999999996</v>
      </c>
      <c r="AY198" s="29"/>
      <c r="AZ198" s="24">
        <f t="shared" si="86"/>
        <v>1.4092633458133941</v>
      </c>
      <c r="BA198" s="24" t="str">
        <f t="shared" si="87"/>
        <v>X</v>
      </c>
      <c r="BB198" s="11"/>
      <c r="BC198" s="25" t="s">
        <v>1</v>
      </c>
      <c r="BD198" s="25" t="s">
        <v>1</v>
      </c>
      <c r="BE198" s="25" t="s">
        <v>1</v>
      </c>
      <c r="BF198" s="25" t="s">
        <v>1</v>
      </c>
      <c r="BG198" s="25" t="s">
        <v>1</v>
      </c>
      <c r="BH198" s="25" t="s">
        <v>1</v>
      </c>
      <c r="BI198" s="25" t="s">
        <v>1</v>
      </c>
      <c r="BJ198" s="25" t="s">
        <v>1</v>
      </c>
      <c r="BK198" s="25" t="s">
        <v>1</v>
      </c>
      <c r="BL198" s="25" t="s">
        <v>1</v>
      </c>
      <c r="BM198" s="25" t="s">
        <v>1</v>
      </c>
      <c r="BN198" s="25" t="s">
        <v>1</v>
      </c>
      <c r="BO198" s="25" t="s">
        <v>1</v>
      </c>
      <c r="BP198" s="25" t="s">
        <v>1</v>
      </c>
      <c r="BQ198" s="25" t="s">
        <v>1</v>
      </c>
      <c r="BR198" s="25" t="s">
        <v>1</v>
      </c>
      <c r="BS198" s="25" t="s">
        <v>1</v>
      </c>
      <c r="BT198" s="27" t="s">
        <v>1</v>
      </c>
      <c r="BU198" s="27">
        <v>103.80233699999999</v>
      </c>
      <c r="BV198" s="27">
        <v>180.30342699999997</v>
      </c>
      <c r="BW198" s="27">
        <v>166.21858915776659</v>
      </c>
      <c r="BX198" s="27">
        <v>166.75259484223366</v>
      </c>
      <c r="BY198" s="29"/>
      <c r="BZ198" s="24">
        <f t="shared" si="88"/>
        <v>3.2126712612163821E-3</v>
      </c>
      <c r="CA198" s="24" t="str">
        <f t="shared" si="89"/>
        <v>X</v>
      </c>
    </row>
    <row r="199" spans="1:79" x14ac:dyDescent="0.25">
      <c r="A199" s="53" t="s">
        <v>242</v>
      </c>
      <c r="B199" s="4" t="s">
        <v>55</v>
      </c>
      <c r="C199" s="27">
        <v>25881.62</v>
      </c>
      <c r="D199" s="27">
        <v>29651.375</v>
      </c>
      <c r="E199" s="27">
        <v>31868.338</v>
      </c>
      <c r="F199" s="27">
        <v>33901.271000000001</v>
      </c>
      <c r="G199" s="27">
        <v>34706.911999999997</v>
      </c>
      <c r="H199" s="27">
        <v>42533.351000000002</v>
      </c>
      <c r="I199" s="27">
        <v>37056.649000000005</v>
      </c>
      <c r="J199" s="27">
        <v>30264.032000000007</v>
      </c>
      <c r="K199" s="27">
        <v>38739.567999999999</v>
      </c>
      <c r="L199" s="27">
        <v>49710.486000000004</v>
      </c>
      <c r="M199" s="27">
        <v>62303.448000000004</v>
      </c>
      <c r="N199" s="27">
        <v>80411.801330000002</v>
      </c>
      <c r="O199" s="27">
        <v>83759.727526000002</v>
      </c>
      <c r="P199" s="27">
        <v>102832.15361000001</v>
      </c>
      <c r="Q199" s="27">
        <v>107806.50889299999</v>
      </c>
      <c r="R199" s="27">
        <v>111159.04543900004</v>
      </c>
      <c r="S199" s="27">
        <v>139993.71578295488</v>
      </c>
      <c r="T199" s="27">
        <v>150178.32307404507</v>
      </c>
      <c r="U199" s="27">
        <v>156820.30042840011</v>
      </c>
      <c r="V199" s="27">
        <v>181172.85981009988</v>
      </c>
      <c r="W199" s="27">
        <v>197337.88727728481</v>
      </c>
      <c r="X199" s="27">
        <v>221898.2614792152</v>
      </c>
      <c r="Y199" s="29"/>
      <c r="Z199" s="24">
        <f t="shared" si="84"/>
        <v>0.1244584835724929</v>
      </c>
      <c r="AA199" s="24">
        <f t="shared" si="85"/>
        <v>0.47756518342403376</v>
      </c>
      <c r="AB199" s="7"/>
      <c r="AC199" s="27">
        <v>18791.518</v>
      </c>
      <c r="AD199" s="27">
        <v>21629.653999999999</v>
      </c>
      <c r="AE199" s="27">
        <v>22554.993999999999</v>
      </c>
      <c r="AF199" s="27">
        <v>23130.673999999999</v>
      </c>
      <c r="AG199" s="27">
        <v>19097.021000000001</v>
      </c>
      <c r="AH199" s="27">
        <v>26915.152999999998</v>
      </c>
      <c r="AI199" s="27">
        <v>18189.705000000002</v>
      </c>
      <c r="AJ199" s="27">
        <v>14571.229000000001</v>
      </c>
      <c r="AK199" s="27">
        <v>19058.695</v>
      </c>
      <c r="AL199" s="27">
        <v>24427.582999999999</v>
      </c>
      <c r="AM199" s="27">
        <v>29125.758000000002</v>
      </c>
      <c r="AN199" s="27">
        <v>39456.448484999986</v>
      </c>
      <c r="AO199" s="27">
        <v>37378.009823999993</v>
      </c>
      <c r="AP199" s="27">
        <v>46475.050278000002</v>
      </c>
      <c r="AQ199" s="27">
        <v>46896.262730999995</v>
      </c>
      <c r="AR199" s="27">
        <v>46561.072012000019</v>
      </c>
      <c r="AS199" s="27">
        <v>53010.922786999959</v>
      </c>
      <c r="AT199" s="27">
        <v>49615.925975999999</v>
      </c>
      <c r="AU199" s="27">
        <v>54688.262467000008</v>
      </c>
      <c r="AV199" s="27">
        <v>59890.205117999983</v>
      </c>
      <c r="AW199" s="27">
        <v>63908.632816999991</v>
      </c>
      <c r="AX199" s="27">
        <v>68928.648016000021</v>
      </c>
      <c r="AY199" s="29"/>
      <c r="AZ199" s="24">
        <f t="shared" si="86"/>
        <v>7.8549876248716899E-2</v>
      </c>
      <c r="BA199" s="24">
        <f t="shared" si="87"/>
        <v>0.38924441416939159</v>
      </c>
      <c r="BB199" s="11"/>
      <c r="BC199" s="27">
        <v>7090.1019999999999</v>
      </c>
      <c r="BD199" s="27">
        <v>8021.7209999999995</v>
      </c>
      <c r="BE199" s="27">
        <v>9313.3439999999991</v>
      </c>
      <c r="BF199" s="27">
        <v>10770.597</v>
      </c>
      <c r="BG199" s="27">
        <v>15609.891</v>
      </c>
      <c r="BH199" s="27">
        <v>15618.198</v>
      </c>
      <c r="BI199" s="27">
        <v>18866.944</v>
      </c>
      <c r="BJ199" s="27">
        <v>15692.803000000004</v>
      </c>
      <c r="BK199" s="27">
        <v>19680.873000000003</v>
      </c>
      <c r="BL199" s="27">
        <v>25282.903000000002</v>
      </c>
      <c r="BM199" s="27">
        <v>33177.69</v>
      </c>
      <c r="BN199" s="27">
        <v>40955.352845000016</v>
      </c>
      <c r="BO199" s="27">
        <v>46381.717702000002</v>
      </c>
      <c r="BP199" s="27">
        <v>56357.103332000006</v>
      </c>
      <c r="BQ199" s="27">
        <v>60910.246161999989</v>
      </c>
      <c r="BR199" s="27">
        <v>64597.973427000012</v>
      </c>
      <c r="BS199" s="27">
        <v>86982.792995954936</v>
      </c>
      <c r="BT199" s="27">
        <v>100562.39709804505</v>
      </c>
      <c r="BU199" s="27">
        <v>102132.03796140008</v>
      </c>
      <c r="BV199" s="27">
        <v>121282.6546920999</v>
      </c>
      <c r="BW199" s="27">
        <v>133429.25446028481</v>
      </c>
      <c r="BX199" s="27">
        <v>152969.61346321518</v>
      </c>
      <c r="BY199" s="29"/>
      <c r="BZ199" s="24">
        <f t="shared" si="88"/>
        <v>0.14644733706989688</v>
      </c>
      <c r="CA199" s="24">
        <f t="shared" si="89"/>
        <v>0.52114128021505701</v>
      </c>
    </row>
    <row r="200" spans="1:79" s="6" customFormat="1" x14ac:dyDescent="0.25">
      <c r="A200" s="51" t="s">
        <v>224</v>
      </c>
      <c r="B200" s="4" t="s">
        <v>55</v>
      </c>
      <c r="C200" s="25" t="s">
        <v>1</v>
      </c>
      <c r="D200" s="25" t="s">
        <v>1</v>
      </c>
      <c r="E200" s="25" t="s">
        <v>1</v>
      </c>
      <c r="F200" s="25" t="s">
        <v>1</v>
      </c>
      <c r="G200" s="25" t="s">
        <v>1</v>
      </c>
      <c r="H200" s="25" t="s">
        <v>1</v>
      </c>
      <c r="I200" s="25" t="s">
        <v>1</v>
      </c>
      <c r="J200" s="25" t="s">
        <v>1</v>
      </c>
      <c r="K200" s="25" t="s">
        <v>1</v>
      </c>
      <c r="L200" s="25" t="s">
        <v>1</v>
      </c>
      <c r="M200" s="25" t="s">
        <v>1</v>
      </c>
      <c r="N200" s="25" t="s">
        <v>1</v>
      </c>
      <c r="O200" s="25" t="s">
        <v>1</v>
      </c>
      <c r="P200" s="25" t="s">
        <v>1</v>
      </c>
      <c r="Q200" s="25" t="s">
        <v>1</v>
      </c>
      <c r="R200" s="25" t="s">
        <v>1</v>
      </c>
      <c r="S200" s="25" t="s">
        <v>1</v>
      </c>
      <c r="T200" s="27" t="s">
        <v>1</v>
      </c>
      <c r="U200" s="27">
        <v>3960.8232158348455</v>
      </c>
      <c r="V200" s="27">
        <v>6716.6644211651555</v>
      </c>
      <c r="W200" s="27">
        <v>9103.2353358188248</v>
      </c>
      <c r="X200" s="27">
        <v>11719.380245181177</v>
      </c>
      <c r="Y200" s="29"/>
      <c r="Z200" s="24">
        <f t="shared" si="84"/>
        <v>0.28738627673048445</v>
      </c>
      <c r="AA200" s="24" t="str">
        <f t="shared" si="85"/>
        <v>X</v>
      </c>
      <c r="AB200" s="7"/>
      <c r="AC200" s="25" t="s">
        <v>1</v>
      </c>
      <c r="AD200" s="25" t="s">
        <v>1</v>
      </c>
      <c r="AE200" s="25" t="s">
        <v>1</v>
      </c>
      <c r="AF200" s="25" t="s">
        <v>1</v>
      </c>
      <c r="AG200" s="25" t="s">
        <v>1</v>
      </c>
      <c r="AH200" s="25" t="s">
        <v>1</v>
      </c>
      <c r="AI200" s="25" t="s">
        <v>1</v>
      </c>
      <c r="AJ200" s="25" t="s">
        <v>1</v>
      </c>
      <c r="AK200" s="25" t="s">
        <v>1</v>
      </c>
      <c r="AL200" s="25" t="s">
        <v>1</v>
      </c>
      <c r="AM200" s="25" t="s">
        <v>1</v>
      </c>
      <c r="AN200" s="25" t="s">
        <v>1</v>
      </c>
      <c r="AO200" s="25" t="s">
        <v>1</v>
      </c>
      <c r="AP200" s="25" t="s">
        <v>1</v>
      </c>
      <c r="AQ200" s="25" t="s">
        <v>1</v>
      </c>
      <c r="AR200" s="25" t="s">
        <v>1</v>
      </c>
      <c r="AS200" s="25" t="s">
        <v>1</v>
      </c>
      <c r="AT200" s="27" t="s">
        <v>1</v>
      </c>
      <c r="AU200" s="27">
        <v>17.8</v>
      </c>
      <c r="AV200" s="27">
        <v>31.400000000000002</v>
      </c>
      <c r="AW200" s="27">
        <v>17.134999999999994</v>
      </c>
      <c r="AX200" s="27">
        <v>24.237000000000002</v>
      </c>
      <c r="AY200" s="29"/>
      <c r="AZ200" s="24">
        <f t="shared" si="86"/>
        <v>0.41447330026262086</v>
      </c>
      <c r="BA200" s="24" t="str">
        <f t="shared" si="87"/>
        <v>X</v>
      </c>
      <c r="BB200" s="11"/>
      <c r="BC200" s="25" t="s">
        <v>1</v>
      </c>
      <c r="BD200" s="25" t="s">
        <v>1</v>
      </c>
      <c r="BE200" s="25" t="s">
        <v>1</v>
      </c>
      <c r="BF200" s="25" t="s">
        <v>1</v>
      </c>
      <c r="BG200" s="25" t="s">
        <v>1</v>
      </c>
      <c r="BH200" s="25" t="s">
        <v>1</v>
      </c>
      <c r="BI200" s="25" t="s">
        <v>1</v>
      </c>
      <c r="BJ200" s="25" t="s">
        <v>1</v>
      </c>
      <c r="BK200" s="25" t="s">
        <v>1</v>
      </c>
      <c r="BL200" s="25" t="s">
        <v>1</v>
      </c>
      <c r="BM200" s="25" t="s">
        <v>1</v>
      </c>
      <c r="BN200" s="25" t="s">
        <v>1</v>
      </c>
      <c r="BO200" s="25" t="s">
        <v>1</v>
      </c>
      <c r="BP200" s="25" t="s">
        <v>1</v>
      </c>
      <c r="BQ200" s="25" t="s">
        <v>1</v>
      </c>
      <c r="BR200" s="25" t="s">
        <v>1</v>
      </c>
      <c r="BS200" s="25" t="s">
        <v>1</v>
      </c>
      <c r="BT200" s="27" t="s">
        <v>1</v>
      </c>
      <c r="BU200" s="27">
        <v>3943.0232158348454</v>
      </c>
      <c r="BV200" s="27">
        <v>6685.2644211651559</v>
      </c>
      <c r="BW200" s="27">
        <v>9086.1003358188245</v>
      </c>
      <c r="BX200" s="27">
        <v>11695.143245181178</v>
      </c>
      <c r="BY200" s="29"/>
      <c r="BZ200" s="24">
        <f t="shared" si="88"/>
        <v>0.28714660997932184</v>
      </c>
      <c r="CA200" s="24" t="str">
        <f t="shared" si="89"/>
        <v>X</v>
      </c>
    </row>
    <row r="201" spans="1:79" s="6" customFormat="1" x14ac:dyDescent="0.25">
      <c r="A201" s="51" t="s">
        <v>225</v>
      </c>
      <c r="B201" s="4" t="s">
        <v>55</v>
      </c>
      <c r="C201" s="25" t="s">
        <v>1</v>
      </c>
      <c r="D201" s="25" t="s">
        <v>1</v>
      </c>
      <c r="E201" s="25" t="s">
        <v>1</v>
      </c>
      <c r="F201" s="25" t="s">
        <v>1</v>
      </c>
      <c r="G201" s="25" t="s">
        <v>1</v>
      </c>
      <c r="H201" s="25" t="s">
        <v>1</v>
      </c>
      <c r="I201" s="25" t="s">
        <v>1</v>
      </c>
      <c r="J201" s="25" t="s">
        <v>1</v>
      </c>
      <c r="K201" s="25" t="s">
        <v>1</v>
      </c>
      <c r="L201" s="25" t="s">
        <v>1</v>
      </c>
      <c r="M201" s="25" t="s">
        <v>1</v>
      </c>
      <c r="N201" s="25" t="s">
        <v>1</v>
      </c>
      <c r="O201" s="25" t="s">
        <v>1</v>
      </c>
      <c r="P201" s="25" t="s">
        <v>1</v>
      </c>
      <c r="Q201" s="25" t="s">
        <v>1</v>
      </c>
      <c r="R201" s="25" t="s">
        <v>1</v>
      </c>
      <c r="S201" s="25" t="s">
        <v>1</v>
      </c>
      <c r="T201" s="27" t="s">
        <v>1</v>
      </c>
      <c r="U201" s="27">
        <v>1494.7806550652335</v>
      </c>
      <c r="V201" s="27">
        <v>2112.7508039347663</v>
      </c>
      <c r="W201" s="27">
        <v>2994.7579668630774</v>
      </c>
      <c r="X201" s="27">
        <v>3902.7141271369223</v>
      </c>
      <c r="Y201" s="29"/>
      <c r="Z201" s="24">
        <f t="shared" si="84"/>
        <v>0.30318181646742648</v>
      </c>
      <c r="AA201" s="24" t="str">
        <f t="shared" si="85"/>
        <v>X</v>
      </c>
      <c r="AB201" s="7"/>
      <c r="AC201" s="25" t="s">
        <v>1</v>
      </c>
      <c r="AD201" s="25" t="s">
        <v>1</v>
      </c>
      <c r="AE201" s="25" t="s">
        <v>1</v>
      </c>
      <c r="AF201" s="25" t="s">
        <v>1</v>
      </c>
      <c r="AG201" s="25" t="s">
        <v>1</v>
      </c>
      <c r="AH201" s="25" t="s">
        <v>1</v>
      </c>
      <c r="AI201" s="25" t="s">
        <v>1</v>
      </c>
      <c r="AJ201" s="25" t="s">
        <v>1</v>
      </c>
      <c r="AK201" s="25" t="s">
        <v>1</v>
      </c>
      <c r="AL201" s="25" t="s">
        <v>1</v>
      </c>
      <c r="AM201" s="25" t="s">
        <v>1</v>
      </c>
      <c r="AN201" s="25" t="s">
        <v>1</v>
      </c>
      <c r="AO201" s="25" t="s">
        <v>1</v>
      </c>
      <c r="AP201" s="25" t="s">
        <v>1</v>
      </c>
      <c r="AQ201" s="25" t="s">
        <v>1</v>
      </c>
      <c r="AR201" s="25" t="s">
        <v>1</v>
      </c>
      <c r="AS201" s="25" t="s">
        <v>1</v>
      </c>
      <c r="AT201" s="27" t="s">
        <v>1</v>
      </c>
      <c r="AU201" s="27">
        <v>106.755</v>
      </c>
      <c r="AV201" s="27">
        <v>122.46200000000002</v>
      </c>
      <c r="AW201" s="27">
        <v>106.00499999999998</v>
      </c>
      <c r="AX201" s="27">
        <v>129.417</v>
      </c>
      <c r="AY201" s="29"/>
      <c r="AZ201" s="24">
        <f t="shared" si="86"/>
        <v>0.22085750672138138</v>
      </c>
      <c r="BA201" s="24" t="str">
        <f t="shared" si="87"/>
        <v>X</v>
      </c>
      <c r="BB201" s="11"/>
      <c r="BC201" s="25" t="s">
        <v>1</v>
      </c>
      <c r="BD201" s="25" t="s">
        <v>1</v>
      </c>
      <c r="BE201" s="25" t="s">
        <v>1</v>
      </c>
      <c r="BF201" s="25" t="s">
        <v>1</v>
      </c>
      <c r="BG201" s="25" t="s">
        <v>1</v>
      </c>
      <c r="BH201" s="25" t="s">
        <v>1</v>
      </c>
      <c r="BI201" s="25" t="s">
        <v>1</v>
      </c>
      <c r="BJ201" s="25" t="s">
        <v>1</v>
      </c>
      <c r="BK201" s="25" t="s">
        <v>1</v>
      </c>
      <c r="BL201" s="25" t="s">
        <v>1</v>
      </c>
      <c r="BM201" s="25" t="s">
        <v>1</v>
      </c>
      <c r="BN201" s="25" t="s">
        <v>1</v>
      </c>
      <c r="BO201" s="25" t="s">
        <v>1</v>
      </c>
      <c r="BP201" s="25" t="s">
        <v>1</v>
      </c>
      <c r="BQ201" s="25" t="s">
        <v>1</v>
      </c>
      <c r="BR201" s="25" t="s">
        <v>1</v>
      </c>
      <c r="BS201" s="25" t="s">
        <v>1</v>
      </c>
      <c r="BT201" s="27" t="s">
        <v>1</v>
      </c>
      <c r="BU201" s="27">
        <v>1388.0256550652337</v>
      </c>
      <c r="BV201" s="27">
        <v>1990.2888039347661</v>
      </c>
      <c r="BW201" s="27">
        <v>2888.7529668630773</v>
      </c>
      <c r="BX201" s="27">
        <v>3773.2971271369224</v>
      </c>
      <c r="BY201" s="29"/>
      <c r="BZ201" s="24">
        <f t="shared" si="88"/>
        <v>0.30620276999122553</v>
      </c>
      <c r="CA201" s="24" t="str">
        <f t="shared" si="89"/>
        <v>X</v>
      </c>
    </row>
    <row r="202" spans="1:79" x14ac:dyDescent="0.25">
      <c r="A202" s="51" t="s">
        <v>238</v>
      </c>
      <c r="B202" s="4" t="s">
        <v>55</v>
      </c>
      <c r="C202" s="27">
        <v>21733.72</v>
      </c>
      <c r="D202" s="27">
        <v>24853.238000000001</v>
      </c>
      <c r="E202" s="27">
        <v>26915.406999999999</v>
      </c>
      <c r="F202" s="27">
        <v>27841.873</v>
      </c>
      <c r="G202" s="27">
        <v>25819.623</v>
      </c>
      <c r="H202" s="27">
        <v>31718.253000000001</v>
      </c>
      <c r="I202" s="27">
        <v>27485.260000000002</v>
      </c>
      <c r="J202" s="27">
        <v>22423.807999999997</v>
      </c>
      <c r="K202" s="27">
        <v>27442.543000000001</v>
      </c>
      <c r="L202" s="27">
        <v>34993.091999999997</v>
      </c>
      <c r="M202" s="27">
        <v>41164.038</v>
      </c>
      <c r="N202" s="27">
        <v>53060.433067999984</v>
      </c>
      <c r="O202" s="27">
        <v>47202.317676000006</v>
      </c>
      <c r="P202" s="27">
        <v>57393.371399000047</v>
      </c>
      <c r="Q202" s="27">
        <v>58936.275273999985</v>
      </c>
      <c r="R202" s="27">
        <v>61436.845482000004</v>
      </c>
      <c r="S202" s="27">
        <v>65600.946052999992</v>
      </c>
      <c r="T202" s="27">
        <v>66079.700087999896</v>
      </c>
      <c r="U202" s="27">
        <v>68054.519239500005</v>
      </c>
      <c r="V202" s="27">
        <v>77569.267449999985</v>
      </c>
      <c r="W202" s="27">
        <v>80845.069110500001</v>
      </c>
      <c r="X202" s="27">
        <v>86496.660460999934</v>
      </c>
      <c r="Y202" s="29"/>
      <c r="Z202" s="24">
        <f t="shared" si="84"/>
        <v>6.9906444668570655E-2</v>
      </c>
      <c r="AA202" s="24">
        <f t="shared" si="85"/>
        <v>0.30897477358114966</v>
      </c>
      <c r="AB202" s="7"/>
      <c r="AC202" s="27">
        <v>14865.076999999999</v>
      </c>
      <c r="AD202" s="27">
        <v>17058.064999999999</v>
      </c>
      <c r="AE202" s="27">
        <v>17717.855</v>
      </c>
      <c r="AF202" s="27">
        <v>17251.623</v>
      </c>
      <c r="AG202" s="27">
        <v>10767.703</v>
      </c>
      <c r="AH202" s="27">
        <v>16941.833999999999</v>
      </c>
      <c r="AI202" s="27">
        <v>10346.495000000001</v>
      </c>
      <c r="AJ202" s="27">
        <v>8332.6669999999995</v>
      </c>
      <c r="AK202" s="27">
        <v>10532.754000000001</v>
      </c>
      <c r="AL202" s="27">
        <v>14391.819000000001</v>
      </c>
      <c r="AM202" s="27">
        <v>17392.580999999998</v>
      </c>
      <c r="AN202" s="27">
        <v>26562.010949000003</v>
      </c>
      <c r="AO202" s="27">
        <v>19216.234658999994</v>
      </c>
      <c r="AP202" s="27">
        <v>25065.312914000016</v>
      </c>
      <c r="AQ202" s="27">
        <v>25681.253086999994</v>
      </c>
      <c r="AR202" s="27">
        <v>27405.513980000007</v>
      </c>
      <c r="AS202" s="27">
        <v>27871.422712999989</v>
      </c>
      <c r="AT202" s="27">
        <v>23780.574808999983</v>
      </c>
      <c r="AU202" s="27">
        <v>26545.171040999998</v>
      </c>
      <c r="AV202" s="27">
        <v>29641.34572999999</v>
      </c>
      <c r="AW202" s="27">
        <v>29176.983079000001</v>
      </c>
      <c r="AX202" s="27">
        <v>30698.091812999992</v>
      </c>
      <c r="AY202" s="29"/>
      <c r="AZ202" s="24">
        <f t="shared" si="86"/>
        <v>5.2133859415190997E-2</v>
      </c>
      <c r="BA202" s="24">
        <f t="shared" si="87"/>
        <v>0.29088939437166217</v>
      </c>
      <c r="BB202" s="11"/>
      <c r="BC202" s="27">
        <v>6868.643</v>
      </c>
      <c r="BD202" s="27">
        <v>7795.1729999999998</v>
      </c>
      <c r="BE202" s="27">
        <v>9197.5519999999997</v>
      </c>
      <c r="BF202" s="27">
        <v>10590.25</v>
      </c>
      <c r="BG202" s="27">
        <v>15051.92</v>
      </c>
      <c r="BH202" s="27">
        <v>14776.419</v>
      </c>
      <c r="BI202" s="27">
        <v>17138.764999999999</v>
      </c>
      <c r="BJ202" s="27">
        <v>14091.141</v>
      </c>
      <c r="BK202" s="27">
        <v>16909.789000000001</v>
      </c>
      <c r="BL202" s="27">
        <v>20601.272999999994</v>
      </c>
      <c r="BM202" s="27">
        <v>23771.456999999999</v>
      </c>
      <c r="BN202" s="27">
        <v>26498.422118999984</v>
      </c>
      <c r="BO202" s="27">
        <v>27986.083017000015</v>
      </c>
      <c r="BP202" s="27">
        <v>32328.05848500003</v>
      </c>
      <c r="BQ202" s="27">
        <v>33255.022186999995</v>
      </c>
      <c r="BR202" s="27">
        <v>34031.331502000001</v>
      </c>
      <c r="BS202" s="27">
        <v>37729.523340000007</v>
      </c>
      <c r="BT202" s="27">
        <v>42299.125278999913</v>
      </c>
      <c r="BU202" s="27">
        <v>41509.348198500003</v>
      </c>
      <c r="BV202" s="27">
        <v>47927.921719999991</v>
      </c>
      <c r="BW202" s="27">
        <v>51668.086031500003</v>
      </c>
      <c r="BX202" s="27">
        <v>55798.568647999935</v>
      </c>
      <c r="BY202" s="29"/>
      <c r="BZ202" s="24">
        <f t="shared" si="88"/>
        <v>7.9942628685369499E-2</v>
      </c>
      <c r="CA202" s="24">
        <f t="shared" si="89"/>
        <v>0.31914237658484246</v>
      </c>
    </row>
    <row r="203" spans="1:79" s="6" customFormat="1" x14ac:dyDescent="0.25">
      <c r="A203" s="51" t="s">
        <v>239</v>
      </c>
      <c r="B203" s="4" t="s">
        <v>55</v>
      </c>
      <c r="C203" s="27">
        <v>4147.8999999999996</v>
      </c>
      <c r="D203" s="27">
        <v>4798.1369999999997</v>
      </c>
      <c r="E203" s="27">
        <v>4952.9309999999996</v>
      </c>
      <c r="F203" s="27">
        <v>6059.3980000000001</v>
      </c>
      <c r="G203" s="27">
        <v>8887.2890000000007</v>
      </c>
      <c r="H203" s="27">
        <v>10815.098</v>
      </c>
      <c r="I203" s="27">
        <v>9571.3889999999992</v>
      </c>
      <c r="J203" s="27">
        <v>7840.2240000000002</v>
      </c>
      <c r="K203" s="27">
        <v>11297.025</v>
      </c>
      <c r="L203" s="27">
        <v>14717.394</v>
      </c>
      <c r="M203" s="27">
        <v>21139.41</v>
      </c>
      <c r="N203" s="27">
        <v>27351.368262000011</v>
      </c>
      <c r="O203" s="27">
        <v>36557.409849999982</v>
      </c>
      <c r="P203" s="27">
        <v>45438.782210999954</v>
      </c>
      <c r="Q203" s="27">
        <v>48870.233618999991</v>
      </c>
      <c r="R203" s="27">
        <v>49722.199957000033</v>
      </c>
      <c r="S203" s="27">
        <v>74392.769729954889</v>
      </c>
      <c r="T203" s="27">
        <v>56733.363966045217</v>
      </c>
      <c r="U203" s="27">
        <v>74405.222479000018</v>
      </c>
      <c r="V203" s="27">
        <v>78192.236533999967</v>
      </c>
      <c r="W203" s="27">
        <v>110831.99088099995</v>
      </c>
      <c r="X203" s="27">
        <v>110502.85059100011</v>
      </c>
      <c r="Y203" s="29"/>
      <c r="Z203" s="24">
        <f t="shared" si="84"/>
        <v>-2.9697227973937146E-3</v>
      </c>
      <c r="AA203" s="24">
        <f t="shared" si="85"/>
        <v>0.94775777190183552</v>
      </c>
      <c r="AB203" s="7"/>
      <c r="AC203" s="27">
        <v>3926.4409999999998</v>
      </c>
      <c r="AD203" s="27">
        <v>4571.5889999999999</v>
      </c>
      <c r="AE203" s="27">
        <v>4837.1390000000001</v>
      </c>
      <c r="AF203" s="27">
        <v>5879.0510000000004</v>
      </c>
      <c r="AG203" s="27">
        <v>8329.3179999999993</v>
      </c>
      <c r="AH203" s="27">
        <v>9973.3189999999995</v>
      </c>
      <c r="AI203" s="27">
        <v>7843.21</v>
      </c>
      <c r="AJ203" s="27">
        <v>6238.5620000000008</v>
      </c>
      <c r="AK203" s="27">
        <v>8525.9409999999989</v>
      </c>
      <c r="AL203" s="27">
        <v>10035.763999999999</v>
      </c>
      <c r="AM203" s="27">
        <v>11733.177</v>
      </c>
      <c r="AN203" s="27">
        <v>12894.437535999983</v>
      </c>
      <c r="AO203" s="27">
        <v>18161.775165000003</v>
      </c>
      <c r="AP203" s="27">
        <v>21409.737363999982</v>
      </c>
      <c r="AQ203" s="27">
        <v>21215.009644000005</v>
      </c>
      <c r="AR203" s="27">
        <v>19155.558032000015</v>
      </c>
      <c r="AS203" s="27">
        <v>25139.500073999963</v>
      </c>
      <c r="AT203" s="27">
        <v>20349.122869000032</v>
      </c>
      <c r="AU203" s="27">
        <v>26837.65725600001</v>
      </c>
      <c r="AV203" s="27">
        <v>28159.961451999992</v>
      </c>
      <c r="AW203" s="27">
        <v>31118.59301199999</v>
      </c>
      <c r="AX203" s="27">
        <v>34650.074401000042</v>
      </c>
      <c r="AY203" s="29"/>
      <c r="AZ203" s="24">
        <f t="shared" si="86"/>
        <v>0.11348460991273734</v>
      </c>
      <c r="BA203" s="24">
        <f t="shared" si="87"/>
        <v>0.70277975242786317</v>
      </c>
      <c r="BB203" s="11"/>
      <c r="BC203" s="27">
        <v>221.459</v>
      </c>
      <c r="BD203" s="27">
        <v>226.548</v>
      </c>
      <c r="BE203" s="27">
        <v>115.792</v>
      </c>
      <c r="BF203" s="27">
        <v>180.34700000000001</v>
      </c>
      <c r="BG203" s="27">
        <v>557.971</v>
      </c>
      <c r="BH203" s="27">
        <v>841.779</v>
      </c>
      <c r="BI203" s="27">
        <v>1728.1790000000001</v>
      </c>
      <c r="BJ203" s="27">
        <v>1601.6619999999998</v>
      </c>
      <c r="BK203" s="27">
        <v>2771.0840000000003</v>
      </c>
      <c r="BL203" s="27">
        <v>4681.63</v>
      </c>
      <c r="BM203" s="27">
        <v>9406.2330000000002</v>
      </c>
      <c r="BN203" s="27">
        <v>14456.930726000028</v>
      </c>
      <c r="BO203" s="27">
        <v>18395.634684999975</v>
      </c>
      <c r="BP203" s="27">
        <v>24029.044846999976</v>
      </c>
      <c r="BQ203" s="27">
        <v>27655.22397499999</v>
      </c>
      <c r="BR203" s="27">
        <v>30566.641925000022</v>
      </c>
      <c r="BS203" s="27">
        <v>49253.269655954929</v>
      </c>
      <c r="BT203" s="27">
        <v>36384.241097045182</v>
      </c>
      <c r="BU203" s="27">
        <v>47567.565223000012</v>
      </c>
      <c r="BV203" s="27">
        <v>50032.275081999978</v>
      </c>
      <c r="BW203" s="27">
        <v>79713.397868999949</v>
      </c>
      <c r="BX203" s="27">
        <v>75852.776190000077</v>
      </c>
      <c r="BY203" s="29"/>
      <c r="BZ203" s="24">
        <f t="shared" si="88"/>
        <v>-4.8431277328616407E-2</v>
      </c>
      <c r="CA203" s="24">
        <f t="shared" si="89"/>
        <v>1.0847700516188641</v>
      </c>
    </row>
    <row r="204" spans="1:79" s="6" customFormat="1" x14ac:dyDescent="0.25">
      <c r="A204" s="51" t="s">
        <v>226</v>
      </c>
      <c r="B204" s="4" t="s">
        <v>55</v>
      </c>
      <c r="C204" s="25" t="s">
        <v>1</v>
      </c>
      <c r="D204" s="25" t="s">
        <v>1</v>
      </c>
      <c r="E204" s="25" t="s">
        <v>1</v>
      </c>
      <c r="F204" s="25" t="s">
        <v>1</v>
      </c>
      <c r="G204" s="25" t="s">
        <v>1</v>
      </c>
      <c r="H204" s="25" t="s">
        <v>1</v>
      </c>
      <c r="I204" s="25" t="s">
        <v>1</v>
      </c>
      <c r="J204" s="25" t="s">
        <v>1</v>
      </c>
      <c r="K204" s="25" t="s">
        <v>1</v>
      </c>
      <c r="L204" s="25" t="s">
        <v>1</v>
      </c>
      <c r="M204" s="25" t="s">
        <v>1</v>
      </c>
      <c r="N204" s="25" t="s">
        <v>1</v>
      </c>
      <c r="O204" s="25" t="s">
        <v>1</v>
      </c>
      <c r="P204" s="25" t="s">
        <v>1</v>
      </c>
      <c r="Q204" s="25" t="s">
        <v>1</v>
      </c>
      <c r="R204" s="25" t="s">
        <v>1</v>
      </c>
      <c r="S204" s="25" t="s">
        <v>1</v>
      </c>
      <c r="T204" s="27" t="s">
        <v>1</v>
      </c>
      <c r="U204" s="27">
        <v>8903.9511119999988</v>
      </c>
      <c r="V204" s="27">
        <v>16579.424137999998</v>
      </c>
      <c r="W204" s="27">
        <v>-6434.9141879999988</v>
      </c>
      <c r="X204" s="27">
        <v>9265.290438</v>
      </c>
      <c r="Y204" s="29"/>
      <c r="Z204" s="24">
        <f t="shared" si="84"/>
        <v>-2.4398467745347969</v>
      </c>
      <c r="AA204" s="24" t="str">
        <f t="shared" si="85"/>
        <v>X</v>
      </c>
      <c r="AB204" s="7"/>
      <c r="AC204" s="25" t="s">
        <v>1</v>
      </c>
      <c r="AD204" s="25" t="s">
        <v>1</v>
      </c>
      <c r="AE204" s="25" t="s">
        <v>1</v>
      </c>
      <c r="AF204" s="25" t="s">
        <v>1</v>
      </c>
      <c r="AG204" s="25" t="s">
        <v>1</v>
      </c>
      <c r="AH204" s="25" t="s">
        <v>1</v>
      </c>
      <c r="AI204" s="25" t="s">
        <v>1</v>
      </c>
      <c r="AJ204" s="25" t="s">
        <v>1</v>
      </c>
      <c r="AK204" s="25" t="s">
        <v>1</v>
      </c>
      <c r="AL204" s="25" t="s">
        <v>1</v>
      </c>
      <c r="AM204" s="25" t="s">
        <v>1</v>
      </c>
      <c r="AN204" s="25" t="s">
        <v>1</v>
      </c>
      <c r="AO204" s="25" t="s">
        <v>1</v>
      </c>
      <c r="AP204" s="25" t="s">
        <v>1</v>
      </c>
      <c r="AQ204" s="25" t="s">
        <v>1</v>
      </c>
      <c r="AR204" s="25" t="s">
        <v>1</v>
      </c>
      <c r="AS204" s="25" t="s">
        <v>1</v>
      </c>
      <c r="AT204" s="27" t="s">
        <v>1</v>
      </c>
      <c r="AU204" s="27">
        <v>1180.8791699999999</v>
      </c>
      <c r="AV204" s="27">
        <v>1935.0359359999995</v>
      </c>
      <c r="AW204" s="27">
        <v>3489.2167260000006</v>
      </c>
      <c r="AX204" s="27">
        <v>3426.1778019999988</v>
      </c>
      <c r="AY204" s="29"/>
      <c r="AZ204" s="24">
        <f t="shared" si="86"/>
        <v>-1.806678373695314E-2</v>
      </c>
      <c r="BA204" s="24" t="str">
        <f t="shared" si="87"/>
        <v>X</v>
      </c>
      <c r="BB204" s="11"/>
      <c r="BC204" s="25" t="s">
        <v>1</v>
      </c>
      <c r="BD204" s="25" t="s">
        <v>1</v>
      </c>
      <c r="BE204" s="25" t="s">
        <v>1</v>
      </c>
      <c r="BF204" s="25" t="s">
        <v>1</v>
      </c>
      <c r="BG204" s="25" t="s">
        <v>1</v>
      </c>
      <c r="BH204" s="25" t="s">
        <v>1</v>
      </c>
      <c r="BI204" s="25" t="s">
        <v>1</v>
      </c>
      <c r="BJ204" s="25" t="s">
        <v>1</v>
      </c>
      <c r="BK204" s="25" t="s">
        <v>1</v>
      </c>
      <c r="BL204" s="25" t="s">
        <v>1</v>
      </c>
      <c r="BM204" s="25" t="s">
        <v>1</v>
      </c>
      <c r="BN204" s="25" t="s">
        <v>1</v>
      </c>
      <c r="BO204" s="25" t="s">
        <v>1</v>
      </c>
      <c r="BP204" s="25" t="s">
        <v>1</v>
      </c>
      <c r="BQ204" s="25" t="s">
        <v>1</v>
      </c>
      <c r="BR204" s="25" t="s">
        <v>1</v>
      </c>
      <c r="BS204" s="25" t="s">
        <v>1</v>
      </c>
      <c r="BT204" s="27" t="s">
        <v>1</v>
      </c>
      <c r="BU204" s="27">
        <v>7723.0719419999996</v>
      </c>
      <c r="BV204" s="27">
        <v>14644.388202</v>
      </c>
      <c r="BW204" s="27">
        <v>-9924.1309139999994</v>
      </c>
      <c r="BX204" s="27">
        <v>5839.1126360000007</v>
      </c>
      <c r="BY204" s="29"/>
      <c r="BZ204" s="24">
        <f t="shared" si="88"/>
        <v>-1.5883752125601998</v>
      </c>
      <c r="CA204" s="24" t="str">
        <f t="shared" si="89"/>
        <v>X</v>
      </c>
    </row>
    <row r="205" spans="1:79" s="6" customFormat="1" x14ac:dyDescent="0.25">
      <c r="A205" s="51" t="s">
        <v>227</v>
      </c>
      <c r="B205" s="4" t="s">
        <v>55</v>
      </c>
      <c r="C205" s="25" t="s">
        <v>1</v>
      </c>
      <c r="D205" s="25" t="s">
        <v>1</v>
      </c>
      <c r="E205" s="25" t="s">
        <v>1</v>
      </c>
      <c r="F205" s="25" t="s">
        <v>1</v>
      </c>
      <c r="G205" s="25" t="s">
        <v>1</v>
      </c>
      <c r="H205" s="25" t="s">
        <v>1</v>
      </c>
      <c r="I205" s="25" t="s">
        <v>1</v>
      </c>
      <c r="J205" s="25" t="s">
        <v>1</v>
      </c>
      <c r="K205" s="25" t="s">
        <v>1</v>
      </c>
      <c r="L205" s="25" t="s">
        <v>1</v>
      </c>
      <c r="M205" s="25" t="s">
        <v>1</v>
      </c>
      <c r="N205" s="25" t="s">
        <v>1</v>
      </c>
      <c r="O205" s="25" t="s">
        <v>1</v>
      </c>
      <c r="P205" s="25" t="s">
        <v>1</v>
      </c>
      <c r="Q205" s="25" t="s">
        <v>1</v>
      </c>
      <c r="R205" s="25" t="s">
        <v>1</v>
      </c>
      <c r="S205" s="25" t="s">
        <v>1</v>
      </c>
      <c r="T205" s="27" t="s">
        <v>1</v>
      </c>
      <c r="U205" s="27">
        <v>1.003727</v>
      </c>
      <c r="V205" s="27">
        <v>2.5164629999999999</v>
      </c>
      <c r="W205" s="27">
        <v>-2.2518288970519871</v>
      </c>
      <c r="X205" s="27">
        <v>11.365616897051986</v>
      </c>
      <c r="Y205" s="29"/>
      <c r="Z205" s="24">
        <f t="shared" si="84"/>
        <v>-6.0472826385394738</v>
      </c>
      <c r="AA205" s="24" t="str">
        <f t="shared" si="85"/>
        <v>X</v>
      </c>
      <c r="AB205" s="7"/>
      <c r="AC205" s="25" t="s">
        <v>1</v>
      </c>
      <c r="AD205" s="25" t="s">
        <v>1</v>
      </c>
      <c r="AE205" s="25" t="s">
        <v>1</v>
      </c>
      <c r="AF205" s="25" t="s">
        <v>1</v>
      </c>
      <c r="AG205" s="25" t="s">
        <v>1</v>
      </c>
      <c r="AH205" s="25" t="s">
        <v>1</v>
      </c>
      <c r="AI205" s="25" t="s">
        <v>1</v>
      </c>
      <c r="AJ205" s="25" t="s">
        <v>1</v>
      </c>
      <c r="AK205" s="25" t="s">
        <v>1</v>
      </c>
      <c r="AL205" s="25" t="s">
        <v>1</v>
      </c>
      <c r="AM205" s="25" t="s">
        <v>1</v>
      </c>
      <c r="AN205" s="25" t="s">
        <v>1</v>
      </c>
      <c r="AO205" s="25" t="s">
        <v>1</v>
      </c>
      <c r="AP205" s="25" t="s">
        <v>1</v>
      </c>
      <c r="AQ205" s="25" t="s">
        <v>1</v>
      </c>
      <c r="AR205" s="25" t="s">
        <v>1</v>
      </c>
      <c r="AS205" s="25" t="s">
        <v>1</v>
      </c>
      <c r="AT205" s="27" t="s">
        <v>1</v>
      </c>
      <c r="AU205" s="27">
        <v>0</v>
      </c>
      <c r="AV205" s="27">
        <v>0</v>
      </c>
      <c r="AW205" s="27">
        <v>0.7</v>
      </c>
      <c r="AX205" s="27">
        <v>0.65000000000000013</v>
      </c>
      <c r="AY205" s="29"/>
      <c r="AZ205" s="24">
        <f t="shared" si="86"/>
        <v>-7.1428571428571175E-2</v>
      </c>
      <c r="BA205" s="24" t="str">
        <f t="shared" si="87"/>
        <v>X</v>
      </c>
      <c r="BB205" s="11"/>
      <c r="BC205" s="25" t="s">
        <v>1</v>
      </c>
      <c r="BD205" s="25" t="s">
        <v>1</v>
      </c>
      <c r="BE205" s="25" t="s">
        <v>1</v>
      </c>
      <c r="BF205" s="25" t="s">
        <v>1</v>
      </c>
      <c r="BG205" s="25" t="s">
        <v>1</v>
      </c>
      <c r="BH205" s="25" t="s">
        <v>1</v>
      </c>
      <c r="BI205" s="25" t="s">
        <v>1</v>
      </c>
      <c r="BJ205" s="25" t="s">
        <v>1</v>
      </c>
      <c r="BK205" s="25" t="s">
        <v>1</v>
      </c>
      <c r="BL205" s="25" t="s">
        <v>1</v>
      </c>
      <c r="BM205" s="25" t="s">
        <v>1</v>
      </c>
      <c r="BN205" s="25" t="s">
        <v>1</v>
      </c>
      <c r="BO205" s="25" t="s">
        <v>1</v>
      </c>
      <c r="BP205" s="25" t="s">
        <v>1</v>
      </c>
      <c r="BQ205" s="25" t="s">
        <v>1</v>
      </c>
      <c r="BR205" s="25" t="s">
        <v>1</v>
      </c>
      <c r="BS205" s="25" t="s">
        <v>1</v>
      </c>
      <c r="BT205" s="27" t="s">
        <v>1</v>
      </c>
      <c r="BU205" s="27">
        <v>1.003727</v>
      </c>
      <c r="BV205" s="27">
        <v>2.5164629999999999</v>
      </c>
      <c r="BW205" s="27">
        <v>-2.9518288970519868</v>
      </c>
      <c r="BX205" s="27">
        <v>10.715616897051985</v>
      </c>
      <c r="BY205" s="29"/>
      <c r="BZ205" s="24">
        <f t="shared" si="88"/>
        <v>-4.6301619337603714</v>
      </c>
      <c r="CA205" s="24" t="str">
        <f t="shared" si="89"/>
        <v>X</v>
      </c>
    </row>
    <row r="206" spans="1:79" s="6" customFormat="1" x14ac:dyDescent="0.25">
      <c r="A206" s="47" t="s">
        <v>102</v>
      </c>
      <c r="B206" s="17" t="s">
        <v>15</v>
      </c>
      <c r="C206" s="28">
        <f t="shared" ref="C206:K206" si="90">C187/C$187*100</f>
        <v>100</v>
      </c>
      <c r="D206" s="28">
        <f t="shared" si="90"/>
        <v>100</v>
      </c>
      <c r="E206" s="28">
        <f t="shared" si="90"/>
        <v>100</v>
      </c>
      <c r="F206" s="28">
        <f t="shared" si="90"/>
        <v>100</v>
      </c>
      <c r="G206" s="28">
        <f t="shared" si="90"/>
        <v>100</v>
      </c>
      <c r="H206" s="28">
        <f t="shared" si="90"/>
        <v>100</v>
      </c>
      <c r="I206" s="28">
        <f t="shared" si="90"/>
        <v>100</v>
      </c>
      <c r="J206" s="28">
        <f t="shared" si="90"/>
        <v>100</v>
      </c>
      <c r="K206" s="28">
        <f t="shared" si="90"/>
        <v>100</v>
      </c>
      <c r="L206" s="28">
        <v>100</v>
      </c>
      <c r="M206" s="28">
        <v>100</v>
      </c>
      <c r="N206" s="28">
        <v>100</v>
      </c>
      <c r="O206" s="28">
        <v>100</v>
      </c>
      <c r="P206" s="28">
        <v>100</v>
      </c>
      <c r="Q206" s="28">
        <v>100</v>
      </c>
      <c r="R206" s="28">
        <v>100</v>
      </c>
      <c r="S206" s="28">
        <v>100</v>
      </c>
      <c r="T206" s="28">
        <v>100</v>
      </c>
      <c r="U206" s="28">
        <v>100</v>
      </c>
      <c r="V206" s="28">
        <v>100</v>
      </c>
      <c r="W206" s="28">
        <v>100</v>
      </c>
      <c r="X206" s="28">
        <v>100</v>
      </c>
      <c r="Y206" s="29"/>
      <c r="Z206" s="19" t="s">
        <v>1</v>
      </c>
      <c r="AA206" s="19" t="s">
        <v>1</v>
      </c>
      <c r="AB206" s="7"/>
      <c r="AC206" s="28">
        <f t="shared" ref="AC206:AI213" si="91">AC187/AC$187*100</f>
        <v>100</v>
      </c>
      <c r="AD206" s="28">
        <f t="shared" si="91"/>
        <v>100</v>
      </c>
      <c r="AE206" s="28">
        <f t="shared" si="91"/>
        <v>100</v>
      </c>
      <c r="AF206" s="28">
        <f t="shared" si="91"/>
        <v>100</v>
      </c>
      <c r="AG206" s="28">
        <f t="shared" si="91"/>
        <v>100</v>
      </c>
      <c r="AH206" s="28">
        <f t="shared" si="91"/>
        <v>100</v>
      </c>
      <c r="AI206" s="28">
        <f t="shared" si="91"/>
        <v>100</v>
      </c>
      <c r="AJ206" s="28">
        <v>100</v>
      </c>
      <c r="AK206" s="28">
        <v>100</v>
      </c>
      <c r="AL206" s="28">
        <v>100</v>
      </c>
      <c r="AM206" s="28">
        <v>100</v>
      </c>
      <c r="AN206" s="28">
        <v>100</v>
      </c>
      <c r="AO206" s="28">
        <v>100</v>
      </c>
      <c r="AP206" s="28">
        <v>100</v>
      </c>
      <c r="AQ206" s="28">
        <v>100</v>
      </c>
      <c r="AR206" s="28">
        <v>100</v>
      </c>
      <c r="AS206" s="28">
        <v>100</v>
      </c>
      <c r="AT206" s="28">
        <v>100</v>
      </c>
      <c r="AU206" s="28">
        <v>100</v>
      </c>
      <c r="AV206" s="28">
        <v>100</v>
      </c>
      <c r="AW206" s="28">
        <v>100</v>
      </c>
      <c r="AX206" s="28">
        <v>100</v>
      </c>
      <c r="AY206" s="29"/>
      <c r="AZ206" s="19" t="s">
        <v>1</v>
      </c>
      <c r="BA206" s="19" t="s">
        <v>1</v>
      </c>
      <c r="BB206" s="11"/>
      <c r="BC206" s="28">
        <f t="shared" ref="BC206:BI213" si="92">BC187/BC$187*100</f>
        <v>100</v>
      </c>
      <c r="BD206" s="28">
        <f t="shared" si="92"/>
        <v>100</v>
      </c>
      <c r="BE206" s="28">
        <f t="shared" si="92"/>
        <v>100</v>
      </c>
      <c r="BF206" s="28">
        <f t="shared" si="92"/>
        <v>100</v>
      </c>
      <c r="BG206" s="28">
        <f t="shared" si="92"/>
        <v>100</v>
      </c>
      <c r="BH206" s="28">
        <f t="shared" si="92"/>
        <v>100</v>
      </c>
      <c r="BI206" s="28">
        <f t="shared" si="92"/>
        <v>100</v>
      </c>
      <c r="BJ206" s="28">
        <v>100</v>
      </c>
      <c r="BK206" s="28">
        <v>100</v>
      </c>
      <c r="BL206" s="28">
        <v>100</v>
      </c>
      <c r="BM206" s="28">
        <v>100</v>
      </c>
      <c r="BN206" s="28">
        <v>100</v>
      </c>
      <c r="BO206" s="28">
        <v>100</v>
      </c>
      <c r="BP206" s="28">
        <v>100</v>
      </c>
      <c r="BQ206" s="28">
        <v>100</v>
      </c>
      <c r="BR206" s="28">
        <v>100</v>
      </c>
      <c r="BS206" s="28">
        <v>100</v>
      </c>
      <c r="BT206" s="28">
        <v>100</v>
      </c>
      <c r="BU206" s="28">
        <v>100</v>
      </c>
      <c r="BV206" s="28">
        <v>100</v>
      </c>
      <c r="BW206" s="28">
        <v>100</v>
      </c>
      <c r="BX206" s="28">
        <v>100</v>
      </c>
      <c r="BY206" s="29"/>
      <c r="BZ206" s="19" t="s">
        <v>1</v>
      </c>
      <c r="CA206" s="19" t="s">
        <v>1</v>
      </c>
    </row>
    <row r="207" spans="1:79" s="6" customFormat="1" x14ac:dyDescent="0.25">
      <c r="A207" s="53" t="s">
        <v>22</v>
      </c>
      <c r="B207" s="4" t="s">
        <v>15</v>
      </c>
      <c r="C207" s="27">
        <f t="shared" ref="C207:K207" si="93">C188/C$187*100</f>
        <v>3.8148298423306777</v>
      </c>
      <c r="D207" s="27">
        <f t="shared" si="93"/>
        <v>5.175107535865072</v>
      </c>
      <c r="E207" s="27">
        <f t="shared" si="93"/>
        <v>4.0319510567209687</v>
      </c>
      <c r="F207" s="27">
        <f t="shared" si="93"/>
        <v>4.6085271643004928</v>
      </c>
      <c r="G207" s="27">
        <f t="shared" si="93"/>
        <v>4.8160212354663647</v>
      </c>
      <c r="H207" s="27">
        <f t="shared" si="93"/>
        <v>5.7967702203912941</v>
      </c>
      <c r="I207" s="27">
        <f t="shared" si="93"/>
        <v>4.4472998255317098</v>
      </c>
      <c r="J207" s="27">
        <f t="shared" si="93"/>
        <v>6.1023406986235411</v>
      </c>
      <c r="K207" s="27">
        <f t="shared" si="93"/>
        <v>6.4621549483391743</v>
      </c>
      <c r="L207" s="27">
        <v>6.3360307033575562</v>
      </c>
      <c r="M207" s="27">
        <v>3.7944183199674137</v>
      </c>
      <c r="N207" s="27">
        <v>3.9300222062569752</v>
      </c>
      <c r="O207" s="27">
        <v>4.1330514411559962</v>
      </c>
      <c r="P207" s="27">
        <v>3.7277335951559918</v>
      </c>
      <c r="Q207" s="27">
        <v>3.0568156390507291</v>
      </c>
      <c r="R207" s="27">
        <v>5.2232598775039198</v>
      </c>
      <c r="S207" s="27">
        <v>2.9917217299204997</v>
      </c>
      <c r="T207" s="27">
        <v>7.316522423304872</v>
      </c>
      <c r="U207" s="27">
        <v>4.8011203364659059</v>
      </c>
      <c r="V207" s="27">
        <v>6.221381790837361</v>
      </c>
      <c r="W207" s="27">
        <v>6.8901301308539473</v>
      </c>
      <c r="X207" s="27">
        <v>7.588819384602667</v>
      </c>
      <c r="Y207" s="29"/>
      <c r="Z207" s="13">
        <f t="shared" ref="Z207:Z224" si="94">IFERROR(X207-W207,"X")</f>
        <v>0.69868925374871971</v>
      </c>
      <c r="AA207" s="13">
        <f t="shared" ref="AA207:AA224" si="95">IFERROR(X207-T207,"X")</f>
        <v>0.27229696129779501</v>
      </c>
      <c r="AB207" s="7"/>
      <c r="AC207" s="27">
        <f t="shared" si="91"/>
        <v>0.36699964415674691</v>
      </c>
      <c r="AD207" s="27">
        <f t="shared" si="91"/>
        <v>0.94149180637707941</v>
      </c>
      <c r="AE207" s="27">
        <f t="shared" si="91"/>
        <v>0.56928047555282157</v>
      </c>
      <c r="AF207" s="27">
        <f t="shared" si="91"/>
        <v>0.6962598604300575</v>
      </c>
      <c r="AG207" s="27">
        <f t="shared" si="91"/>
        <v>0.80505805884999226</v>
      </c>
      <c r="AH207" s="27">
        <f t="shared" si="91"/>
        <v>0.90618967082201718</v>
      </c>
      <c r="AI207" s="27">
        <f t="shared" si="91"/>
        <v>0.5892491880553451</v>
      </c>
      <c r="AJ207" s="27">
        <v>1.0557275079661526</v>
      </c>
      <c r="AK207" s="27">
        <v>1.3438925242344739</v>
      </c>
      <c r="AL207" s="27">
        <v>1.2734227017894268</v>
      </c>
      <c r="AM207" s="27">
        <v>0.53950524069206807</v>
      </c>
      <c r="AN207" s="27">
        <v>0.65525214483403527</v>
      </c>
      <c r="AO207" s="27">
        <v>0.61628963249362045</v>
      </c>
      <c r="AP207" s="27">
        <v>0.74618707239918136</v>
      </c>
      <c r="AQ207" s="27">
        <v>0.61269984512397957</v>
      </c>
      <c r="AR207" s="27">
        <v>0.87546700419319745</v>
      </c>
      <c r="AS207" s="27">
        <v>0.68001850584259793</v>
      </c>
      <c r="AT207" s="27">
        <v>1.0096204964631199</v>
      </c>
      <c r="AU207" s="27">
        <v>0.70173526601640646</v>
      </c>
      <c r="AV207" s="27">
        <v>0.90677327154010667</v>
      </c>
      <c r="AW207" s="27">
        <v>0.75967606911441643</v>
      </c>
      <c r="AX207" s="27">
        <v>0.9749228748056582</v>
      </c>
      <c r="AY207" s="29"/>
      <c r="AZ207" s="13">
        <f t="shared" ref="AZ207:AZ224" si="96">IFERROR(AX207-AW207,"X")</f>
        <v>0.21524680569124177</v>
      </c>
      <c r="BA207" s="13">
        <f t="shared" ref="BA207:BA224" si="97">IFERROR(AX207-AT207,"X")</f>
        <v>-3.4697621657461708E-2</v>
      </c>
      <c r="BB207" s="11"/>
      <c r="BC207" s="27">
        <f t="shared" si="92"/>
        <v>7.3357191848105492</v>
      </c>
      <c r="BD207" s="27">
        <f t="shared" si="92"/>
        <v>9.3776004842943177</v>
      </c>
      <c r="BE207" s="27">
        <f t="shared" si="92"/>
        <v>7.3944638044933493</v>
      </c>
      <c r="BF207" s="27">
        <f t="shared" si="92"/>
        <v>7.6830768975905057</v>
      </c>
      <c r="BG207" s="27">
        <f t="shared" si="92"/>
        <v>7.5676369330773348</v>
      </c>
      <c r="BH207" s="27">
        <f t="shared" si="92"/>
        <v>9.7115569416729048</v>
      </c>
      <c r="BI207" s="27">
        <f t="shared" si="92"/>
        <v>7.2673487088121043</v>
      </c>
      <c r="BJ207" s="27">
        <v>9.0545299061324247</v>
      </c>
      <c r="BK207" s="27">
        <v>9.9930151593404286</v>
      </c>
      <c r="BL207" s="27">
        <v>10.162439538738214</v>
      </c>
      <c r="BM207" s="27">
        <v>6.3367309198897157</v>
      </c>
      <c r="BN207" s="27">
        <v>6.5288295939768357</v>
      </c>
      <c r="BO207" s="27">
        <v>6.8282461973065782</v>
      </c>
      <c r="BP207" s="27">
        <v>6.1189903738258451</v>
      </c>
      <c r="BQ207" s="27">
        <v>4.8469405262518368</v>
      </c>
      <c r="BR207" s="27">
        <v>7.6505133316888241</v>
      </c>
      <c r="BS207" s="27">
        <v>4.4830780697137174</v>
      </c>
      <c r="BT207" s="27">
        <v>10.125467512511463</v>
      </c>
      <c r="BU207" s="27">
        <v>7.0844606357084281</v>
      </c>
      <c r="BV207" s="27">
        <v>8.8253234364708728</v>
      </c>
      <c r="BW207" s="27">
        <v>9.9137669408942646</v>
      </c>
      <c r="BX207" s="27">
        <v>10.67756971649259</v>
      </c>
      <c r="BY207" s="29"/>
      <c r="BZ207" s="13">
        <f t="shared" ref="BZ207:BZ224" si="98">IFERROR(BX207-BW207,"X")</f>
        <v>0.76380277559832521</v>
      </c>
      <c r="CA207" s="13">
        <f t="shared" ref="CA207:CA224" si="99">IFERROR(BX207-BT207,"X")</f>
        <v>0.55210220398112675</v>
      </c>
    </row>
    <row r="208" spans="1:79" s="6" customFormat="1" ht="22.5" x14ac:dyDescent="0.25">
      <c r="A208" s="51" t="s">
        <v>63</v>
      </c>
      <c r="B208" s="4" t="s">
        <v>15</v>
      </c>
      <c r="C208" s="27">
        <f t="shared" ref="C208:K208" si="100">C189/C$187*100</f>
        <v>3.6893596565431634</v>
      </c>
      <c r="D208" s="27">
        <f t="shared" si="100"/>
        <v>5.0992372715124334</v>
      </c>
      <c r="E208" s="27">
        <f t="shared" si="100"/>
        <v>3.9308127673178177</v>
      </c>
      <c r="F208" s="27">
        <f t="shared" si="100"/>
        <v>4.4311359192974633</v>
      </c>
      <c r="G208" s="27">
        <f t="shared" si="100"/>
        <v>4.4504965047980649</v>
      </c>
      <c r="H208" s="27">
        <f t="shared" si="100"/>
        <v>5.9189184456255433</v>
      </c>
      <c r="I208" s="27">
        <f t="shared" si="100"/>
        <v>4.3441481752897806</v>
      </c>
      <c r="J208" s="27">
        <f t="shared" si="100"/>
        <v>6.01425546563478</v>
      </c>
      <c r="K208" s="27">
        <f t="shared" si="100"/>
        <v>6.3799346615152812</v>
      </c>
      <c r="L208" s="27">
        <v>6.1975854593503197</v>
      </c>
      <c r="M208" s="27">
        <v>3.7028594641644506</v>
      </c>
      <c r="N208" s="27">
        <v>3.8807771929672366</v>
      </c>
      <c r="O208" s="27">
        <v>4.0821552265668757</v>
      </c>
      <c r="P208" s="27">
        <v>3.8104142164746198</v>
      </c>
      <c r="Q208" s="27">
        <v>3.0213079005536367</v>
      </c>
      <c r="R208" s="27">
        <v>5.143275991800329</v>
      </c>
      <c r="S208" s="27">
        <v>2.940950051065311</v>
      </c>
      <c r="T208" s="27">
        <v>7.1780060206064773</v>
      </c>
      <c r="U208" s="27">
        <v>4.7740599211956249</v>
      </c>
      <c r="V208" s="27">
        <v>6.1925332947675811</v>
      </c>
      <c r="W208" s="27">
        <v>6.8297741961114546</v>
      </c>
      <c r="X208" s="27">
        <v>7.5429601641286332</v>
      </c>
      <c r="Y208" s="29"/>
      <c r="Z208" s="13">
        <f t="shared" si="94"/>
        <v>0.7131859680171786</v>
      </c>
      <c r="AA208" s="13">
        <f t="shared" si="95"/>
        <v>0.36495414352215594</v>
      </c>
      <c r="AB208" s="7"/>
      <c r="AC208" s="27">
        <f t="shared" si="91"/>
        <v>0.26919113538328909</v>
      </c>
      <c r="AD208" s="27">
        <f t="shared" si="91"/>
        <v>0.86899884225810575</v>
      </c>
      <c r="AE208" s="27">
        <f t="shared" si="91"/>
        <v>0.49048463360940092</v>
      </c>
      <c r="AF208" s="27">
        <f t="shared" si="91"/>
        <v>0.54902585818615235</v>
      </c>
      <c r="AG208" s="27">
        <f t="shared" si="91"/>
        <v>0.68284271785343942</v>
      </c>
      <c r="AH208" s="27">
        <f t="shared" si="91"/>
        <v>0.72882541311326721</v>
      </c>
      <c r="AI208" s="27">
        <f t="shared" si="91"/>
        <v>0.48820242325379393</v>
      </c>
      <c r="AJ208" s="27">
        <v>0.93223787208672371</v>
      </c>
      <c r="AK208" s="27">
        <v>1.2270233658363308</v>
      </c>
      <c r="AL208" s="27">
        <v>1.0900010619054412</v>
      </c>
      <c r="AM208" s="27">
        <v>0.40958743550723414</v>
      </c>
      <c r="AN208" s="27">
        <v>0.53021061898653177</v>
      </c>
      <c r="AO208" s="27">
        <v>0.53371288114607862</v>
      </c>
      <c r="AP208" s="27">
        <v>0.91885456052366554</v>
      </c>
      <c r="AQ208" s="27">
        <v>0.54023410595144949</v>
      </c>
      <c r="AR208" s="27">
        <v>0.87343081492427155</v>
      </c>
      <c r="AS208" s="27">
        <v>0.66613572510432451</v>
      </c>
      <c r="AT208" s="27">
        <v>0.98505538638075041</v>
      </c>
      <c r="AU208" s="27">
        <v>0.68667432385313565</v>
      </c>
      <c r="AV208" s="27">
        <v>0.89408293577005882</v>
      </c>
      <c r="AW208" s="27">
        <v>0.74510406289264364</v>
      </c>
      <c r="AX208" s="27">
        <v>0.96065970524526145</v>
      </c>
      <c r="AY208" s="29"/>
      <c r="AZ208" s="13">
        <f t="shared" si="96"/>
        <v>0.21555564235261782</v>
      </c>
      <c r="BA208" s="13">
        <f t="shared" si="97"/>
        <v>-2.4395681135488956E-2</v>
      </c>
      <c r="BB208" s="11"/>
      <c r="BC208" s="27">
        <f t="shared" si="92"/>
        <v>7.1820011741024521</v>
      </c>
      <c r="BD208" s="27">
        <f t="shared" si="92"/>
        <v>9.2983777474161631</v>
      </c>
      <c r="BE208" s="27">
        <f t="shared" si="92"/>
        <v>7.2716293234835359</v>
      </c>
      <c r="BF208" s="27">
        <f t="shared" si="92"/>
        <v>7.4819858551349609</v>
      </c>
      <c r="BG208" s="27">
        <f t="shared" si="92"/>
        <v>7.0351962008112059</v>
      </c>
      <c r="BH208" s="27">
        <f t="shared" si="92"/>
        <v>10.073457376118105</v>
      </c>
      <c r="BI208" s="27">
        <f t="shared" si="92"/>
        <v>7.1626584888640377</v>
      </c>
      <c r="BJ208" s="27">
        <v>8.9871556910408987</v>
      </c>
      <c r="BK208" s="27">
        <v>9.9346975785250127</v>
      </c>
      <c r="BL208" s="27">
        <v>10.057988251701982</v>
      </c>
      <c r="BM208" s="27">
        <v>6.2751330608808731</v>
      </c>
      <c r="BN208" s="27">
        <v>6.5397355326940705</v>
      </c>
      <c r="BO208" s="27">
        <v>6.8016294822084422</v>
      </c>
      <c r="BP208" s="27">
        <v>6.1294998237076435</v>
      </c>
      <c r="BQ208" s="27">
        <v>4.838501651249139</v>
      </c>
      <c r="BR208" s="27">
        <v>7.5270133860141586</v>
      </c>
      <c r="BS208" s="27">
        <v>4.4085081405028443</v>
      </c>
      <c r="BT208" s="27">
        <v>9.9361998966952161</v>
      </c>
      <c r="BU208" s="27">
        <v>7.0507165642204344</v>
      </c>
      <c r="BV208" s="27">
        <v>8.7885581001731587</v>
      </c>
      <c r="BW208" s="27">
        <v>9.8308296491773373</v>
      </c>
      <c r="BX208" s="27">
        <v>10.616954850446939</v>
      </c>
      <c r="BY208" s="29"/>
      <c r="BZ208" s="13">
        <f t="shared" si="98"/>
        <v>0.78612520126960206</v>
      </c>
      <c r="CA208" s="13">
        <f t="shared" si="99"/>
        <v>0.68075495375172324</v>
      </c>
    </row>
    <row r="209" spans="1:79" s="6" customFormat="1" x14ac:dyDescent="0.25">
      <c r="A209" s="53" t="s">
        <v>17</v>
      </c>
      <c r="B209" s="4" t="s">
        <v>15</v>
      </c>
      <c r="C209" s="27">
        <f t="shared" ref="C209:K209" si="101">C190/C$187*100</f>
        <v>4.9464258453053338</v>
      </c>
      <c r="D209" s="27">
        <f t="shared" si="101"/>
        <v>5.5759051949463423</v>
      </c>
      <c r="E209" s="27">
        <f t="shared" si="101"/>
        <v>4.6158142087682679</v>
      </c>
      <c r="F209" s="27">
        <f t="shared" si="101"/>
        <v>5.9012422453995983</v>
      </c>
      <c r="G209" s="27">
        <f t="shared" si="101"/>
        <v>5.5403626094122025</v>
      </c>
      <c r="H209" s="27">
        <f t="shared" si="101"/>
        <v>5.8386572235941578</v>
      </c>
      <c r="I209" s="27">
        <f t="shared" si="101"/>
        <v>4.1321286029717941</v>
      </c>
      <c r="J209" s="27">
        <f t="shared" si="101"/>
        <v>7.6792468121472997</v>
      </c>
      <c r="K209" s="27">
        <f t="shared" si="101"/>
        <v>7.6356185936992382</v>
      </c>
      <c r="L209" s="27">
        <v>7.3868074821314123</v>
      </c>
      <c r="M209" s="27">
        <v>3.7443720874861279</v>
      </c>
      <c r="N209" s="27">
        <v>4.8605202651929051</v>
      </c>
      <c r="O209" s="27">
        <v>4.1081865057700657</v>
      </c>
      <c r="P209" s="27">
        <v>3.750963350500109</v>
      </c>
      <c r="Q209" s="27">
        <v>3.0890902501762714</v>
      </c>
      <c r="R209" s="27">
        <v>5.7269536373045149</v>
      </c>
      <c r="S209" s="27">
        <v>3.5491981865014242</v>
      </c>
      <c r="T209" s="27">
        <v>5.199960233609044</v>
      </c>
      <c r="U209" s="27">
        <v>3.2075469093879976</v>
      </c>
      <c r="V209" s="27">
        <v>4.2812732202854082</v>
      </c>
      <c r="W209" s="27">
        <v>4.1452584532109009</v>
      </c>
      <c r="X209" s="27">
        <v>3.954377915762791</v>
      </c>
      <c r="Y209" s="29"/>
      <c r="Z209" s="13">
        <f t="shared" si="94"/>
        <v>-0.19088053744810995</v>
      </c>
      <c r="AA209" s="13">
        <f t="shared" si="95"/>
        <v>-1.2455823178462531</v>
      </c>
      <c r="AB209" s="7"/>
      <c r="AC209" s="27">
        <f t="shared" si="91"/>
        <v>0.2619516928728956</v>
      </c>
      <c r="AD209" s="27">
        <f t="shared" si="91"/>
        <v>0.56578537111055482</v>
      </c>
      <c r="AE209" s="27">
        <f t="shared" si="91"/>
        <v>0.58686450368761289</v>
      </c>
      <c r="AF209" s="27">
        <f t="shared" si="91"/>
        <v>0.79135868178525659</v>
      </c>
      <c r="AG209" s="27">
        <f t="shared" si="91"/>
        <v>1.022575591059498</v>
      </c>
      <c r="AH209" s="27">
        <f t="shared" si="91"/>
        <v>0.91881630238083156</v>
      </c>
      <c r="AI209" s="27">
        <f t="shared" si="91"/>
        <v>0.82505836749573702</v>
      </c>
      <c r="AJ209" s="27">
        <v>1.2360483667740527</v>
      </c>
      <c r="AK209" s="27">
        <v>1.3249047125729148</v>
      </c>
      <c r="AL209" s="27">
        <v>1.2383438884562774</v>
      </c>
      <c r="AM209" s="27">
        <v>0.79470391160664489</v>
      </c>
      <c r="AN209" s="27">
        <v>0.9877348263649961</v>
      </c>
      <c r="AO209" s="27">
        <v>0.93830724601137883</v>
      </c>
      <c r="AP209" s="27">
        <v>0.97665473235533318</v>
      </c>
      <c r="AQ209" s="27">
        <v>0.7939267210208043</v>
      </c>
      <c r="AR209" s="27">
        <v>1.3669294129815301</v>
      </c>
      <c r="AS209" s="27">
        <v>0.83205879652612558</v>
      </c>
      <c r="AT209" s="27">
        <v>1.2960885995007827</v>
      </c>
      <c r="AU209" s="27">
        <v>0.75897164128038752</v>
      </c>
      <c r="AV209" s="27">
        <v>1.1090304237740136</v>
      </c>
      <c r="AW209" s="27">
        <v>0.98242647244239456</v>
      </c>
      <c r="AX209" s="27">
        <v>1.3508097305687949</v>
      </c>
      <c r="AY209" s="29"/>
      <c r="AZ209" s="13">
        <f t="shared" si="96"/>
        <v>0.36838325812640038</v>
      </c>
      <c r="BA209" s="13">
        <f t="shared" si="97"/>
        <v>5.4721131068012241E-2</v>
      </c>
      <c r="BB209" s="11"/>
      <c r="BC209" s="27">
        <f t="shared" si="92"/>
        <v>9.7301634920018678</v>
      </c>
      <c r="BD209" s="27">
        <f t="shared" si="92"/>
        <v>10.549193886171475</v>
      </c>
      <c r="BE209" s="27">
        <f t="shared" si="92"/>
        <v>8.5282264425930627</v>
      </c>
      <c r="BF209" s="27">
        <f t="shared" si="92"/>
        <v>9.9169676361751442</v>
      </c>
      <c r="BG209" s="27">
        <f t="shared" si="92"/>
        <v>8.6396714613696179</v>
      </c>
      <c r="BH209" s="27">
        <f t="shared" si="92"/>
        <v>9.7768661364153786</v>
      </c>
      <c r="BI209" s="27">
        <f t="shared" si="92"/>
        <v>6.5494373945911022</v>
      </c>
      <c r="BJ209" s="27">
        <v>11.448416390565317</v>
      </c>
      <c r="BK209" s="27">
        <v>11.989097704294061</v>
      </c>
      <c r="BL209" s="27">
        <v>12.033925215040528</v>
      </c>
      <c r="BM209" s="27">
        <v>6.0482672719307358</v>
      </c>
      <c r="BN209" s="27">
        <v>7.9339035014823676</v>
      </c>
      <c r="BO209" s="27">
        <v>6.5375355556511723</v>
      </c>
      <c r="BP209" s="27">
        <v>5.9760114047987392</v>
      </c>
      <c r="BQ209" s="27">
        <v>4.7701191784892574</v>
      </c>
      <c r="BR209" s="27">
        <v>8.1610355191213095</v>
      </c>
      <c r="BS209" s="27">
        <v>5.3021148295786942</v>
      </c>
      <c r="BT209" s="27">
        <v>6.9386524128629752</v>
      </c>
      <c r="BU209" s="27">
        <v>4.5713930690720455</v>
      </c>
      <c r="BV209" s="27">
        <v>5.8355429464381059</v>
      </c>
      <c r="BW209" s="27">
        <v>5.7052171617687435</v>
      </c>
      <c r="BX209" s="27">
        <v>5.1702681378435145</v>
      </c>
      <c r="BY209" s="29"/>
      <c r="BZ209" s="13">
        <f t="shared" si="98"/>
        <v>-0.53494902392522903</v>
      </c>
      <c r="CA209" s="13">
        <f t="shared" si="99"/>
        <v>-1.7683842750194607</v>
      </c>
    </row>
    <row r="210" spans="1:79" s="6" customFormat="1" ht="22.5" x14ac:dyDescent="0.25">
      <c r="A210" s="51" t="s">
        <v>63</v>
      </c>
      <c r="B210" s="4" t="s">
        <v>15</v>
      </c>
      <c r="C210" s="27">
        <f t="shared" ref="C210:K210" si="102">C191/C$187*100</f>
        <v>4.8822047512410753</v>
      </c>
      <c r="D210" s="27">
        <f t="shared" si="102"/>
        <v>5.481399882597362</v>
      </c>
      <c r="E210" s="27">
        <f t="shared" si="102"/>
        <v>4.1299069784545184</v>
      </c>
      <c r="F210" s="27">
        <f t="shared" si="102"/>
        <v>5.2213719048137293</v>
      </c>
      <c r="G210" s="27">
        <f t="shared" si="102"/>
        <v>5.9384916745090344</v>
      </c>
      <c r="H210" s="27">
        <f t="shared" si="102"/>
        <v>5.7825802376617315</v>
      </c>
      <c r="I210" s="27">
        <f t="shared" si="102"/>
        <v>3.9426887963325106</v>
      </c>
      <c r="J210" s="27">
        <f t="shared" si="102"/>
        <v>7.5392323580387819</v>
      </c>
      <c r="K210" s="27">
        <f t="shared" si="102"/>
        <v>7.3984325660897801</v>
      </c>
      <c r="L210" s="27">
        <v>7.2684633192834562</v>
      </c>
      <c r="M210" s="27">
        <v>3.622599284526252</v>
      </c>
      <c r="N210" s="27">
        <v>4.6294759436074999</v>
      </c>
      <c r="O210" s="27">
        <v>3.8822812996216207</v>
      </c>
      <c r="P210" s="27">
        <v>3.9443471097917278</v>
      </c>
      <c r="Q210" s="27">
        <v>3.0204324155250974</v>
      </c>
      <c r="R210" s="27">
        <v>5.5565790336107455</v>
      </c>
      <c r="S210" s="27">
        <v>3.4591498521526827</v>
      </c>
      <c r="T210" s="27">
        <v>5.2311291484668496</v>
      </c>
      <c r="U210" s="27">
        <v>3.1658772757310807</v>
      </c>
      <c r="V210" s="27">
        <v>4.2247878310124287</v>
      </c>
      <c r="W210" s="27">
        <v>4.0774931985305161</v>
      </c>
      <c r="X210" s="27">
        <v>3.8640850578126469</v>
      </c>
      <c r="Y210" s="29"/>
      <c r="Z210" s="13">
        <f t="shared" si="94"/>
        <v>-0.21340814071786918</v>
      </c>
      <c r="AA210" s="13">
        <f t="shared" si="95"/>
        <v>-1.3670440906542027</v>
      </c>
      <c r="AB210" s="7"/>
      <c r="AC210" s="27">
        <f t="shared" si="91"/>
        <v>0.27402511068144492</v>
      </c>
      <c r="AD210" s="27">
        <f t="shared" si="91"/>
        <v>0.5603673618340993</v>
      </c>
      <c r="AE210" s="27">
        <f t="shared" si="91"/>
        <v>0.534045312934331</v>
      </c>
      <c r="AF210" s="27">
        <f t="shared" si="91"/>
        <v>0.71735750339066884</v>
      </c>
      <c r="AG210" s="27">
        <f t="shared" si="91"/>
        <v>0.96374707796508252</v>
      </c>
      <c r="AH210" s="27">
        <f t="shared" si="91"/>
        <v>0.83613519048851781</v>
      </c>
      <c r="AI210" s="27">
        <f t="shared" si="91"/>
        <v>0.76073046396401411</v>
      </c>
      <c r="AJ210" s="27">
        <v>0.98773445162400642</v>
      </c>
      <c r="AK210" s="27">
        <v>1.1169411165390646</v>
      </c>
      <c r="AL210" s="27">
        <v>1.0728537406783019</v>
      </c>
      <c r="AM210" s="27">
        <v>0.61757815423764661</v>
      </c>
      <c r="AN210" s="27">
        <v>0.69669209132682608</v>
      </c>
      <c r="AO210" s="27">
        <v>0.65407490104511068</v>
      </c>
      <c r="AP210" s="27">
        <v>1.3618765382577538</v>
      </c>
      <c r="AQ210" s="27">
        <v>0.69639506650513416</v>
      </c>
      <c r="AR210" s="27">
        <v>1.2583603159110419</v>
      </c>
      <c r="AS210" s="27">
        <v>0.81040626362331203</v>
      </c>
      <c r="AT210" s="27">
        <v>1.2184626832381689</v>
      </c>
      <c r="AU210" s="27">
        <v>0.72894600538508936</v>
      </c>
      <c r="AV210" s="27">
        <v>1.0524329949920923</v>
      </c>
      <c r="AW210" s="27">
        <v>0.93078328239243213</v>
      </c>
      <c r="AX210" s="27">
        <v>1.2434338461771115</v>
      </c>
      <c r="AY210" s="29"/>
      <c r="AZ210" s="13">
        <f t="shared" si="96"/>
        <v>0.31265056378467937</v>
      </c>
      <c r="BA210" s="13">
        <f t="shared" si="97"/>
        <v>2.4971162938942637E-2</v>
      </c>
      <c r="BB210" s="11"/>
      <c r="BC210" s="27">
        <f t="shared" si="92"/>
        <v>9.5880312137137036</v>
      </c>
      <c r="BD210" s="27">
        <f t="shared" si="92"/>
        <v>10.366256182486367</v>
      </c>
      <c r="BE210" s="27">
        <f t="shared" si="92"/>
        <v>7.6217582551239422</v>
      </c>
      <c r="BF210" s="27">
        <f t="shared" si="92"/>
        <v>8.760960384090156</v>
      </c>
      <c r="BG210" s="27">
        <f t="shared" si="92"/>
        <v>9.3512842434508663</v>
      </c>
      <c r="BH210" s="27">
        <f t="shared" si="92"/>
        <v>9.742085084162694</v>
      </c>
      <c r="BI210" s="27">
        <f t="shared" si="92"/>
        <v>6.2685468228383918</v>
      </c>
      <c r="BJ210" s="27">
        <v>11.371755414915921</v>
      </c>
      <c r="BK210" s="27">
        <v>11.731752428805267</v>
      </c>
      <c r="BL210" s="27">
        <v>11.951214823014466</v>
      </c>
      <c r="BM210" s="27">
        <v>5.9697289609556865</v>
      </c>
      <c r="BN210" s="27">
        <v>7.7504730023052328</v>
      </c>
      <c r="BO210" s="27">
        <v>6.356331414640505</v>
      </c>
      <c r="BP210" s="27">
        <v>6.0155374174935661</v>
      </c>
      <c r="BQ210" s="27">
        <v>4.7226091731088697</v>
      </c>
      <c r="BR210" s="27">
        <v>7.9561565970733019</v>
      </c>
      <c r="BS210" s="27">
        <v>5.1679420976692283</v>
      </c>
      <c r="BT210" s="27">
        <v>7.0182759747331538</v>
      </c>
      <c r="BU210" s="27">
        <v>4.5232377774746118</v>
      </c>
      <c r="BV210" s="27">
        <v>5.7791124519597705</v>
      </c>
      <c r="BW210" s="27">
        <v>5.6295002500692446</v>
      </c>
      <c r="BX210" s="27">
        <v>5.0879532099249056</v>
      </c>
      <c r="BY210" s="29"/>
      <c r="BZ210" s="13">
        <f t="shared" si="98"/>
        <v>-0.54154704014433896</v>
      </c>
      <c r="CA210" s="13">
        <f t="shared" si="99"/>
        <v>-1.9303227648082482</v>
      </c>
    </row>
    <row r="211" spans="1:79" s="6" customFormat="1" x14ac:dyDescent="0.25">
      <c r="A211" s="53" t="s">
        <v>18</v>
      </c>
      <c r="B211" s="4" t="s">
        <v>15</v>
      </c>
      <c r="C211" s="27">
        <f t="shared" ref="C211:K211" si="103">C192/C$187*100</f>
        <v>91.238744312363991</v>
      </c>
      <c r="D211" s="27">
        <f t="shared" si="103"/>
        <v>89.248987269188589</v>
      </c>
      <c r="E211" s="27">
        <f t="shared" si="103"/>
        <v>91.352234734510759</v>
      </c>
      <c r="F211" s="27">
        <f t="shared" si="103"/>
        <v>89.490230590299916</v>
      </c>
      <c r="G211" s="27">
        <f t="shared" si="103"/>
        <v>89.643616155121435</v>
      </c>
      <c r="H211" s="27">
        <f t="shared" si="103"/>
        <v>88.364572556014551</v>
      </c>
      <c r="I211" s="27">
        <f t="shared" si="103"/>
        <v>91.420571571496509</v>
      </c>
      <c r="J211" s="27">
        <f t="shared" si="103"/>
        <v>86.218412489229166</v>
      </c>
      <c r="K211" s="27">
        <f t="shared" si="103"/>
        <v>85.902226457961618</v>
      </c>
      <c r="L211" s="27">
        <v>86.277161814511032</v>
      </c>
      <c r="M211" s="27">
        <v>92.461209592546453</v>
      </c>
      <c r="N211" s="27">
        <v>91.209457528550203</v>
      </c>
      <c r="O211" s="27">
        <v>91.758762053073823</v>
      </c>
      <c r="P211" s="27">
        <v>92.521303054344088</v>
      </c>
      <c r="Q211" s="27">
        <v>93.854094110773005</v>
      </c>
      <c r="R211" s="27">
        <v>89.049786485191447</v>
      </c>
      <c r="S211" s="27">
        <v>93.459080083578144</v>
      </c>
      <c r="T211" s="27">
        <v>87.48351734308612</v>
      </c>
      <c r="U211" s="27">
        <v>91.991332754146129</v>
      </c>
      <c r="V211" s="27">
        <v>89.497344988877074</v>
      </c>
      <c r="W211" s="27">
        <v>88.96461141593511</v>
      </c>
      <c r="X211" s="27">
        <v>88.456802699634707</v>
      </c>
      <c r="Y211" s="29"/>
      <c r="Z211" s="13">
        <f t="shared" si="94"/>
        <v>-0.50780871630040281</v>
      </c>
      <c r="AA211" s="13">
        <f t="shared" si="95"/>
        <v>0.97328535654858683</v>
      </c>
      <c r="AB211" s="7"/>
      <c r="AC211" s="27">
        <f t="shared" si="91"/>
        <v>99.371048662970367</v>
      </c>
      <c r="AD211" s="27">
        <f t="shared" si="91"/>
        <v>98.492722822512363</v>
      </c>
      <c r="AE211" s="27">
        <f t="shared" si="91"/>
        <v>98.843855020759563</v>
      </c>
      <c r="AF211" s="27">
        <f t="shared" si="91"/>
        <v>98.512381457784684</v>
      </c>
      <c r="AG211" s="27">
        <f t="shared" si="91"/>
        <v>98.172366350090513</v>
      </c>
      <c r="AH211" s="27">
        <f t="shared" si="91"/>
        <v>98.174994026797151</v>
      </c>
      <c r="AI211" s="27">
        <f t="shared" si="91"/>
        <v>98.585692444448924</v>
      </c>
      <c r="AJ211" s="27">
        <v>97.708224125259804</v>
      </c>
      <c r="AK211" s="27">
        <v>97.331202763192636</v>
      </c>
      <c r="AL211" s="27">
        <v>97.488233409754301</v>
      </c>
      <c r="AM211" s="27">
        <v>98.665790847701302</v>
      </c>
      <c r="AN211" s="27">
        <v>98.357013028800978</v>
      </c>
      <c r="AO211" s="27">
        <v>98.445403121495005</v>
      </c>
      <c r="AP211" s="27">
        <v>98.277158195245534</v>
      </c>
      <c r="AQ211" s="27">
        <v>98.593373433855206</v>
      </c>
      <c r="AR211" s="27">
        <v>97.757603582825311</v>
      </c>
      <c r="AS211" s="27">
        <v>98.487922697631248</v>
      </c>
      <c r="AT211" s="27">
        <v>97.694290904036166</v>
      </c>
      <c r="AU211" s="27">
        <v>98.539293092703218</v>
      </c>
      <c r="AV211" s="27">
        <v>97.984196304685838</v>
      </c>
      <c r="AW211" s="27">
        <v>98.257897458443225</v>
      </c>
      <c r="AX211" s="27">
        <v>97.674267394625474</v>
      </c>
      <c r="AY211" s="29"/>
      <c r="AZ211" s="13">
        <f t="shared" si="96"/>
        <v>-0.58363006381775051</v>
      </c>
      <c r="BA211" s="13">
        <f t="shared" si="97"/>
        <v>-2.0023509410691531E-2</v>
      </c>
      <c r="BB211" s="11"/>
      <c r="BC211" s="27">
        <f t="shared" si="92"/>
        <v>82.934117323187579</v>
      </c>
      <c r="BD211" s="27">
        <f t="shared" si="92"/>
        <v>80.073205629534201</v>
      </c>
      <c r="BE211" s="27">
        <f t="shared" si="92"/>
        <v>84.077309752913592</v>
      </c>
      <c r="BF211" s="27">
        <f t="shared" si="92"/>
        <v>82.39995546623436</v>
      </c>
      <c r="BG211" s="27">
        <f t="shared" si="92"/>
        <v>83.792691605553046</v>
      </c>
      <c r="BH211" s="27">
        <f t="shared" si="92"/>
        <v>80.511576921911725</v>
      </c>
      <c r="BI211" s="27">
        <f t="shared" si="92"/>
        <v>86.183213896596783</v>
      </c>
      <c r="BJ211" s="27">
        <v>79.497053703302271</v>
      </c>
      <c r="BK211" s="27">
        <v>78.017887136365545</v>
      </c>
      <c r="BL211" s="27">
        <v>77.803635246221234</v>
      </c>
      <c r="BM211" s="27">
        <v>87.615001808179542</v>
      </c>
      <c r="BN211" s="27">
        <v>85.537266904540957</v>
      </c>
      <c r="BO211" s="27">
        <v>86.634218247042043</v>
      </c>
      <c r="BP211" s="27">
        <v>87.904998221375692</v>
      </c>
      <c r="BQ211" s="27">
        <v>90.382940295258948</v>
      </c>
      <c r="BR211" s="27">
        <v>84.18845114918966</v>
      </c>
      <c r="BS211" s="27">
        <v>90.214807100707716</v>
      </c>
      <c r="BT211" s="27">
        <v>82.935880074625601</v>
      </c>
      <c r="BU211" s="27">
        <v>88.344146295219588</v>
      </c>
      <c r="BV211" s="27">
        <v>85.339133617090823</v>
      </c>
      <c r="BW211" s="27">
        <v>84.381015897336923</v>
      </c>
      <c r="BX211" s="27">
        <v>84.152162145664178</v>
      </c>
      <c r="BY211" s="29"/>
      <c r="BZ211" s="13">
        <f t="shared" si="98"/>
        <v>-0.22885375167274447</v>
      </c>
      <c r="CA211" s="13">
        <f t="shared" si="99"/>
        <v>1.2162820710385773</v>
      </c>
    </row>
    <row r="212" spans="1:79" s="6" customFormat="1" x14ac:dyDescent="0.25">
      <c r="A212" s="51" t="s">
        <v>72</v>
      </c>
      <c r="B212" s="4" t="s">
        <v>15</v>
      </c>
      <c r="C212" s="27">
        <f t="shared" ref="C212:K212" si="104">C193/C$187*100</f>
        <v>45.444600258234757</v>
      </c>
      <c r="D212" s="27">
        <f t="shared" si="104"/>
        <v>41.435090217502349</v>
      </c>
      <c r="E212" s="27">
        <f t="shared" si="104"/>
        <v>46.382096946522481</v>
      </c>
      <c r="F212" s="27">
        <f t="shared" si="104"/>
        <v>44.049115820309034</v>
      </c>
      <c r="G212" s="27">
        <f t="shared" si="104"/>
        <v>39.51633194479097</v>
      </c>
      <c r="H212" s="27">
        <f t="shared" si="104"/>
        <v>40.426649009718489</v>
      </c>
      <c r="I212" s="27">
        <f t="shared" si="104"/>
        <v>39.319702455162371</v>
      </c>
      <c r="J212" s="27">
        <f t="shared" si="104"/>
        <v>42.887695579757732</v>
      </c>
      <c r="K212" s="27">
        <f t="shared" si="104"/>
        <v>36.775157450786153</v>
      </c>
      <c r="L212" s="27">
        <v>35.539314217250876</v>
      </c>
      <c r="M212" s="27">
        <v>41.002012289394443</v>
      </c>
      <c r="N212" s="27">
        <v>43.021152240249918</v>
      </c>
      <c r="O212" s="27">
        <v>36.27894951340491</v>
      </c>
      <c r="P212" s="27">
        <v>34.618914811976502</v>
      </c>
      <c r="Q212" s="27">
        <v>38.915159556385618</v>
      </c>
      <c r="R212" s="27">
        <v>41.662977657575809</v>
      </c>
      <c r="S212" s="27">
        <v>35.193941136811944</v>
      </c>
      <c r="T212" s="27">
        <v>36.110828109174001</v>
      </c>
      <c r="U212" s="27">
        <v>34.614596379546654</v>
      </c>
      <c r="V212" s="27">
        <v>34.667175116860925</v>
      </c>
      <c r="W212" s="27">
        <v>33.67861534217738</v>
      </c>
      <c r="X212" s="27">
        <v>32.209137453228706</v>
      </c>
      <c r="Y212" s="29"/>
      <c r="Z212" s="13">
        <f t="shared" si="94"/>
        <v>-1.4694778889486741</v>
      </c>
      <c r="AA212" s="13">
        <f t="shared" si="95"/>
        <v>-3.9016906559452948</v>
      </c>
      <c r="AB212" s="7"/>
      <c r="AC212" s="27">
        <f t="shared" si="91"/>
        <v>37.990467621904429</v>
      </c>
      <c r="AD212" s="27">
        <f t="shared" si="91"/>
        <v>40.446928117688877</v>
      </c>
      <c r="AE212" s="27">
        <f t="shared" si="91"/>
        <v>42.422319692871127</v>
      </c>
      <c r="AF212" s="27">
        <f t="shared" si="91"/>
        <v>42.263507833441025</v>
      </c>
      <c r="AG212" s="27">
        <f t="shared" si="91"/>
        <v>29.31845795312573</v>
      </c>
      <c r="AH212" s="27">
        <f t="shared" si="91"/>
        <v>33.869044869005577</v>
      </c>
      <c r="AI212" s="27">
        <f t="shared" si="91"/>
        <v>26.224610718911268</v>
      </c>
      <c r="AJ212" s="27">
        <v>31.068524279534042</v>
      </c>
      <c r="AK212" s="27">
        <v>25.106905811362314</v>
      </c>
      <c r="AL212" s="27">
        <v>26.519032367122119</v>
      </c>
      <c r="AM212" s="27">
        <v>31.905822800300321</v>
      </c>
      <c r="AN212" s="27">
        <v>41.492442925204301</v>
      </c>
      <c r="AO212" s="27">
        <v>29.463062734185474</v>
      </c>
      <c r="AP212" s="27">
        <v>28.451391608980643</v>
      </c>
      <c r="AQ212" s="27">
        <v>35.32641336191886</v>
      </c>
      <c r="AR212" s="27">
        <v>45.723560425624164</v>
      </c>
      <c r="AS212" s="27">
        <v>33.881675166061449</v>
      </c>
      <c r="AT212" s="27">
        <v>37.574052585934666</v>
      </c>
      <c r="AU212" s="27">
        <v>34.941274492680542</v>
      </c>
      <c r="AV212" s="27">
        <v>37.006807907798311</v>
      </c>
      <c r="AW212" s="27">
        <v>34.323737712611653</v>
      </c>
      <c r="AX212" s="27">
        <v>34.537624653114044</v>
      </c>
      <c r="AY212" s="29"/>
      <c r="AZ212" s="13">
        <f t="shared" si="96"/>
        <v>0.2138869405023911</v>
      </c>
      <c r="BA212" s="13">
        <f t="shared" si="97"/>
        <v>-3.0364279328206223</v>
      </c>
      <c r="BB212" s="11"/>
      <c r="BC212" s="27">
        <f t="shared" si="92"/>
        <v>53.056685148780424</v>
      </c>
      <c r="BD212" s="27">
        <f t="shared" si="92"/>
        <v>42.41598799418211</v>
      </c>
      <c r="BE212" s="27">
        <f t="shared" si="92"/>
        <v>50.227337543810258</v>
      </c>
      <c r="BF212" s="27">
        <f t="shared" si="92"/>
        <v>45.452378975245892</v>
      </c>
      <c r="BG212" s="27">
        <f t="shared" si="92"/>
        <v>46.512314934940605</v>
      </c>
      <c r="BH212" s="27">
        <f t="shared" si="92"/>
        <v>45.675846186471908</v>
      </c>
      <c r="BI212" s="27">
        <f t="shared" si="92"/>
        <v>48.891582738057046</v>
      </c>
      <c r="BJ212" s="27">
        <v>49.801724580199895</v>
      </c>
      <c r="BK212" s="27">
        <v>44.82456211819111</v>
      </c>
      <c r="BL212" s="27">
        <v>42.357003076089121</v>
      </c>
      <c r="BM212" s="27">
        <v>48.10676642143207</v>
      </c>
      <c r="BN212" s="27">
        <v>44.234312549859709</v>
      </c>
      <c r="BO212" s="27">
        <v>41.502545339718644</v>
      </c>
      <c r="BP212" s="27">
        <v>39.565385227313499</v>
      </c>
      <c r="BQ212" s="27">
        <v>41.543637262935626</v>
      </c>
      <c r="BR212" s="27">
        <v>39.396065723879218</v>
      </c>
      <c r="BS212" s="27">
        <v>36.040527391738451</v>
      </c>
      <c r="BT212" s="27">
        <v>35.459142502503731</v>
      </c>
      <c r="BU212" s="27">
        <v>34.432638039995666</v>
      </c>
      <c r="BV212" s="27">
        <v>33.520850371079426</v>
      </c>
      <c r="BW212" s="27">
        <v>33.360430795554741</v>
      </c>
      <c r="BX212" s="27">
        <v>31.121712574294826</v>
      </c>
      <c r="BY212" s="29"/>
      <c r="BZ212" s="13">
        <f t="shared" si="98"/>
        <v>-2.2387182212599157</v>
      </c>
      <c r="CA212" s="13">
        <f t="shared" si="99"/>
        <v>-4.3374299282089055</v>
      </c>
    </row>
    <row r="213" spans="1:79" s="6" customFormat="1" x14ac:dyDescent="0.25">
      <c r="A213" s="51" t="s">
        <v>73</v>
      </c>
      <c r="B213" s="4" t="s">
        <v>15</v>
      </c>
      <c r="C213" s="27">
        <f t="shared" ref="C213:K213" si="105">C194/C$187*100</f>
        <v>45.794144054129234</v>
      </c>
      <c r="D213" s="27">
        <f t="shared" si="105"/>
        <v>47.813897051686233</v>
      </c>
      <c r="E213" s="27">
        <f t="shared" si="105"/>
        <v>44.970137787988271</v>
      </c>
      <c r="F213" s="27">
        <f t="shared" si="105"/>
        <v>45.441114769990882</v>
      </c>
      <c r="G213" s="27">
        <f t="shared" si="105"/>
        <v>50.127284210330473</v>
      </c>
      <c r="H213" s="27">
        <f t="shared" si="105"/>
        <v>47.937923546296062</v>
      </c>
      <c r="I213" s="27">
        <f t="shared" si="105"/>
        <v>52.100869116334138</v>
      </c>
      <c r="J213" s="27">
        <f t="shared" si="105"/>
        <v>43.33071690947142</v>
      </c>
      <c r="K213" s="27">
        <f t="shared" si="105"/>
        <v>49.127069007175457</v>
      </c>
      <c r="L213" s="27">
        <v>50.737847597260163</v>
      </c>
      <c r="M213" s="27">
        <v>51.459197303151996</v>
      </c>
      <c r="N213" s="27">
        <v>48.188305288300306</v>
      </c>
      <c r="O213" s="27">
        <v>37.878236716324039</v>
      </c>
      <c r="P213" s="27">
        <v>39.936364518572361</v>
      </c>
      <c r="Q213" s="27">
        <v>41.556173837055105</v>
      </c>
      <c r="R213" s="27">
        <v>38.689128564590838</v>
      </c>
      <c r="S213" s="27">
        <v>45.233880869826024</v>
      </c>
      <c r="T213" s="27">
        <v>36.946503938926995</v>
      </c>
      <c r="U213" s="27">
        <v>44.044335114634137</v>
      </c>
      <c r="V213" s="27">
        <v>40.841779167571801</v>
      </c>
      <c r="W213" s="27">
        <v>51.306198554632999</v>
      </c>
      <c r="X213" s="27">
        <v>46.121162194557208</v>
      </c>
      <c r="Y213" s="29"/>
      <c r="Z213" s="13">
        <f t="shared" si="94"/>
        <v>-5.1850363600757916</v>
      </c>
      <c r="AA213" s="13">
        <f t="shared" si="95"/>
        <v>9.174658255630213</v>
      </c>
      <c r="AB213" s="7"/>
      <c r="AC213" s="27">
        <f t="shared" si="91"/>
        <v>61.38058104106593</v>
      </c>
      <c r="AD213" s="27">
        <f t="shared" si="91"/>
        <v>58.045794704823493</v>
      </c>
      <c r="AE213" s="27">
        <f t="shared" si="91"/>
        <v>56.421535327888449</v>
      </c>
      <c r="AF213" s="27">
        <f t="shared" si="91"/>
        <v>56.248873624343666</v>
      </c>
      <c r="AG213" s="27">
        <f t="shared" si="91"/>
        <v>68.853908396964798</v>
      </c>
      <c r="AH213" s="27">
        <f t="shared" si="91"/>
        <v>64.305949157791574</v>
      </c>
      <c r="AI213" s="27">
        <f t="shared" si="91"/>
        <v>72.361081725537659</v>
      </c>
      <c r="AJ213" s="27">
        <v>66.639699845725758</v>
      </c>
      <c r="AK213" s="27">
        <v>72.224296951830325</v>
      </c>
      <c r="AL213" s="27">
        <v>70.969201042632221</v>
      </c>
      <c r="AM213" s="27">
        <v>66.759968047400946</v>
      </c>
      <c r="AN213" s="27">
        <v>4.3148824933434913</v>
      </c>
      <c r="AO213" s="27">
        <v>39.311950700073453</v>
      </c>
      <c r="AP213" s="27">
        <v>39.799440718737976</v>
      </c>
      <c r="AQ213" s="27">
        <v>38.970087342662453</v>
      </c>
      <c r="AR213" s="27">
        <v>33.903604299731519</v>
      </c>
      <c r="AS213" s="27">
        <v>35.717278310741449</v>
      </c>
      <c r="AT213" s="27">
        <v>37.499312889344402</v>
      </c>
      <c r="AU213" s="27">
        <v>39.908145951084521</v>
      </c>
      <c r="AV213" s="27">
        <v>40.709564441637703</v>
      </c>
      <c r="AW213" s="27">
        <v>42.119188338100216</v>
      </c>
      <c r="AX213" s="27">
        <v>41.644459707540861</v>
      </c>
      <c r="AY213" s="29"/>
      <c r="AZ213" s="13">
        <f t="shared" si="96"/>
        <v>-0.47472863055935477</v>
      </c>
      <c r="BA213" s="13">
        <f t="shared" si="97"/>
        <v>4.1451468181964586</v>
      </c>
      <c r="BB213" s="11"/>
      <c r="BC213" s="27">
        <f t="shared" si="92"/>
        <v>29.877432174407154</v>
      </c>
      <c r="BD213" s="27">
        <f t="shared" si="92"/>
        <v>37.657217635352112</v>
      </c>
      <c r="BE213" s="27">
        <f t="shared" si="92"/>
        <v>33.849972209103328</v>
      </c>
      <c r="BF213" s="27">
        <f t="shared" si="92"/>
        <v>36.947576490988453</v>
      </c>
      <c r="BG213" s="27">
        <f t="shared" si="92"/>
        <v>37.280376670612455</v>
      </c>
      <c r="BH213" s="27">
        <f t="shared" si="92"/>
        <v>34.83573073543981</v>
      </c>
      <c r="BI213" s="27">
        <f t="shared" si="92"/>
        <v>37.291631158539758</v>
      </c>
      <c r="BJ213" s="27">
        <v>29.695329123102354</v>
      </c>
      <c r="BK213" s="27">
        <v>33.193325018174413</v>
      </c>
      <c r="BL213" s="27">
        <v>35.446632170132112</v>
      </c>
      <c r="BM213" s="27">
        <v>39.508235386747479</v>
      </c>
      <c r="BN213" s="27">
        <v>30.258391347447272</v>
      </c>
      <c r="BO213" s="27">
        <v>36.779459312263526</v>
      </c>
      <c r="BP213" s="27">
        <v>40.046179999235207</v>
      </c>
      <c r="BQ213" s="27">
        <v>43.450281229826899</v>
      </c>
      <c r="BR213" s="27">
        <v>41.360755442970728</v>
      </c>
      <c r="BS213" s="27">
        <v>51.373356478960211</v>
      </c>
      <c r="BT213" s="27">
        <v>36.700295895016296</v>
      </c>
      <c r="BU213" s="27">
        <v>46.348175139447299</v>
      </c>
      <c r="BV213" s="27">
        <v>40.906558996561223</v>
      </c>
      <c r="BW213" s="27">
        <v>55.837377156604759</v>
      </c>
      <c r="BX213" s="27">
        <v>48.211823315737739</v>
      </c>
      <c r="BY213" s="29"/>
      <c r="BZ213" s="13">
        <f t="shared" si="98"/>
        <v>-7.6255538408670205</v>
      </c>
      <c r="CA213" s="13">
        <f t="shared" si="99"/>
        <v>11.511527420721443</v>
      </c>
    </row>
    <row r="214" spans="1:79" s="6" customFormat="1" x14ac:dyDescent="0.25">
      <c r="A214" s="51" t="s">
        <v>210</v>
      </c>
      <c r="B214" s="4" t="s">
        <v>15</v>
      </c>
      <c r="C214" s="25" t="s">
        <v>1</v>
      </c>
      <c r="D214" s="25" t="s">
        <v>1</v>
      </c>
      <c r="E214" s="25" t="s">
        <v>1</v>
      </c>
      <c r="F214" s="25" t="s">
        <v>1</v>
      </c>
      <c r="G214" s="25" t="s">
        <v>1</v>
      </c>
      <c r="H214" s="25" t="s">
        <v>1</v>
      </c>
      <c r="I214" s="25" t="s">
        <v>1</v>
      </c>
      <c r="J214" s="25" t="s">
        <v>1</v>
      </c>
      <c r="K214" s="25" t="s">
        <v>1</v>
      </c>
      <c r="L214" s="25" t="s">
        <v>1</v>
      </c>
      <c r="M214" s="25" t="s">
        <v>1</v>
      </c>
      <c r="N214" s="27" t="s">
        <v>1</v>
      </c>
      <c r="O214" s="27">
        <v>2.609213623561514E-3</v>
      </c>
      <c r="P214" s="27">
        <v>8.7431789067502347E-3</v>
      </c>
      <c r="Q214" s="27">
        <v>7.7487272745901626E-3</v>
      </c>
      <c r="R214" s="27">
        <v>8.2104676817310572E-4</v>
      </c>
      <c r="S214" s="27">
        <v>7.9861665260380996E-3</v>
      </c>
      <c r="T214" s="27">
        <v>-1.3257235446866156E-2</v>
      </c>
      <c r="U214" s="27">
        <v>5.0829270650156019E-4</v>
      </c>
      <c r="V214" s="27">
        <v>6.6605780170880694E-4</v>
      </c>
      <c r="W214" s="27">
        <v>1.5402234485259158E-4</v>
      </c>
      <c r="X214" s="27">
        <v>3.8485236115503891E-4</v>
      </c>
      <c r="Y214" s="29"/>
      <c r="Z214" s="13">
        <f t="shared" si="94"/>
        <v>2.3083001630244733E-4</v>
      </c>
      <c r="AA214" s="24">
        <f t="shared" si="95"/>
        <v>1.3642087808021196E-2</v>
      </c>
      <c r="AB214" s="7"/>
      <c r="AC214" s="25" t="s">
        <v>1</v>
      </c>
      <c r="AD214" s="25" t="s">
        <v>1</v>
      </c>
      <c r="AE214" s="25" t="s">
        <v>1</v>
      </c>
      <c r="AF214" s="25" t="s">
        <v>1</v>
      </c>
      <c r="AG214" s="25" t="s">
        <v>1</v>
      </c>
      <c r="AH214" s="25" t="s">
        <v>1</v>
      </c>
      <c r="AI214" s="25" t="s">
        <v>1</v>
      </c>
      <c r="AJ214" s="25" t="s">
        <v>1</v>
      </c>
      <c r="AK214" s="25" t="s">
        <v>1</v>
      </c>
      <c r="AL214" s="25" t="s">
        <v>1</v>
      </c>
      <c r="AM214" s="25" t="s">
        <v>1</v>
      </c>
      <c r="AN214" s="27" t="s">
        <v>1</v>
      </c>
      <c r="AO214" s="27">
        <v>1.4543024936728701E-3</v>
      </c>
      <c r="AP214" s="27">
        <v>6.4695318937037834E-4</v>
      </c>
      <c r="AQ214" s="27">
        <v>1.3065384200251719E-2</v>
      </c>
      <c r="AR214" s="27">
        <v>-1.5800828726865949E-2</v>
      </c>
      <c r="AS214" s="27">
        <v>8.8992184219701342E-4</v>
      </c>
      <c r="AT214" s="27">
        <v>-1.1587316076589265E-3</v>
      </c>
      <c r="AU214" s="27">
        <v>0</v>
      </c>
      <c r="AV214" s="27">
        <v>0</v>
      </c>
      <c r="AW214" s="27">
        <v>0</v>
      </c>
      <c r="AX214" s="27">
        <v>0</v>
      </c>
      <c r="AY214" s="29"/>
      <c r="AZ214" s="24">
        <f t="shared" si="96"/>
        <v>0</v>
      </c>
      <c r="BA214" s="24">
        <f t="shared" si="97"/>
        <v>1.1587316076589265E-3</v>
      </c>
      <c r="BB214" s="11"/>
      <c r="BC214" s="25" t="s">
        <v>1</v>
      </c>
      <c r="BD214" s="25" t="s">
        <v>1</v>
      </c>
      <c r="BE214" s="25" t="s">
        <v>1</v>
      </c>
      <c r="BF214" s="25" t="s">
        <v>1</v>
      </c>
      <c r="BG214" s="25" t="s">
        <v>1</v>
      </c>
      <c r="BH214" s="25" t="s">
        <v>1</v>
      </c>
      <c r="BI214" s="25" t="s">
        <v>1</v>
      </c>
      <c r="BJ214" s="25" t="s">
        <v>1</v>
      </c>
      <c r="BK214" s="25" t="s">
        <v>1</v>
      </c>
      <c r="BL214" s="25" t="s">
        <v>1</v>
      </c>
      <c r="BM214" s="25" t="s">
        <v>1</v>
      </c>
      <c r="BN214" s="27" t="s">
        <v>1</v>
      </c>
      <c r="BO214" s="27">
        <v>3.4943206027799206E-3</v>
      </c>
      <c r="BP214" s="27">
        <v>1.5236505266261441E-2</v>
      </c>
      <c r="BQ214" s="27">
        <v>3.854689233108517E-3</v>
      </c>
      <c r="BR214" s="27">
        <v>1.0100583739225495E-2</v>
      </c>
      <c r="BS214" s="27">
        <v>1.2564189080032552E-2</v>
      </c>
      <c r="BT214" s="27">
        <v>-1.8645623175118989E-2</v>
      </c>
      <c r="BU214" s="27">
        <v>7.9140961321332774E-4</v>
      </c>
      <c r="BV214" s="27">
        <v>9.9239898788859452E-4</v>
      </c>
      <c r="BW214" s="27">
        <v>2.2998859902804069E-4</v>
      </c>
      <c r="BX214" s="27">
        <v>5.6458194363118348E-4</v>
      </c>
      <c r="BY214" s="29"/>
      <c r="BZ214" s="24">
        <f t="shared" si="98"/>
        <v>3.3459334460314279E-4</v>
      </c>
      <c r="CA214" s="24">
        <f t="shared" si="99"/>
        <v>1.9210205118750174E-2</v>
      </c>
    </row>
    <row r="215" spans="1:79" s="6" customFormat="1" x14ac:dyDescent="0.25">
      <c r="A215" s="51" t="s">
        <v>209</v>
      </c>
      <c r="B215" s="4" t="s">
        <v>15</v>
      </c>
      <c r="C215" s="25" t="s">
        <v>1</v>
      </c>
      <c r="D215" s="25" t="s">
        <v>1</v>
      </c>
      <c r="E215" s="25" t="s">
        <v>1</v>
      </c>
      <c r="F215" s="25" t="s">
        <v>1</v>
      </c>
      <c r="G215" s="25" t="s">
        <v>1</v>
      </c>
      <c r="H215" s="25" t="s">
        <v>1</v>
      </c>
      <c r="I215" s="25" t="s">
        <v>1</v>
      </c>
      <c r="J215" s="25" t="s">
        <v>1</v>
      </c>
      <c r="K215" s="25" t="s">
        <v>1</v>
      </c>
      <c r="L215" s="25" t="s">
        <v>1</v>
      </c>
      <c r="M215" s="25" t="s">
        <v>1</v>
      </c>
      <c r="N215" s="27" t="s">
        <v>1</v>
      </c>
      <c r="O215" s="27">
        <v>37.875627502700475</v>
      </c>
      <c r="P215" s="27">
        <v>39.927621339665627</v>
      </c>
      <c r="Q215" s="27">
        <v>41.54842510978051</v>
      </c>
      <c r="R215" s="27">
        <v>38.688307517822665</v>
      </c>
      <c r="S215" s="27">
        <v>45.225894703299993</v>
      </c>
      <c r="T215" s="27">
        <v>36.959761174373874</v>
      </c>
      <c r="U215" s="27">
        <v>44.043826821927631</v>
      </c>
      <c r="V215" s="27">
        <v>40.841113109770092</v>
      </c>
      <c r="W215" s="27">
        <v>51.306044532288141</v>
      </c>
      <c r="X215" s="27">
        <v>46.120777342196064</v>
      </c>
      <c r="Y215" s="29"/>
      <c r="Z215" s="13">
        <f t="shared" si="94"/>
        <v>-5.1852671900920768</v>
      </c>
      <c r="AA215" s="24">
        <f t="shared" si="95"/>
        <v>9.16101616782219</v>
      </c>
      <c r="AB215" s="7"/>
      <c r="AC215" s="25" t="s">
        <v>1</v>
      </c>
      <c r="AD215" s="25" t="s">
        <v>1</v>
      </c>
      <c r="AE215" s="25" t="s">
        <v>1</v>
      </c>
      <c r="AF215" s="25" t="s">
        <v>1</v>
      </c>
      <c r="AG215" s="25" t="s">
        <v>1</v>
      </c>
      <c r="AH215" s="25" t="s">
        <v>1</v>
      </c>
      <c r="AI215" s="25" t="s">
        <v>1</v>
      </c>
      <c r="AJ215" s="25" t="s">
        <v>1</v>
      </c>
      <c r="AK215" s="25" t="s">
        <v>1</v>
      </c>
      <c r="AL215" s="25" t="s">
        <v>1</v>
      </c>
      <c r="AM215" s="25" t="s">
        <v>1</v>
      </c>
      <c r="AN215" s="27" t="s">
        <v>1</v>
      </c>
      <c r="AO215" s="27">
        <v>39.310496397579783</v>
      </c>
      <c r="AP215" s="27">
        <v>39.798793765548623</v>
      </c>
      <c r="AQ215" s="27">
        <v>38.9570219584622</v>
      </c>
      <c r="AR215" s="27">
        <v>33.919405128458386</v>
      </c>
      <c r="AS215" s="27">
        <v>35.716388388899247</v>
      </c>
      <c r="AT215" s="27">
        <v>37.500471620952055</v>
      </c>
      <c r="AU215" s="27">
        <v>39.908145951084521</v>
      </c>
      <c r="AV215" s="27">
        <v>40.709564441637703</v>
      </c>
      <c r="AW215" s="27">
        <v>42.119188338100216</v>
      </c>
      <c r="AX215" s="27">
        <v>41.644459707540861</v>
      </c>
      <c r="AY215" s="29"/>
      <c r="AZ215" s="24">
        <f t="shared" si="96"/>
        <v>-0.47472863055935477</v>
      </c>
      <c r="BA215" s="24">
        <f t="shared" si="97"/>
        <v>4.1439880865888057</v>
      </c>
      <c r="BB215" s="11"/>
      <c r="BC215" s="25" t="s">
        <v>1</v>
      </c>
      <c r="BD215" s="25" t="s">
        <v>1</v>
      </c>
      <c r="BE215" s="25" t="s">
        <v>1</v>
      </c>
      <c r="BF215" s="25" t="s">
        <v>1</v>
      </c>
      <c r="BG215" s="25" t="s">
        <v>1</v>
      </c>
      <c r="BH215" s="25" t="s">
        <v>1</v>
      </c>
      <c r="BI215" s="25" t="s">
        <v>1</v>
      </c>
      <c r="BJ215" s="25" t="s">
        <v>1</v>
      </c>
      <c r="BK215" s="25" t="s">
        <v>1</v>
      </c>
      <c r="BL215" s="25" t="s">
        <v>1</v>
      </c>
      <c r="BM215" s="25" t="s">
        <v>1</v>
      </c>
      <c r="BN215" s="27" t="s">
        <v>1</v>
      </c>
      <c r="BO215" s="27">
        <v>36.77596499166075</v>
      </c>
      <c r="BP215" s="27">
        <v>40.030943493968955</v>
      </c>
      <c r="BQ215" s="27">
        <v>43.446426540593791</v>
      </c>
      <c r="BR215" s="27">
        <v>41.350654859231497</v>
      </c>
      <c r="BS215" s="27">
        <v>51.360792289880187</v>
      </c>
      <c r="BT215" s="27">
        <v>36.718941518191421</v>
      </c>
      <c r="BU215" s="27">
        <v>46.347383729834085</v>
      </c>
      <c r="BV215" s="27">
        <v>40.90556659757334</v>
      </c>
      <c r="BW215" s="27">
        <v>55.837147168005728</v>
      </c>
      <c r="BX215" s="27">
        <v>48.211258733794118</v>
      </c>
      <c r="BY215" s="29"/>
      <c r="BZ215" s="24">
        <f t="shared" si="98"/>
        <v>-7.6258884342116104</v>
      </c>
      <c r="CA215" s="24">
        <f t="shared" si="99"/>
        <v>11.492317215602696</v>
      </c>
    </row>
    <row r="216" spans="1:79" s="6" customFormat="1" x14ac:dyDescent="0.25">
      <c r="A216" s="51" t="s">
        <v>214</v>
      </c>
      <c r="B216" s="4" t="s">
        <v>15</v>
      </c>
      <c r="C216" s="25" t="s">
        <v>1</v>
      </c>
      <c r="D216" s="25" t="s">
        <v>1</v>
      </c>
      <c r="E216" s="25" t="s">
        <v>1</v>
      </c>
      <c r="F216" s="25" t="s">
        <v>1</v>
      </c>
      <c r="G216" s="25" t="s">
        <v>1</v>
      </c>
      <c r="H216" s="25" t="s">
        <v>1</v>
      </c>
      <c r="I216" s="25" t="s">
        <v>1</v>
      </c>
      <c r="J216" s="25" t="s">
        <v>1</v>
      </c>
      <c r="K216" s="25" t="s">
        <v>1</v>
      </c>
      <c r="L216" s="25" t="s">
        <v>1</v>
      </c>
      <c r="M216" s="25" t="s">
        <v>1</v>
      </c>
      <c r="N216" s="27" t="s">
        <v>1</v>
      </c>
      <c r="O216" s="27">
        <v>17.601575823344884</v>
      </c>
      <c r="P216" s="27">
        <v>17.966023723795207</v>
      </c>
      <c r="Q216" s="27">
        <v>13.382760717332291</v>
      </c>
      <c r="R216" s="27">
        <v>8.6976802630248073</v>
      </c>
      <c r="S216" s="27">
        <v>13.031258076940185</v>
      </c>
      <c r="T216" s="27">
        <v>14.159061079815634</v>
      </c>
      <c r="U216" s="27">
        <v>13.276200157332438</v>
      </c>
      <c r="V216" s="27">
        <v>13.907462423559988</v>
      </c>
      <c r="W216" s="27">
        <v>3.9080292329865056</v>
      </c>
      <c r="X216" s="27">
        <v>10.050472962887198</v>
      </c>
      <c r="Y216" s="29"/>
      <c r="Z216" s="13">
        <f t="shared" si="94"/>
        <v>6.1424437299006929</v>
      </c>
      <c r="AA216" s="24">
        <f t="shared" si="95"/>
        <v>-4.108588116928436</v>
      </c>
      <c r="AB216" s="7"/>
      <c r="AC216" s="25" t="s">
        <v>1</v>
      </c>
      <c r="AD216" s="25" t="s">
        <v>1</v>
      </c>
      <c r="AE216" s="25" t="s">
        <v>1</v>
      </c>
      <c r="AF216" s="25" t="s">
        <v>1</v>
      </c>
      <c r="AG216" s="25" t="s">
        <v>1</v>
      </c>
      <c r="AH216" s="25" t="s">
        <v>1</v>
      </c>
      <c r="AI216" s="25" t="s">
        <v>1</v>
      </c>
      <c r="AJ216" s="25" t="s">
        <v>1</v>
      </c>
      <c r="AK216" s="25" t="s">
        <v>1</v>
      </c>
      <c r="AL216" s="25" t="s">
        <v>1</v>
      </c>
      <c r="AM216" s="25" t="s">
        <v>1</v>
      </c>
      <c r="AN216" s="27" t="s">
        <v>1</v>
      </c>
      <c r="AO216" s="27">
        <v>29.670389687236092</v>
      </c>
      <c r="AP216" s="27">
        <v>30.026325867526904</v>
      </c>
      <c r="AQ216" s="27">
        <v>24.296872729273897</v>
      </c>
      <c r="AR216" s="27">
        <v>18.13043885746962</v>
      </c>
      <c r="AS216" s="27">
        <v>28.888969220828358</v>
      </c>
      <c r="AT216" s="27">
        <v>22.521509309691488</v>
      </c>
      <c r="AU216" s="27">
        <v>23.666391739023602</v>
      </c>
      <c r="AV216" s="27">
        <v>20.243563713478231</v>
      </c>
      <c r="AW216" s="27">
        <v>21.791463264414137</v>
      </c>
      <c r="AX216" s="27">
        <v>21.438297977211416</v>
      </c>
      <c r="AY216" s="29"/>
      <c r="AZ216" s="24">
        <f t="shared" si="96"/>
        <v>-0.35316528720272089</v>
      </c>
      <c r="BA216" s="24">
        <f t="shared" si="97"/>
        <v>-1.0832113324800723</v>
      </c>
      <c r="BB216" s="11"/>
      <c r="BC216" s="25" t="s">
        <v>1</v>
      </c>
      <c r="BD216" s="25" t="s">
        <v>1</v>
      </c>
      <c r="BE216" s="25" t="s">
        <v>1</v>
      </c>
      <c r="BF216" s="25" t="s">
        <v>1</v>
      </c>
      <c r="BG216" s="25" t="s">
        <v>1</v>
      </c>
      <c r="BH216" s="25" t="s">
        <v>1</v>
      </c>
      <c r="BI216" s="25" t="s">
        <v>1</v>
      </c>
      <c r="BJ216" s="25" t="s">
        <v>1</v>
      </c>
      <c r="BK216" s="25" t="s">
        <v>1</v>
      </c>
      <c r="BL216" s="25" t="s">
        <v>1</v>
      </c>
      <c r="BM216" s="25" t="s">
        <v>1</v>
      </c>
      <c r="BN216" s="27" t="s">
        <v>1</v>
      </c>
      <c r="BO216" s="27">
        <v>8.3522135950598742</v>
      </c>
      <c r="BP216" s="27">
        <v>8.2934329948269792</v>
      </c>
      <c r="BQ216" s="27">
        <v>5.3890218024964218</v>
      </c>
      <c r="BR216" s="27">
        <v>3.4316299823397345</v>
      </c>
      <c r="BS216" s="27">
        <v>2.8009232300090581</v>
      </c>
      <c r="BT216" s="27">
        <v>10.434624238791725</v>
      </c>
      <c r="BU216" s="27">
        <v>7.4889070029656448</v>
      </c>
      <c r="BV216" s="27">
        <v>10.8030309381809</v>
      </c>
      <c r="BW216" s="27">
        <v>-4.9123630059545915</v>
      </c>
      <c r="BX216" s="27">
        <v>4.7322542335200799</v>
      </c>
      <c r="BY216" s="29"/>
      <c r="BZ216" s="24">
        <f t="shared" si="98"/>
        <v>9.6446172394746714</v>
      </c>
      <c r="CA216" s="24">
        <f t="shared" si="99"/>
        <v>-5.7023700052716455</v>
      </c>
    </row>
    <row r="217" spans="1:79" s="6" customFormat="1" x14ac:dyDescent="0.25">
      <c r="A217" s="51" t="s">
        <v>223</v>
      </c>
      <c r="B217" s="4" t="s">
        <v>15</v>
      </c>
      <c r="C217" s="25" t="s">
        <v>1</v>
      </c>
      <c r="D217" s="25" t="s">
        <v>1</v>
      </c>
      <c r="E217" s="25" t="s">
        <v>1</v>
      </c>
      <c r="F217" s="25" t="s">
        <v>1</v>
      </c>
      <c r="G217" s="25" t="s">
        <v>1</v>
      </c>
      <c r="H217" s="25" t="s">
        <v>1</v>
      </c>
      <c r="I217" s="25" t="s">
        <v>1</v>
      </c>
      <c r="J217" s="25" t="s">
        <v>1</v>
      </c>
      <c r="K217" s="25" t="s">
        <v>1</v>
      </c>
      <c r="L217" s="25" t="s">
        <v>1</v>
      </c>
      <c r="M217" s="25" t="s">
        <v>1</v>
      </c>
      <c r="N217" s="25" t="s">
        <v>1</v>
      </c>
      <c r="O217" s="25" t="s">
        <v>1</v>
      </c>
      <c r="P217" s="25" t="s">
        <v>1</v>
      </c>
      <c r="Q217" s="25" t="s">
        <v>1</v>
      </c>
      <c r="R217" s="25" t="s">
        <v>1</v>
      </c>
      <c r="S217" s="25" t="s">
        <v>1</v>
      </c>
      <c r="T217" s="27" t="s">
        <v>1</v>
      </c>
      <c r="U217" s="27">
        <v>5.620110263289857E-2</v>
      </c>
      <c r="V217" s="27">
        <v>8.0928280884367709E-2</v>
      </c>
      <c r="W217" s="27">
        <v>7.1768286138234272E-2</v>
      </c>
      <c r="X217" s="27">
        <v>7.6030088961577591E-2</v>
      </c>
      <c r="Y217" s="29"/>
      <c r="Z217" s="13">
        <f t="shared" si="94"/>
        <v>4.2618028233433192E-3</v>
      </c>
      <c r="AA217" s="24" t="str">
        <f t="shared" si="95"/>
        <v>X</v>
      </c>
      <c r="AB217" s="7"/>
      <c r="AC217" s="25" t="s">
        <v>1</v>
      </c>
      <c r="AD217" s="25" t="s">
        <v>1</v>
      </c>
      <c r="AE217" s="25" t="s">
        <v>1</v>
      </c>
      <c r="AF217" s="25" t="s">
        <v>1</v>
      </c>
      <c r="AG217" s="25" t="s">
        <v>1</v>
      </c>
      <c r="AH217" s="25" t="s">
        <v>1</v>
      </c>
      <c r="AI217" s="25" t="s">
        <v>1</v>
      </c>
      <c r="AJ217" s="25" t="s">
        <v>1</v>
      </c>
      <c r="AK217" s="25" t="s">
        <v>1</v>
      </c>
      <c r="AL217" s="25" t="s">
        <v>1</v>
      </c>
      <c r="AM217" s="25" t="s">
        <v>1</v>
      </c>
      <c r="AN217" s="25" t="s">
        <v>1</v>
      </c>
      <c r="AO217" s="25" t="s">
        <v>1</v>
      </c>
      <c r="AP217" s="25" t="s">
        <v>1</v>
      </c>
      <c r="AQ217" s="25" t="s">
        <v>1</v>
      </c>
      <c r="AR217" s="25" t="s">
        <v>1</v>
      </c>
      <c r="AS217" s="25" t="s">
        <v>1</v>
      </c>
      <c r="AT217" s="27" t="s">
        <v>1</v>
      </c>
      <c r="AU217" s="27">
        <v>2.3480909914548993E-2</v>
      </c>
      <c r="AV217" s="27">
        <v>2.4260241771593048E-2</v>
      </c>
      <c r="AW217" s="27">
        <v>2.3508143317212692E-2</v>
      </c>
      <c r="AX217" s="27">
        <v>5.3885056759122099E-2</v>
      </c>
      <c r="AY217" s="29"/>
      <c r="AZ217" s="24">
        <f t="shared" si="96"/>
        <v>3.0376913441909407E-2</v>
      </c>
      <c r="BA217" s="24" t="str">
        <f t="shared" si="97"/>
        <v>X</v>
      </c>
      <c r="BB217" s="11"/>
      <c r="BC217" s="25" t="s">
        <v>1</v>
      </c>
      <c r="BD217" s="25" t="s">
        <v>1</v>
      </c>
      <c r="BE217" s="25" t="s">
        <v>1</v>
      </c>
      <c r="BF217" s="25" t="s">
        <v>1</v>
      </c>
      <c r="BG217" s="25" t="s">
        <v>1</v>
      </c>
      <c r="BH217" s="25" t="s">
        <v>1</v>
      </c>
      <c r="BI217" s="25" t="s">
        <v>1</v>
      </c>
      <c r="BJ217" s="25" t="s">
        <v>1</v>
      </c>
      <c r="BK217" s="25" t="s">
        <v>1</v>
      </c>
      <c r="BL217" s="25" t="s">
        <v>1</v>
      </c>
      <c r="BM217" s="25" t="s">
        <v>1</v>
      </c>
      <c r="BN217" s="25" t="s">
        <v>1</v>
      </c>
      <c r="BO217" s="25" t="s">
        <v>1</v>
      </c>
      <c r="BP217" s="25" t="s">
        <v>1</v>
      </c>
      <c r="BQ217" s="25" t="s">
        <v>1</v>
      </c>
      <c r="BR217" s="25" t="s">
        <v>1</v>
      </c>
      <c r="BS217" s="25" t="s">
        <v>1</v>
      </c>
      <c r="BT217" s="27" t="s">
        <v>1</v>
      </c>
      <c r="BU217" s="27">
        <v>7.4426112810973194E-2</v>
      </c>
      <c r="BV217" s="27">
        <v>0.10869331126926883</v>
      </c>
      <c r="BW217" s="27">
        <v>9.557095113203054E-2</v>
      </c>
      <c r="BX217" s="27">
        <v>8.6372022111533511E-2</v>
      </c>
      <c r="BY217" s="29"/>
      <c r="BZ217" s="24">
        <f t="shared" si="98"/>
        <v>-9.1989290204970292E-3</v>
      </c>
      <c r="CA217" s="24" t="str">
        <f t="shared" si="99"/>
        <v>X</v>
      </c>
    </row>
    <row r="218" spans="1:79" s="6" customFormat="1" x14ac:dyDescent="0.25">
      <c r="A218" s="53" t="s">
        <v>242</v>
      </c>
      <c r="B218" s="4" t="s">
        <v>15</v>
      </c>
      <c r="C218" s="27">
        <f t="shared" ref="C218:K218" si="106">C199/C$187*100</f>
        <v>30.129351832714985</v>
      </c>
      <c r="D218" s="27">
        <f t="shared" si="106"/>
        <v>32.011748814235624</v>
      </c>
      <c r="E218" s="27">
        <f t="shared" si="106"/>
        <v>33.986852726252472</v>
      </c>
      <c r="F218" s="27">
        <f t="shared" si="106"/>
        <v>33.033175338363719</v>
      </c>
      <c r="G218" s="27">
        <f t="shared" si="106"/>
        <v>33.70251863919475</v>
      </c>
      <c r="H218" s="27">
        <f t="shared" si="106"/>
        <v>36.909706220670792</v>
      </c>
      <c r="I218" s="27">
        <f t="shared" si="106"/>
        <v>36.458843192067341</v>
      </c>
      <c r="J218" s="27">
        <f t="shared" si="106"/>
        <v>39.230843976619987</v>
      </c>
      <c r="K218" s="27">
        <f t="shared" si="106"/>
        <v>36.127060231764304</v>
      </c>
      <c r="L218" s="27">
        <v>37.878488004295022</v>
      </c>
      <c r="M218" s="27">
        <v>48.541337946504953</v>
      </c>
      <c r="N218" s="27">
        <v>52.490184140044924</v>
      </c>
      <c r="O218" s="27">
        <v>52.850822112503145</v>
      </c>
      <c r="P218" s="27">
        <v>53.834957293416622</v>
      </c>
      <c r="Q218" s="27">
        <v>61.390790172133777</v>
      </c>
      <c r="R218" s="27">
        <v>64.871777602548704</v>
      </c>
      <c r="S218" s="27">
        <v>65.139953031760285</v>
      </c>
      <c r="T218" s="27">
        <v>71.494899864997521</v>
      </c>
      <c r="U218" s="27">
        <v>72.215935879387686</v>
      </c>
      <c r="V218" s="27">
        <v>73.302297148520395</v>
      </c>
      <c r="W218" s="27">
        <v>75.986110316759522</v>
      </c>
      <c r="X218" s="27">
        <v>78.346853088508411</v>
      </c>
      <c r="Y218" s="29"/>
      <c r="Z218" s="13">
        <f t="shared" si="94"/>
        <v>2.3607427717488889</v>
      </c>
      <c r="AA218" s="24">
        <f t="shared" si="95"/>
        <v>6.8519532235108898</v>
      </c>
      <c r="AB218" s="7"/>
      <c r="AC218" s="27">
        <f t="shared" ref="AC218:AI218" si="107">AC199/AC$187*100</f>
        <v>43.297299250167029</v>
      </c>
      <c r="AD218" s="27">
        <f t="shared" si="107"/>
        <v>46.875866407408417</v>
      </c>
      <c r="AE218" s="27">
        <f t="shared" si="107"/>
        <v>48.825267644472554</v>
      </c>
      <c r="AF218" s="27">
        <f t="shared" si="107"/>
        <v>51.217747847428164</v>
      </c>
      <c r="AG218" s="27">
        <f t="shared" si="107"/>
        <v>45.576038538045829</v>
      </c>
      <c r="AH218" s="27">
        <f t="shared" si="107"/>
        <v>52.534815316141156</v>
      </c>
      <c r="AI218" s="27">
        <f t="shared" si="107"/>
        <v>42.37977502754439</v>
      </c>
      <c r="AJ218" s="27">
        <v>51.177353911427105</v>
      </c>
      <c r="AK218" s="27">
        <v>43.537405098062962</v>
      </c>
      <c r="AL218" s="27">
        <v>43.240178848312844</v>
      </c>
      <c r="AM218" s="27">
        <v>51.744971812116113</v>
      </c>
      <c r="AN218" s="27">
        <v>58.210979054345977</v>
      </c>
      <c r="AO218" s="27">
        <v>54.358932895572231</v>
      </c>
      <c r="AP218" s="27">
        <v>54.667603642728722</v>
      </c>
      <c r="AQ218" s="27">
        <v>63.166772179016583</v>
      </c>
      <c r="AR218" s="27">
        <v>75.845724144421041</v>
      </c>
      <c r="AS218" s="27">
        <v>62.900770750894189</v>
      </c>
      <c r="AT218" s="27">
        <v>76.655388895542359</v>
      </c>
      <c r="AU218" s="27">
        <v>70.398013506432662</v>
      </c>
      <c r="AV218" s="27">
        <v>73.687643889144212</v>
      </c>
      <c r="AW218" s="27">
        <v>74.502159602745195</v>
      </c>
      <c r="AX218" s="27">
        <v>76.44953298764429</v>
      </c>
      <c r="AY218" s="29"/>
      <c r="AZ218" s="24">
        <f t="shared" si="96"/>
        <v>1.9473733848990946</v>
      </c>
      <c r="BA218" s="24">
        <f t="shared" si="97"/>
        <v>-0.20585590789806929</v>
      </c>
      <c r="BB218" s="11"/>
      <c r="BC218" s="27">
        <f t="shared" ref="BC218:BI218" si="108">BC199/BC$187*100</f>
        <v>16.682377051591097</v>
      </c>
      <c r="BD218" s="27">
        <f t="shared" si="108"/>
        <v>17.256902517052595</v>
      </c>
      <c r="BE218" s="27">
        <f t="shared" si="108"/>
        <v>19.577639331653788</v>
      </c>
      <c r="BF218" s="27">
        <f t="shared" si="108"/>
        <v>18.742389915183292</v>
      </c>
      <c r="BG218" s="27">
        <f t="shared" si="108"/>
        <v>25.557002886258772</v>
      </c>
      <c r="BH218" s="27">
        <f t="shared" si="108"/>
        <v>24.402199394939998</v>
      </c>
      <c r="BI218" s="27">
        <f t="shared" si="108"/>
        <v>32.130927677319583</v>
      </c>
      <c r="BJ218" s="27">
        <v>32.242323881157489</v>
      </c>
      <c r="BK218" s="27">
        <v>31.01499491151294</v>
      </c>
      <c r="BL218" s="27">
        <v>33.826027056938521</v>
      </c>
      <c r="BM218" s="27">
        <v>46.03907796483616</v>
      </c>
      <c r="BN218" s="27">
        <v>47.950248874954667</v>
      </c>
      <c r="BO218" s="27">
        <v>51.695028090795425</v>
      </c>
      <c r="BP218" s="27">
        <v>53.167159151804434</v>
      </c>
      <c r="BQ218" s="27">
        <v>60.090021363371868</v>
      </c>
      <c r="BR218" s="27">
        <v>58.7453243822698</v>
      </c>
      <c r="BS218" s="27">
        <v>66.584523708367939</v>
      </c>
      <c r="BT218" s="27">
        <v>69.196539990625368</v>
      </c>
      <c r="BU218" s="27">
        <v>73.228511020226463</v>
      </c>
      <c r="BV218" s="27">
        <v>73.113492945487195</v>
      </c>
      <c r="BW218" s="27">
        <v>76.718018256692147</v>
      </c>
      <c r="BX218" s="27">
        <v>79.23291897758979</v>
      </c>
      <c r="BY218" s="29"/>
      <c r="BZ218" s="24">
        <f t="shared" si="98"/>
        <v>2.5149007208976428</v>
      </c>
      <c r="CA218" s="24">
        <f t="shared" si="99"/>
        <v>10.036378986964422</v>
      </c>
    </row>
    <row r="219" spans="1:79" s="6" customFormat="1" x14ac:dyDescent="0.25">
      <c r="A219" s="51" t="s">
        <v>224</v>
      </c>
      <c r="B219" s="4" t="s">
        <v>15</v>
      </c>
      <c r="C219" s="25" t="s">
        <v>1</v>
      </c>
      <c r="D219" s="25" t="s">
        <v>1</v>
      </c>
      <c r="E219" s="25" t="s">
        <v>1</v>
      </c>
      <c r="F219" s="25" t="s">
        <v>1</v>
      </c>
      <c r="G219" s="25" t="s">
        <v>1</v>
      </c>
      <c r="H219" s="25" t="s">
        <v>1</v>
      </c>
      <c r="I219" s="25" t="s">
        <v>1</v>
      </c>
      <c r="J219" s="25" t="s">
        <v>1</v>
      </c>
      <c r="K219" s="25" t="s">
        <v>1</v>
      </c>
      <c r="L219" s="25" t="s">
        <v>1</v>
      </c>
      <c r="M219" s="25" t="s">
        <v>1</v>
      </c>
      <c r="N219" s="25" t="s">
        <v>1</v>
      </c>
      <c r="O219" s="25" t="s">
        <v>1</v>
      </c>
      <c r="P219" s="25" t="s">
        <v>1</v>
      </c>
      <c r="Q219" s="25" t="s">
        <v>1</v>
      </c>
      <c r="R219" s="25" t="s">
        <v>1</v>
      </c>
      <c r="S219" s="25" t="s">
        <v>1</v>
      </c>
      <c r="T219" s="27" t="s">
        <v>1</v>
      </c>
      <c r="U219" s="27">
        <v>1.8239638274058463</v>
      </c>
      <c r="V219" s="27">
        <v>2.717553455651176</v>
      </c>
      <c r="W219" s="27">
        <v>3.5052541304194613</v>
      </c>
      <c r="X219" s="27">
        <v>4.1378267510382507</v>
      </c>
      <c r="Y219" s="29"/>
      <c r="Z219" s="13">
        <f t="shared" si="94"/>
        <v>0.63257262061878938</v>
      </c>
      <c r="AA219" s="24" t="str">
        <f t="shared" si="95"/>
        <v>X</v>
      </c>
      <c r="AB219" s="7"/>
      <c r="AC219" s="25" t="s">
        <v>1</v>
      </c>
      <c r="AD219" s="25" t="s">
        <v>1</v>
      </c>
      <c r="AE219" s="25" t="s">
        <v>1</v>
      </c>
      <c r="AF219" s="25" t="s">
        <v>1</v>
      </c>
      <c r="AG219" s="25" t="s">
        <v>1</v>
      </c>
      <c r="AH219" s="25" t="s">
        <v>1</v>
      </c>
      <c r="AI219" s="25" t="s">
        <v>1</v>
      </c>
      <c r="AJ219" s="25" t="s">
        <v>1</v>
      </c>
      <c r="AK219" s="25" t="s">
        <v>1</v>
      </c>
      <c r="AL219" s="25" t="s">
        <v>1</v>
      </c>
      <c r="AM219" s="25" t="s">
        <v>1</v>
      </c>
      <c r="AN219" s="25" t="s">
        <v>1</v>
      </c>
      <c r="AO219" s="25" t="s">
        <v>1</v>
      </c>
      <c r="AP219" s="25" t="s">
        <v>1</v>
      </c>
      <c r="AQ219" s="25" t="s">
        <v>1</v>
      </c>
      <c r="AR219" s="25" t="s">
        <v>1</v>
      </c>
      <c r="AS219" s="25" t="s">
        <v>1</v>
      </c>
      <c r="AT219" s="27" t="s">
        <v>1</v>
      </c>
      <c r="AU219" s="27">
        <v>2.2913228248394941E-2</v>
      </c>
      <c r="AV219" s="27">
        <v>3.8633897038093779E-2</v>
      </c>
      <c r="AW219" s="27">
        <v>1.9975306128806099E-2</v>
      </c>
      <c r="AX219" s="27">
        <v>2.6881527265578017E-2</v>
      </c>
      <c r="AY219" s="29"/>
      <c r="AZ219" s="24">
        <f t="shared" si="96"/>
        <v>6.9062211367719173E-3</v>
      </c>
      <c r="BA219" s="24" t="str">
        <f t="shared" si="97"/>
        <v>X</v>
      </c>
      <c r="BB219" s="11"/>
      <c r="BC219" s="25" t="s">
        <v>1</v>
      </c>
      <c r="BD219" s="25" t="s">
        <v>1</v>
      </c>
      <c r="BE219" s="25" t="s">
        <v>1</v>
      </c>
      <c r="BF219" s="25" t="s">
        <v>1</v>
      </c>
      <c r="BG219" s="25" t="s">
        <v>1</v>
      </c>
      <c r="BH219" s="25" t="s">
        <v>1</v>
      </c>
      <c r="BI219" s="25" t="s">
        <v>1</v>
      </c>
      <c r="BJ219" s="25" t="s">
        <v>1</v>
      </c>
      <c r="BK219" s="25" t="s">
        <v>1</v>
      </c>
      <c r="BL219" s="25" t="s">
        <v>1</v>
      </c>
      <c r="BM219" s="25" t="s">
        <v>1</v>
      </c>
      <c r="BN219" s="25" t="s">
        <v>1</v>
      </c>
      <c r="BO219" s="25" t="s">
        <v>1</v>
      </c>
      <c r="BP219" s="25" t="s">
        <v>1</v>
      </c>
      <c r="BQ219" s="25" t="s">
        <v>1</v>
      </c>
      <c r="BR219" s="25" t="s">
        <v>1</v>
      </c>
      <c r="BS219" s="25" t="s">
        <v>1</v>
      </c>
      <c r="BT219" s="27" t="s">
        <v>1</v>
      </c>
      <c r="BU219" s="27">
        <v>2.8271414609674013</v>
      </c>
      <c r="BV219" s="27">
        <v>4.0301148943057674</v>
      </c>
      <c r="BW219" s="27">
        <v>5.2242487171579546</v>
      </c>
      <c r="BX219" s="27">
        <v>6.0576758756050415</v>
      </c>
      <c r="BY219" s="29"/>
      <c r="BZ219" s="24">
        <f t="shared" si="98"/>
        <v>0.83342715844708692</v>
      </c>
      <c r="CA219" s="24" t="str">
        <f t="shared" si="99"/>
        <v>X</v>
      </c>
    </row>
    <row r="220" spans="1:79" s="6" customFormat="1" x14ac:dyDescent="0.25">
      <c r="A220" s="51" t="s">
        <v>225</v>
      </c>
      <c r="B220" s="4" t="s">
        <v>15</v>
      </c>
      <c r="C220" s="25" t="s">
        <v>1</v>
      </c>
      <c r="D220" s="25" t="s">
        <v>1</v>
      </c>
      <c r="E220" s="25" t="s">
        <v>1</v>
      </c>
      <c r="F220" s="25" t="s">
        <v>1</v>
      </c>
      <c r="G220" s="25" t="s">
        <v>1</v>
      </c>
      <c r="H220" s="25" t="s">
        <v>1</v>
      </c>
      <c r="I220" s="25" t="s">
        <v>1</v>
      </c>
      <c r="J220" s="25" t="s">
        <v>1</v>
      </c>
      <c r="K220" s="25" t="s">
        <v>1</v>
      </c>
      <c r="L220" s="25" t="s">
        <v>1</v>
      </c>
      <c r="M220" s="25" t="s">
        <v>1</v>
      </c>
      <c r="N220" s="25" t="s">
        <v>1</v>
      </c>
      <c r="O220" s="25" t="s">
        <v>1</v>
      </c>
      <c r="P220" s="25" t="s">
        <v>1</v>
      </c>
      <c r="Q220" s="25" t="s">
        <v>1</v>
      </c>
      <c r="R220" s="25" t="s">
        <v>1</v>
      </c>
      <c r="S220" s="25" t="s">
        <v>1</v>
      </c>
      <c r="T220" s="27" t="s">
        <v>1</v>
      </c>
      <c r="U220" s="27">
        <v>0.68834827917719554</v>
      </c>
      <c r="V220" s="27">
        <v>0.85481615399310529</v>
      </c>
      <c r="W220" s="27">
        <v>1.1531491108055776</v>
      </c>
      <c r="X220" s="27">
        <v>1.3779529786621751</v>
      </c>
      <c r="Y220" s="29"/>
      <c r="Z220" s="13">
        <f t="shared" si="94"/>
        <v>0.22480386785659756</v>
      </c>
      <c r="AA220" s="24" t="str">
        <f t="shared" si="95"/>
        <v>X</v>
      </c>
      <c r="AB220" s="7"/>
      <c r="AC220" s="25" t="s">
        <v>1</v>
      </c>
      <c r="AD220" s="25" t="s">
        <v>1</v>
      </c>
      <c r="AE220" s="25" t="s">
        <v>1</v>
      </c>
      <c r="AF220" s="25" t="s">
        <v>1</v>
      </c>
      <c r="AG220" s="25" t="s">
        <v>1</v>
      </c>
      <c r="AH220" s="25" t="s">
        <v>1</v>
      </c>
      <c r="AI220" s="25" t="s">
        <v>1</v>
      </c>
      <c r="AJ220" s="25" t="s">
        <v>1</v>
      </c>
      <c r="AK220" s="25" t="s">
        <v>1</v>
      </c>
      <c r="AL220" s="25" t="s">
        <v>1</v>
      </c>
      <c r="AM220" s="25" t="s">
        <v>1</v>
      </c>
      <c r="AN220" s="25" t="s">
        <v>1</v>
      </c>
      <c r="AO220" s="25" t="s">
        <v>1</v>
      </c>
      <c r="AP220" s="25" t="s">
        <v>1</v>
      </c>
      <c r="AQ220" s="25" t="s">
        <v>1</v>
      </c>
      <c r="AR220" s="25" t="s">
        <v>1</v>
      </c>
      <c r="AS220" s="25" t="s">
        <v>1</v>
      </c>
      <c r="AT220" s="27" t="s">
        <v>1</v>
      </c>
      <c r="AU220" s="27">
        <v>0.13742144278974167</v>
      </c>
      <c r="AV220" s="27">
        <v>0.15067465920633888</v>
      </c>
      <c r="AW220" s="27">
        <v>0.12357644156312173</v>
      </c>
      <c r="AX220" s="27">
        <v>0.14353783942440526</v>
      </c>
      <c r="AY220" s="29"/>
      <c r="AZ220" s="24">
        <f t="shared" si="96"/>
        <v>1.9961397861283536E-2</v>
      </c>
      <c r="BA220" s="24" t="str">
        <f t="shared" si="97"/>
        <v>X</v>
      </c>
      <c r="BB220" s="11"/>
      <c r="BC220" s="25" t="s">
        <v>1</v>
      </c>
      <c r="BD220" s="25" t="s">
        <v>1</v>
      </c>
      <c r="BE220" s="25" t="s">
        <v>1</v>
      </c>
      <c r="BF220" s="25" t="s">
        <v>1</v>
      </c>
      <c r="BG220" s="25" t="s">
        <v>1</v>
      </c>
      <c r="BH220" s="25" t="s">
        <v>1</v>
      </c>
      <c r="BI220" s="25" t="s">
        <v>1</v>
      </c>
      <c r="BJ220" s="25" t="s">
        <v>1</v>
      </c>
      <c r="BK220" s="25" t="s">
        <v>1</v>
      </c>
      <c r="BL220" s="25" t="s">
        <v>1</v>
      </c>
      <c r="BM220" s="25" t="s">
        <v>1</v>
      </c>
      <c r="BN220" s="25" t="s">
        <v>1</v>
      </c>
      <c r="BO220" s="25" t="s">
        <v>1</v>
      </c>
      <c r="BP220" s="25" t="s">
        <v>1</v>
      </c>
      <c r="BQ220" s="25" t="s">
        <v>1</v>
      </c>
      <c r="BR220" s="25" t="s">
        <v>1</v>
      </c>
      <c r="BS220" s="25" t="s">
        <v>1</v>
      </c>
      <c r="BT220" s="27" t="s">
        <v>1</v>
      </c>
      <c r="BU220" s="27">
        <v>0.99521221750922684</v>
      </c>
      <c r="BV220" s="27">
        <v>1.1998167981678036</v>
      </c>
      <c r="BW220" s="27">
        <v>1.660950619467338</v>
      </c>
      <c r="BX220" s="27">
        <v>1.9544361705843343</v>
      </c>
      <c r="BY220" s="29"/>
      <c r="BZ220" s="24">
        <f t="shared" si="98"/>
        <v>0.29348555111699626</v>
      </c>
      <c r="CA220" s="24" t="str">
        <f t="shared" si="99"/>
        <v>X</v>
      </c>
    </row>
    <row r="221" spans="1:79" s="6" customFormat="1" x14ac:dyDescent="0.25">
      <c r="A221" s="51" t="s">
        <v>238</v>
      </c>
      <c r="B221" s="4" t="s">
        <v>15</v>
      </c>
      <c r="C221" s="27">
        <f t="shared" ref="C221:K221" si="109">C202/C$187*100</f>
        <v>25.300692016717441</v>
      </c>
      <c r="D221" s="27">
        <f t="shared" si="109"/>
        <v>26.831659984618444</v>
      </c>
      <c r="E221" s="27">
        <f t="shared" si="109"/>
        <v>28.704665231558195</v>
      </c>
      <c r="F221" s="27">
        <f t="shared" si="109"/>
        <v>27.128937807595904</v>
      </c>
      <c r="G221" s="27">
        <f t="shared" si="109"/>
        <v>25.072421465052308</v>
      </c>
      <c r="H221" s="27">
        <f t="shared" si="109"/>
        <v>27.524551264792418</v>
      </c>
      <c r="I221" s="27">
        <f t="shared" si="109"/>
        <v>27.041861891861856</v>
      </c>
      <c r="J221" s="27">
        <f t="shared" si="109"/>
        <v>29.067670593583916</v>
      </c>
      <c r="K221" s="27">
        <f t="shared" si="109"/>
        <v>25.591880732221426</v>
      </c>
      <c r="L221" s="27">
        <v>26.664100921386929</v>
      </c>
      <c r="M221" s="27">
        <v>32.071378775068304</v>
      </c>
      <c r="N221" s="27">
        <v>34.636108832582075</v>
      </c>
      <c r="O221" s="27">
        <v>29.783779967738798</v>
      </c>
      <c r="P221" s="27">
        <v>30.046727504206416</v>
      </c>
      <c r="Q221" s="27">
        <v>33.561466241934674</v>
      </c>
      <c r="R221" s="27">
        <v>35.854188572513046</v>
      </c>
      <c r="S221" s="27">
        <v>30.524531196504988</v>
      </c>
      <c r="T221" s="27">
        <v>31.458345280438945</v>
      </c>
      <c r="U221" s="27">
        <v>31.339187492158711</v>
      </c>
      <c r="V221" s="27">
        <v>31.384422027520326</v>
      </c>
      <c r="W221" s="27">
        <v>31.129867785422583</v>
      </c>
      <c r="X221" s="27">
        <v>30.539856890313317</v>
      </c>
      <c r="Y221" s="29"/>
      <c r="Z221" s="13">
        <f t="shared" si="94"/>
        <v>-0.59001089510926619</v>
      </c>
      <c r="AA221" s="24">
        <f t="shared" si="95"/>
        <v>-0.91848839012562777</v>
      </c>
      <c r="AB221" s="7"/>
      <c r="AC221" s="27">
        <f t="shared" ref="AC221:AI222" si="110">AC202/AC$187*100</f>
        <v>34.2504361406979</v>
      </c>
      <c r="AD221" s="27">
        <f t="shared" si="110"/>
        <v>36.968301763351796</v>
      </c>
      <c r="AE221" s="27">
        <f t="shared" si="110"/>
        <v>38.354211597704541</v>
      </c>
      <c r="AF221" s="27">
        <f t="shared" si="110"/>
        <v>38.199893214218157</v>
      </c>
      <c r="AG221" s="27">
        <f t="shared" si="110"/>
        <v>25.697685879605597</v>
      </c>
      <c r="AH221" s="27">
        <f t="shared" si="110"/>
        <v>33.068217011685611</v>
      </c>
      <c r="AI221" s="27">
        <f t="shared" si="110"/>
        <v>24.106060566876312</v>
      </c>
      <c r="AJ221" s="27">
        <v>29.266155111903704</v>
      </c>
      <c r="AK221" s="27">
        <v>24.060869734063274</v>
      </c>
      <c r="AL221" s="27">
        <v>25.47549741259899</v>
      </c>
      <c r="AM221" s="27">
        <v>30.899749066958059</v>
      </c>
      <c r="AN221" s="27">
        <v>39.187527574392853</v>
      </c>
      <c r="AO221" s="27">
        <v>27.946217983586731</v>
      </c>
      <c r="AP221" s="27">
        <v>29.483789331416087</v>
      </c>
      <c r="AQ221" s="27">
        <v>34.591282301603648</v>
      </c>
      <c r="AR221" s="27">
        <v>44.642250780382533</v>
      </c>
      <c r="AS221" s="27">
        <v>33.071183793872841</v>
      </c>
      <c r="AT221" s="27">
        <v>36.740404905981229</v>
      </c>
      <c r="AU221" s="27">
        <v>34.170537244669461</v>
      </c>
      <c r="AV221" s="27">
        <v>36.470085955521029</v>
      </c>
      <c r="AW221" s="27">
        <v>34.013374316779739</v>
      </c>
      <c r="AX221" s="27">
        <v>34.047596322662727</v>
      </c>
      <c r="AY221" s="29"/>
      <c r="AZ221" s="24">
        <f t="shared" si="96"/>
        <v>3.4222005882988071E-2</v>
      </c>
      <c r="BA221" s="24">
        <f t="shared" si="97"/>
        <v>-2.6928085833185023</v>
      </c>
      <c r="BB221" s="11"/>
      <c r="BC221" s="27">
        <f t="shared" ref="BC221:BI222" si="111">BC202/BC$187*100</f>
        <v>16.161303794892063</v>
      </c>
      <c r="BD221" s="27">
        <f t="shared" si="111"/>
        <v>16.769536183639449</v>
      </c>
      <c r="BE221" s="27">
        <f t="shared" si="111"/>
        <v>19.334232236040137</v>
      </c>
      <c r="BF221" s="27">
        <f t="shared" si="111"/>
        <v>18.428560162381885</v>
      </c>
      <c r="BG221" s="27">
        <f t="shared" si="111"/>
        <v>24.643475273705377</v>
      </c>
      <c r="BH221" s="27">
        <f t="shared" si="111"/>
        <v>23.086986269554263</v>
      </c>
      <c r="BI221" s="27">
        <f t="shared" si="111"/>
        <v>29.187791021883363</v>
      </c>
      <c r="BJ221" s="27">
        <v>28.951560277476073</v>
      </c>
      <c r="BK221" s="27">
        <v>26.648056709159064</v>
      </c>
      <c r="BL221" s="27">
        <v>27.562468515003076</v>
      </c>
      <c r="BM221" s="27">
        <v>32.986502742076077</v>
      </c>
      <c r="BN221" s="27">
        <v>31.024172596153647</v>
      </c>
      <c r="BO221" s="27">
        <v>31.19206056598383</v>
      </c>
      <c r="BP221" s="27">
        <v>30.49821458025319</v>
      </c>
      <c r="BQ221" s="27">
        <v>32.807206005069624</v>
      </c>
      <c r="BR221" s="27">
        <v>30.948054593458025</v>
      </c>
      <c r="BS221" s="27">
        <v>28.881601231803167</v>
      </c>
      <c r="BT221" s="27">
        <v>29.105840735708661</v>
      </c>
      <c r="BU221" s="27">
        <v>29.762137549287822</v>
      </c>
      <c r="BV221" s="27">
        <v>28.892653903916703</v>
      </c>
      <c r="BW221" s="27">
        <v>29.707676802112417</v>
      </c>
      <c r="BX221" s="27">
        <v>28.901710402867721</v>
      </c>
      <c r="BY221" s="29"/>
      <c r="BZ221" s="24">
        <f t="shared" si="98"/>
        <v>-0.80596639924469571</v>
      </c>
      <c r="CA221" s="24">
        <f t="shared" si="99"/>
        <v>-0.20413033284093984</v>
      </c>
    </row>
    <row r="222" spans="1:79" s="6" customFormat="1" x14ac:dyDescent="0.25">
      <c r="A222" s="51" t="s">
        <v>239</v>
      </c>
      <c r="B222" s="4" t="s">
        <v>15</v>
      </c>
      <c r="C222" s="27">
        <f t="shared" ref="C222:K222" si="112">C203/C$187*100</f>
        <v>4.8286598159975487</v>
      </c>
      <c r="D222" s="27">
        <f t="shared" si="112"/>
        <v>5.1800888296171781</v>
      </c>
      <c r="E222" s="27">
        <f t="shared" si="112"/>
        <v>5.2821874946942762</v>
      </c>
      <c r="F222" s="27">
        <f t="shared" si="112"/>
        <v>5.9042375307678121</v>
      </c>
      <c r="G222" s="27">
        <f t="shared" si="112"/>
        <v>8.6300971741424455</v>
      </c>
      <c r="H222" s="27">
        <f t="shared" si="112"/>
        <v>9.3851549558783702</v>
      </c>
      <c r="I222" s="27">
        <f t="shared" si="112"/>
        <v>9.4169813002054816</v>
      </c>
      <c r="J222" s="27">
        <f t="shared" si="112"/>
        <v>10.163173383036053</v>
      </c>
      <c r="K222" s="27">
        <f t="shared" si="112"/>
        <v>10.535179499542874</v>
      </c>
      <c r="L222" s="27">
        <v>11.214387082908091</v>
      </c>
      <c r="M222" s="27">
        <v>16.469959171436646</v>
      </c>
      <c r="N222" s="27">
        <v>17.854075307462846</v>
      </c>
      <c r="O222" s="27">
        <v>23.067042144764333</v>
      </c>
      <c r="P222" s="27">
        <v>23.788229789210202</v>
      </c>
      <c r="Q222" s="27">
        <v>27.829323930199095</v>
      </c>
      <c r="R222" s="27">
        <v>29.017589030035662</v>
      </c>
      <c r="S222" s="27">
        <v>34.61542183525529</v>
      </c>
      <c r="T222" s="27">
        <v>27.008865811858801</v>
      </c>
      <c r="U222" s="27">
        <v>34.263693928378345</v>
      </c>
      <c r="V222" s="27">
        <v>31.636474487019907</v>
      </c>
      <c r="W222" s="27">
        <v>42.676507800431658</v>
      </c>
      <c r="X222" s="27">
        <v>39.015855930558594</v>
      </c>
      <c r="Y222" s="29"/>
      <c r="Z222" s="13">
        <f t="shared" si="94"/>
        <v>-3.6606518698730639</v>
      </c>
      <c r="AA222" s="24">
        <f t="shared" si="95"/>
        <v>12.006990118699793</v>
      </c>
      <c r="AB222" s="7"/>
      <c r="AC222" s="27">
        <f t="shared" si="110"/>
        <v>9.0468631094691254</v>
      </c>
      <c r="AD222" s="27">
        <f t="shared" si="110"/>
        <v>9.9075646440566203</v>
      </c>
      <c r="AE222" s="27">
        <f t="shared" si="110"/>
        <v>10.471056046768016</v>
      </c>
      <c r="AF222" s="27">
        <f t="shared" si="110"/>
        <v>13.017854633210016</v>
      </c>
      <c r="AG222" s="27">
        <f t="shared" si="110"/>
        <v>19.878352658440221</v>
      </c>
      <c r="AH222" s="27">
        <f t="shared" si="110"/>
        <v>19.466598304455548</v>
      </c>
      <c r="AI222" s="27">
        <f t="shared" si="110"/>
        <v>18.273714460668078</v>
      </c>
      <c r="AJ222" s="27">
        <v>21.911198799523397</v>
      </c>
      <c r="AK222" s="27">
        <v>19.476535363999684</v>
      </c>
      <c r="AL222" s="27">
        <v>17.764681435713861</v>
      </c>
      <c r="AM222" s="27">
        <v>20.845222745158054</v>
      </c>
      <c r="AN222" s="27">
        <v>19.023451479953135</v>
      </c>
      <c r="AO222" s="27">
        <v>26.412714911985507</v>
      </c>
      <c r="AP222" s="27">
        <v>25.183814311312634</v>
      </c>
      <c r="AQ222" s="27">
        <v>28.575489877412942</v>
      </c>
      <c r="AR222" s="27">
        <v>31.203473364038519</v>
      </c>
      <c r="AS222" s="27">
        <v>29.829586957021338</v>
      </c>
      <c r="AT222" s="27">
        <v>31.438895808593912</v>
      </c>
      <c r="AU222" s="27">
        <v>34.54704305387196</v>
      </c>
      <c r="AV222" s="27">
        <v>34.647422016982723</v>
      </c>
      <c r="AW222" s="27">
        <v>36.276826478694268</v>
      </c>
      <c r="AX222" s="27">
        <v>38.430784328291018</v>
      </c>
      <c r="AY222" s="29"/>
      <c r="AZ222" s="24">
        <f t="shared" si="96"/>
        <v>2.1539578495967504</v>
      </c>
      <c r="BA222" s="24">
        <f t="shared" si="97"/>
        <v>6.9918885196971061</v>
      </c>
      <c r="BB222" s="11"/>
      <c r="BC222" s="27">
        <f t="shared" si="111"/>
        <v>0.52107325669903093</v>
      </c>
      <c r="BD222" s="27">
        <f t="shared" si="111"/>
        <v>0.48736633341314556</v>
      </c>
      <c r="BE222" s="27">
        <f t="shared" si="111"/>
        <v>0.24340709561365459</v>
      </c>
      <c r="BF222" s="27">
        <f t="shared" si="111"/>
        <v>0.31382975280140563</v>
      </c>
      <c r="BG222" s="27">
        <f t="shared" si="111"/>
        <v>0.91352761255339288</v>
      </c>
      <c r="BH222" s="27">
        <f t="shared" si="111"/>
        <v>1.3152131253857324</v>
      </c>
      <c r="BI222" s="27">
        <f t="shared" si="111"/>
        <v>2.9431366554362213</v>
      </c>
      <c r="BJ222" s="27">
        <v>3.2907636036814112</v>
      </c>
      <c r="BK222" s="27">
        <v>4.3669382023538752</v>
      </c>
      <c r="BL222" s="27">
        <v>6.2635585419354367</v>
      </c>
      <c r="BM222" s="27">
        <v>13.052575222760074</v>
      </c>
      <c r="BN222" s="27">
        <v>16.926076278801013</v>
      </c>
      <c r="BO222" s="27">
        <v>20.502967524811577</v>
      </c>
      <c r="BP222" s="27">
        <v>22.66894457155124</v>
      </c>
      <c r="BQ222" s="27">
        <v>27.282815358302237</v>
      </c>
      <c r="BR222" s="27">
        <v>27.797269788811789</v>
      </c>
      <c r="BS222" s="27">
        <v>37.702922476564773</v>
      </c>
      <c r="BT222" s="27">
        <v>25.035835130755707</v>
      </c>
      <c r="BU222" s="27">
        <v>34.105869653303898</v>
      </c>
      <c r="BV222" s="27">
        <v>30.161232869952642</v>
      </c>
      <c r="BW222" s="27">
        <v>45.832931749140265</v>
      </c>
      <c r="BX222" s="27">
        <v>39.28908973501963</v>
      </c>
      <c r="BY222" s="29"/>
      <c r="BZ222" s="24">
        <f t="shared" si="98"/>
        <v>-6.543842014120635</v>
      </c>
      <c r="CA222" s="24">
        <f t="shared" si="99"/>
        <v>14.253254604263923</v>
      </c>
    </row>
    <row r="223" spans="1:79" s="6" customFormat="1" x14ac:dyDescent="0.25">
      <c r="A223" s="51" t="s">
        <v>226</v>
      </c>
      <c r="B223" s="4" t="s">
        <v>15</v>
      </c>
      <c r="C223" s="25" t="s">
        <v>1</v>
      </c>
      <c r="D223" s="25" t="s">
        <v>1</v>
      </c>
      <c r="E223" s="25" t="s">
        <v>1</v>
      </c>
      <c r="F223" s="25" t="s">
        <v>1</v>
      </c>
      <c r="G223" s="25" t="s">
        <v>1</v>
      </c>
      <c r="H223" s="25" t="s">
        <v>1</v>
      </c>
      <c r="I223" s="25" t="s">
        <v>1</v>
      </c>
      <c r="J223" s="25" t="s">
        <v>1</v>
      </c>
      <c r="K223" s="25" t="s">
        <v>1</v>
      </c>
      <c r="L223" s="25" t="s">
        <v>1</v>
      </c>
      <c r="M223" s="25" t="s">
        <v>1</v>
      </c>
      <c r="N223" s="25" t="s">
        <v>1</v>
      </c>
      <c r="O223" s="25" t="s">
        <v>1</v>
      </c>
      <c r="P223" s="25" t="s">
        <v>1</v>
      </c>
      <c r="Q223" s="25" t="s">
        <v>1</v>
      </c>
      <c r="R223" s="25" t="s">
        <v>1</v>
      </c>
      <c r="S223" s="25" t="s">
        <v>1</v>
      </c>
      <c r="T223" s="27" t="s">
        <v>1</v>
      </c>
      <c r="U223" s="27">
        <v>4.1002801347837883</v>
      </c>
      <c r="V223" s="27">
        <v>6.7080128667664694</v>
      </c>
      <c r="W223" s="27">
        <v>-2.4778014304024256</v>
      </c>
      <c r="X223" s="27">
        <v>3.2713476163775264</v>
      </c>
      <c r="Y223" s="29"/>
      <c r="Z223" s="13">
        <f t="shared" si="94"/>
        <v>5.7491490467799515</v>
      </c>
      <c r="AA223" s="24" t="str">
        <f t="shared" si="95"/>
        <v>X</v>
      </c>
      <c r="AB223" s="7"/>
      <c r="AC223" s="25" t="s">
        <v>1</v>
      </c>
      <c r="AD223" s="25" t="s">
        <v>1</v>
      </c>
      <c r="AE223" s="25" t="s">
        <v>1</v>
      </c>
      <c r="AF223" s="25" t="s">
        <v>1</v>
      </c>
      <c r="AG223" s="25" t="s">
        <v>1</v>
      </c>
      <c r="AH223" s="25" t="s">
        <v>1</v>
      </c>
      <c r="AI223" s="25" t="s">
        <v>1</v>
      </c>
      <c r="AJ223" s="25" t="s">
        <v>1</v>
      </c>
      <c r="AK223" s="25" t="s">
        <v>1</v>
      </c>
      <c r="AL223" s="25" t="s">
        <v>1</v>
      </c>
      <c r="AM223" s="25" t="s">
        <v>1</v>
      </c>
      <c r="AN223" s="25" t="s">
        <v>1</v>
      </c>
      <c r="AO223" s="25" t="s">
        <v>1</v>
      </c>
      <c r="AP223" s="25" t="s">
        <v>1</v>
      </c>
      <c r="AQ223" s="25" t="s">
        <v>1</v>
      </c>
      <c r="AR223" s="25" t="s">
        <v>1</v>
      </c>
      <c r="AS223" s="25" t="s">
        <v>1</v>
      </c>
      <c r="AT223" s="27" t="s">
        <v>1</v>
      </c>
      <c r="AU223" s="27">
        <v>1.5200985368530995</v>
      </c>
      <c r="AV223" s="27">
        <v>2.3808273603960317</v>
      </c>
      <c r="AW223" s="27">
        <v>4.067591027230848</v>
      </c>
      <c r="AX223" s="27">
        <v>3.8000120477444042</v>
      </c>
      <c r="AY223" s="29"/>
      <c r="AZ223" s="24">
        <f t="shared" si="96"/>
        <v>-0.26757897948644382</v>
      </c>
      <c r="BA223" s="24" t="str">
        <f t="shared" si="97"/>
        <v>X</v>
      </c>
      <c r="BB223" s="11"/>
      <c r="BC223" s="25" t="s">
        <v>1</v>
      </c>
      <c r="BD223" s="25" t="s">
        <v>1</v>
      </c>
      <c r="BE223" s="25" t="s">
        <v>1</v>
      </c>
      <c r="BF223" s="25" t="s">
        <v>1</v>
      </c>
      <c r="BG223" s="25" t="s">
        <v>1</v>
      </c>
      <c r="BH223" s="25" t="s">
        <v>1</v>
      </c>
      <c r="BI223" s="25" t="s">
        <v>1</v>
      </c>
      <c r="BJ223" s="25" t="s">
        <v>1</v>
      </c>
      <c r="BK223" s="25" t="s">
        <v>1</v>
      </c>
      <c r="BL223" s="25" t="s">
        <v>1</v>
      </c>
      <c r="BM223" s="25" t="s">
        <v>1</v>
      </c>
      <c r="BN223" s="25" t="s">
        <v>1</v>
      </c>
      <c r="BO223" s="25" t="s">
        <v>1</v>
      </c>
      <c r="BP223" s="25" t="s">
        <v>1</v>
      </c>
      <c r="BQ223" s="25" t="s">
        <v>1</v>
      </c>
      <c r="BR223" s="25" t="s">
        <v>1</v>
      </c>
      <c r="BS223" s="25" t="s">
        <v>1</v>
      </c>
      <c r="BT223" s="27" t="s">
        <v>1</v>
      </c>
      <c r="BU223" s="27">
        <v>5.5374304684734978</v>
      </c>
      <c r="BV223" s="27">
        <v>8.8281574658478039</v>
      </c>
      <c r="BW223" s="27">
        <v>-5.7060924137043232</v>
      </c>
      <c r="BX223" s="27">
        <v>3.0244564780864982</v>
      </c>
      <c r="BY223" s="29"/>
      <c r="BZ223" s="24">
        <f t="shared" si="98"/>
        <v>8.7305488917908214</v>
      </c>
      <c r="CA223" s="24" t="str">
        <f t="shared" si="99"/>
        <v>X</v>
      </c>
    </row>
    <row r="224" spans="1:79" s="6" customFormat="1" x14ac:dyDescent="0.25">
      <c r="A224" s="51" t="s">
        <v>227</v>
      </c>
      <c r="B224" s="4" t="s">
        <v>15</v>
      </c>
      <c r="C224" s="25" t="s">
        <v>1</v>
      </c>
      <c r="D224" s="25" t="s">
        <v>1</v>
      </c>
      <c r="E224" s="25" t="s">
        <v>1</v>
      </c>
      <c r="F224" s="25" t="s">
        <v>1</v>
      </c>
      <c r="G224" s="25" t="s">
        <v>1</v>
      </c>
      <c r="H224" s="25" t="s">
        <v>1</v>
      </c>
      <c r="I224" s="25" t="s">
        <v>1</v>
      </c>
      <c r="J224" s="25" t="s">
        <v>1</v>
      </c>
      <c r="K224" s="25" t="s">
        <v>1</v>
      </c>
      <c r="L224" s="25" t="s">
        <v>1</v>
      </c>
      <c r="M224" s="25" t="s">
        <v>1</v>
      </c>
      <c r="N224" s="25" t="s">
        <v>1</v>
      </c>
      <c r="O224" s="25" t="s">
        <v>1</v>
      </c>
      <c r="P224" s="25" t="s">
        <v>1</v>
      </c>
      <c r="Q224" s="25" t="s">
        <v>1</v>
      </c>
      <c r="R224" s="25" t="s">
        <v>1</v>
      </c>
      <c r="S224" s="25" t="s">
        <v>1</v>
      </c>
      <c r="T224" s="27" t="s">
        <v>1</v>
      </c>
      <c r="U224" s="27">
        <v>4.6221748379767251E-4</v>
      </c>
      <c r="V224" s="27">
        <v>1.0181575694207473E-3</v>
      </c>
      <c r="W224" s="27">
        <v>-8.6707991732693044E-4</v>
      </c>
      <c r="X224" s="27">
        <v>4.0129215585450115E-3</v>
      </c>
      <c r="Y224" s="29"/>
      <c r="Z224" s="13">
        <f t="shared" si="94"/>
        <v>4.8800014758719418E-3</v>
      </c>
      <c r="AA224" s="24" t="str">
        <f t="shared" si="95"/>
        <v>X</v>
      </c>
      <c r="AB224" s="7"/>
      <c r="AC224" s="25" t="s">
        <v>1</v>
      </c>
      <c r="AD224" s="25" t="s">
        <v>1</v>
      </c>
      <c r="AE224" s="25" t="s">
        <v>1</v>
      </c>
      <c r="AF224" s="25" t="s">
        <v>1</v>
      </c>
      <c r="AG224" s="25" t="s">
        <v>1</v>
      </c>
      <c r="AH224" s="25" t="s">
        <v>1</v>
      </c>
      <c r="AI224" s="25" t="s">
        <v>1</v>
      </c>
      <c r="AJ224" s="25" t="s">
        <v>1</v>
      </c>
      <c r="AK224" s="25" t="s">
        <v>1</v>
      </c>
      <c r="AL224" s="25" t="s">
        <v>1</v>
      </c>
      <c r="AM224" s="25" t="s">
        <v>1</v>
      </c>
      <c r="AN224" s="25" t="s">
        <v>1</v>
      </c>
      <c r="AO224" s="25" t="s">
        <v>1</v>
      </c>
      <c r="AP224" s="25" t="s">
        <v>1</v>
      </c>
      <c r="AQ224" s="25" t="s">
        <v>1</v>
      </c>
      <c r="AR224" s="25" t="s">
        <v>1</v>
      </c>
      <c r="AS224" s="25" t="s">
        <v>1</v>
      </c>
      <c r="AT224" s="27" t="s">
        <v>1</v>
      </c>
      <c r="AU224" s="27">
        <v>0</v>
      </c>
      <c r="AV224" s="27">
        <v>0</v>
      </c>
      <c r="AW224" s="27">
        <v>8.1603234841927472E-4</v>
      </c>
      <c r="AX224" s="27">
        <v>7.209222561631272E-4</v>
      </c>
      <c r="AY224" s="29"/>
      <c r="AZ224" s="24">
        <f t="shared" si="96"/>
        <v>-9.5110092256147521E-5</v>
      </c>
      <c r="BA224" s="24" t="str">
        <f t="shared" si="97"/>
        <v>X</v>
      </c>
      <c r="BB224" s="11"/>
      <c r="BC224" s="25" t="s">
        <v>1</v>
      </c>
      <c r="BD224" s="25" t="s">
        <v>1</v>
      </c>
      <c r="BE224" s="25" t="s">
        <v>1</v>
      </c>
      <c r="BF224" s="25" t="s">
        <v>1</v>
      </c>
      <c r="BG224" s="25" t="s">
        <v>1</v>
      </c>
      <c r="BH224" s="25" t="s">
        <v>1</v>
      </c>
      <c r="BI224" s="25" t="s">
        <v>1</v>
      </c>
      <c r="BJ224" s="25" t="s">
        <v>1</v>
      </c>
      <c r="BK224" s="25" t="s">
        <v>1</v>
      </c>
      <c r="BL224" s="25" t="s">
        <v>1</v>
      </c>
      <c r="BM224" s="25" t="s">
        <v>1</v>
      </c>
      <c r="BN224" s="25" t="s">
        <v>1</v>
      </c>
      <c r="BO224" s="25" t="s">
        <v>1</v>
      </c>
      <c r="BP224" s="25" t="s">
        <v>1</v>
      </c>
      <c r="BQ224" s="25" t="s">
        <v>1</v>
      </c>
      <c r="BR224" s="25" t="s">
        <v>1</v>
      </c>
      <c r="BS224" s="25" t="s">
        <v>1</v>
      </c>
      <c r="BT224" s="27" t="s">
        <v>1</v>
      </c>
      <c r="BU224" s="27">
        <v>7.1967068461493023E-4</v>
      </c>
      <c r="BV224" s="27">
        <v>1.5170132964616256E-3</v>
      </c>
      <c r="BW224" s="27">
        <v>-1.6972174815086827E-3</v>
      </c>
      <c r="BX224" s="27">
        <v>5.5503154265548263E-3</v>
      </c>
      <c r="BY224" s="29"/>
      <c r="BZ224" s="24">
        <f t="shared" si="98"/>
        <v>7.247532908063509E-3</v>
      </c>
      <c r="CA224" s="24" t="str">
        <f t="shared" si="99"/>
        <v>X</v>
      </c>
    </row>
    <row r="225" spans="1:79" s="6" customFormat="1" x14ac:dyDescent="0.25">
      <c r="A225" s="47" t="s">
        <v>106</v>
      </c>
      <c r="B225" s="17" t="s">
        <v>15</v>
      </c>
      <c r="C225" s="19" t="s">
        <v>1</v>
      </c>
      <c r="D225" s="28">
        <f t="shared" ref="D225:K232" si="113">(D187/C187-1)*100</f>
        <v>7.8285510171966166</v>
      </c>
      <c r="E225" s="28">
        <f t="shared" si="113"/>
        <v>1.2308837319291444</v>
      </c>
      <c r="F225" s="28">
        <f t="shared" si="113"/>
        <v>9.450359671535292</v>
      </c>
      <c r="G225" s="28">
        <f t="shared" si="113"/>
        <v>0.34320279862158909</v>
      </c>
      <c r="H225" s="28">
        <f t="shared" si="113"/>
        <v>11.901367654528983</v>
      </c>
      <c r="I225" s="28">
        <f t="shared" si="113"/>
        <v>-11.798850017835537</v>
      </c>
      <c r="J225" s="28">
        <f t="shared" si="113"/>
        <v>-24.101030903552779</v>
      </c>
      <c r="K225" s="28">
        <f t="shared" si="113"/>
        <v>39.002628920059877</v>
      </c>
      <c r="L225" s="28">
        <v>22.386417946459968</v>
      </c>
      <c r="M225" s="28">
        <v>-2.198623949171763</v>
      </c>
      <c r="N225" s="28">
        <v>19.35520285650345</v>
      </c>
      <c r="O225" s="28">
        <v>3.4526962291840713</v>
      </c>
      <c r="P225" s="28">
        <v>20.526085018153715</v>
      </c>
      <c r="Q225" s="28">
        <v>-8.0657789410691123</v>
      </c>
      <c r="R225" s="28">
        <v>-2.4230473276624975</v>
      </c>
      <c r="S225" s="28">
        <v>25.421528655517967</v>
      </c>
      <c r="T225" s="28">
        <v>-2.2602804618504835</v>
      </c>
      <c r="U225" s="28">
        <v>3.3801241359990852</v>
      </c>
      <c r="V225" s="28">
        <v>13.816785887900274</v>
      </c>
      <c r="W225" s="28">
        <v>5.0753161897707066</v>
      </c>
      <c r="X225" s="28">
        <v>9.0576366645261253</v>
      </c>
      <c r="Y225" s="29"/>
      <c r="Z225" s="19" t="s">
        <v>1</v>
      </c>
      <c r="AA225" s="19" t="s">
        <v>1</v>
      </c>
      <c r="AB225" s="7"/>
      <c r="AC225" s="19" t="s">
        <v>1</v>
      </c>
      <c r="AD225" s="28">
        <f t="shared" ref="AD225:AI232" si="114">(AD187/AC187-1)*100</f>
        <v>6.3161417080089155</v>
      </c>
      <c r="AE225" s="28">
        <f t="shared" si="114"/>
        <v>0.11469275477142826</v>
      </c>
      <c r="AF225" s="28">
        <f t="shared" si="114"/>
        <v>-2.2380789954725033</v>
      </c>
      <c r="AG225" s="28">
        <f t="shared" si="114"/>
        <v>-7.2185315247787818</v>
      </c>
      <c r="AH225" s="28">
        <f t="shared" si="114"/>
        <v>22.270191127037386</v>
      </c>
      <c r="AI225" s="28">
        <f t="shared" si="114"/>
        <v>-16.224434950430279</v>
      </c>
      <c r="AJ225" s="28">
        <v>-33.663684261035598</v>
      </c>
      <c r="AK225" s="28">
        <v>53.748986944202251</v>
      </c>
      <c r="AL225" s="28">
        <v>29.051303870091537</v>
      </c>
      <c r="AM225" s="28">
        <v>-0.36405000291273026</v>
      </c>
      <c r="AN225" s="28">
        <v>20.421492514620621</v>
      </c>
      <c r="AO225" s="28">
        <v>1.4453543749729736</v>
      </c>
      <c r="AP225" s="28">
        <v>23.635895867290913</v>
      </c>
      <c r="AQ225" s="28">
        <v>-12.670752512418293</v>
      </c>
      <c r="AR225" s="28">
        <v>-17.312032007303447</v>
      </c>
      <c r="AS225" s="28">
        <v>37.283242575492181</v>
      </c>
      <c r="AT225" s="28">
        <v>-23.198621983308964</v>
      </c>
      <c r="AU225" s="28">
        <v>20.020466737876298</v>
      </c>
      <c r="AV225" s="28">
        <v>4.6230578249068843</v>
      </c>
      <c r="AW225" s="28">
        <v>5.5430243988234595</v>
      </c>
      <c r="AX225" s="28">
        <v>5.107633597696104</v>
      </c>
      <c r="AY225" s="29"/>
      <c r="AZ225" s="19" t="s">
        <v>1</v>
      </c>
      <c r="BA225" s="19" t="s">
        <v>1</v>
      </c>
      <c r="BB225" s="11"/>
      <c r="BC225" s="19" t="s">
        <v>1</v>
      </c>
      <c r="BD225" s="28">
        <f t="shared" ref="BD225:BI232" si="115">(BD187/BC187-1)*100</f>
        <v>9.3730081140126273</v>
      </c>
      <c r="BE225" s="28">
        <f t="shared" si="115"/>
        <v>2.3388692011660828</v>
      </c>
      <c r="BF225" s="28">
        <f t="shared" si="115"/>
        <v>20.800709956981866</v>
      </c>
      <c r="BG225" s="28">
        <f t="shared" si="115"/>
        <v>6.2857743157109791</v>
      </c>
      <c r="BH225" s="28">
        <f t="shared" si="115"/>
        <v>4.7881092733389474</v>
      </c>
      <c r="BI225" s="28">
        <f t="shared" si="115"/>
        <v>-8.2562805922994027</v>
      </c>
      <c r="BJ225" s="28">
        <v>-17.111192652075935</v>
      </c>
      <c r="BK225" s="28">
        <v>30.376241803740346</v>
      </c>
      <c r="BL225" s="28">
        <v>17.788611392465349</v>
      </c>
      <c r="BM225" s="28">
        <v>-3.5852274458182509</v>
      </c>
      <c r="BN225" s="28">
        <v>18.522356766001515</v>
      </c>
      <c r="BO225" s="28">
        <v>5.0456919945528478</v>
      </c>
      <c r="BP225" s="28">
        <v>18.142771518624222</v>
      </c>
      <c r="BQ225" s="28">
        <v>-4.3725029233927177</v>
      </c>
      <c r="BR225" s="28">
        <v>8.4819769295393357</v>
      </c>
      <c r="BS225" s="28">
        <v>18.799459269106134</v>
      </c>
      <c r="BT225" s="28">
        <v>11.24773736999658</v>
      </c>
      <c r="BU225" s="28">
        <v>-4.0310912557177447</v>
      </c>
      <c r="BV225" s="28">
        <v>18.937653878037096</v>
      </c>
      <c r="BW225" s="28">
        <v>4.8461582227943945</v>
      </c>
      <c r="BX225" s="28">
        <v>11.005840590753824</v>
      </c>
      <c r="BY225" s="29"/>
      <c r="BZ225" s="19" t="s">
        <v>1</v>
      </c>
      <c r="CA225" s="19" t="s">
        <v>1</v>
      </c>
    </row>
    <row r="226" spans="1:79" s="6" customFormat="1" x14ac:dyDescent="0.25">
      <c r="A226" s="53" t="s">
        <v>22</v>
      </c>
      <c r="B226" s="4" t="s">
        <v>15</v>
      </c>
      <c r="C226" s="24" t="s">
        <v>1</v>
      </c>
      <c r="D226" s="27">
        <f t="shared" si="113"/>
        <v>46.277650646032356</v>
      </c>
      <c r="E226" s="27">
        <f t="shared" si="113"/>
        <v>-21.130533847443722</v>
      </c>
      <c r="F226" s="27">
        <f t="shared" si="113"/>
        <v>25.101954015022887</v>
      </c>
      <c r="G226" s="27">
        <f t="shared" si="113"/>
        <v>4.8610495900636819</v>
      </c>
      <c r="H226" s="27">
        <f t="shared" si="113"/>
        <v>34.689297228154125</v>
      </c>
      <c r="I226" s="27">
        <f t="shared" si="113"/>
        <v>-32.33180822873846</v>
      </c>
      <c r="J226" s="27">
        <f t="shared" si="113"/>
        <v>4.1443991344671138</v>
      </c>
      <c r="K226" s="27">
        <f t="shared" si="113"/>
        <v>47.198685007956342</v>
      </c>
      <c r="L226" s="27">
        <v>19.997757401656855</v>
      </c>
      <c r="M226" s="27">
        <v>-41.430313333451195</v>
      </c>
      <c r="N226" s="27">
        <v>23.62068651998095</v>
      </c>
      <c r="O226" s="27">
        <v>8.7971753851063603</v>
      </c>
      <c r="P226" s="27">
        <v>8.7063983140589052</v>
      </c>
      <c r="Q226" s="27">
        <v>-24.612111481875644</v>
      </c>
      <c r="R226" s="27">
        <v>66.73226064127094</v>
      </c>
      <c r="S226" s="27">
        <v>-28.162427013324841</v>
      </c>
      <c r="T226" s="27">
        <v>139.03120483983091</v>
      </c>
      <c r="U226" s="27">
        <v>-32.161703653807947</v>
      </c>
      <c r="V226" s="27">
        <v>47.485926115288009</v>
      </c>
      <c r="W226" s="27">
        <v>16.370064790815686</v>
      </c>
      <c r="X226" s="27">
        <v>20.116556790798555</v>
      </c>
      <c r="Y226" s="29"/>
      <c r="Z226" s="24" t="s">
        <v>1</v>
      </c>
      <c r="AA226" s="24" t="s">
        <v>1</v>
      </c>
      <c r="AB226" s="7"/>
      <c r="AC226" s="24" t="s">
        <v>1</v>
      </c>
      <c r="AD226" s="27">
        <f t="shared" si="114"/>
        <v>172.7407993370249</v>
      </c>
      <c r="AE226" s="27">
        <f t="shared" si="114"/>
        <v>-39.464858307609795</v>
      </c>
      <c r="AF226" s="27">
        <f t="shared" si="114"/>
        <v>19.567953578395382</v>
      </c>
      <c r="AG226" s="27">
        <f t="shared" si="114"/>
        <v>7.2795850413909235</v>
      </c>
      <c r="AH226" s="27">
        <f t="shared" si="114"/>
        <v>37.629805739763</v>
      </c>
      <c r="AI226" s="27">
        <f t="shared" si="114"/>
        <v>-45.52499849225017</v>
      </c>
      <c r="AJ226" s="27">
        <v>18.851370052587857</v>
      </c>
      <c r="AK226" s="27">
        <v>95.715383566155595</v>
      </c>
      <c r="AL226" s="27">
        <v>22.284228150842679</v>
      </c>
      <c r="AM226" s="27">
        <v>-57.787687380454599</v>
      </c>
      <c r="AN226" s="27">
        <v>46.257043125477452</v>
      </c>
      <c r="AO226" s="27">
        <v>-4.5867752454707311</v>
      </c>
      <c r="AP226" s="27">
        <v>49.695049724236327</v>
      </c>
      <c r="AQ226" s="27">
        <v>-28.293294818955239</v>
      </c>
      <c r="AR226" s="27">
        <v>18.150164713589632</v>
      </c>
      <c r="AS226" s="27">
        <v>6.634681885522653</v>
      </c>
      <c r="AT226" s="27">
        <v>14.026669474508946</v>
      </c>
      <c r="AU226" s="27">
        <v>-16.579948159963465</v>
      </c>
      <c r="AV226" s="27">
        <v>35.192567648727135</v>
      </c>
      <c r="AW226" s="27">
        <v>-11.578216502162475</v>
      </c>
      <c r="AX226" s="27">
        <v>34.888856549793722</v>
      </c>
      <c r="AY226" s="29"/>
      <c r="AZ226" s="24" t="s">
        <v>1</v>
      </c>
      <c r="BA226" s="24" t="s">
        <v>1</v>
      </c>
      <c r="BB226" s="11"/>
      <c r="BC226" s="24" t="s">
        <v>1</v>
      </c>
      <c r="BD226" s="27">
        <f t="shared" si="115"/>
        <v>39.816744346270873</v>
      </c>
      <c r="BE226" s="27">
        <f t="shared" si="115"/>
        <v>-19.303337205695847</v>
      </c>
      <c r="BF226" s="27">
        <f t="shared" si="115"/>
        <v>25.515678813524389</v>
      </c>
      <c r="BG226" s="27">
        <f t="shared" si="115"/>
        <v>4.6888065671376822</v>
      </c>
      <c r="BH226" s="27">
        <f t="shared" si="115"/>
        <v>34.47469785055479</v>
      </c>
      <c r="BI226" s="27">
        <f t="shared" si="115"/>
        <v>-31.346373729409237</v>
      </c>
      <c r="BJ226" s="27">
        <v>3.2727635740634309</v>
      </c>
      <c r="BK226" s="27">
        <v>43.889497772846163</v>
      </c>
      <c r="BL226" s="27">
        <v>19.785632518430752</v>
      </c>
      <c r="BM226" s="27">
        <v>-39.881121255450545</v>
      </c>
      <c r="BN226" s="27">
        <v>22.115374659970357</v>
      </c>
      <c r="BO226" s="27">
        <v>9.8631594806774192</v>
      </c>
      <c r="BP226" s="27">
        <v>5.8711799150891197</v>
      </c>
      <c r="BQ226" s="27">
        <v>-24.252080377953412</v>
      </c>
      <c r="BR226" s="27">
        <v>71.23024436802794</v>
      </c>
      <c r="BS226" s="27">
        <v>-30.385422852977239</v>
      </c>
      <c r="BT226" s="27">
        <v>151.26382656375205</v>
      </c>
      <c r="BU226" s="27">
        <v>-32.853672641716223</v>
      </c>
      <c r="BV226" s="27">
        <v>48.16417483611832</v>
      </c>
      <c r="BW226" s="27">
        <v>17.777029335092376</v>
      </c>
      <c r="BX226" s="27">
        <v>19.558247527122141</v>
      </c>
      <c r="BY226" s="29"/>
      <c r="BZ226" s="24" t="s">
        <v>1</v>
      </c>
      <c r="CA226" s="24" t="s">
        <v>1</v>
      </c>
    </row>
    <row r="227" spans="1:79" s="6" customFormat="1" ht="22.5" x14ac:dyDescent="0.25">
      <c r="A227" s="51" t="s">
        <v>63</v>
      </c>
      <c r="B227" s="4" t="s">
        <v>15</v>
      </c>
      <c r="C227" s="24" t="s">
        <v>1</v>
      </c>
      <c r="D227" s="27">
        <f t="shared" si="113"/>
        <v>49.034905096582058</v>
      </c>
      <c r="E227" s="27">
        <f t="shared" si="113"/>
        <v>-21.964868659208381</v>
      </c>
      <c r="F227" s="27">
        <f t="shared" si="113"/>
        <v>23.381460483933992</v>
      </c>
      <c r="G227" s="27">
        <f t="shared" si="113"/>
        <v>0.7816238248705254</v>
      </c>
      <c r="H227" s="27">
        <f t="shared" si="113"/>
        <v>48.822736606366533</v>
      </c>
      <c r="I227" s="27">
        <f t="shared" si="113"/>
        <v>-35.265392102731411</v>
      </c>
      <c r="J227" s="27">
        <f t="shared" si="113"/>
        <v>5.0783194553218225</v>
      </c>
      <c r="K227" s="27">
        <f t="shared" si="113"/>
        <v>47.454276818824034</v>
      </c>
      <c r="L227" s="27">
        <v>18.888409447566666</v>
      </c>
      <c r="M227" s="27">
        <v>-41.566799958886136</v>
      </c>
      <c r="N227" s="27">
        <v>25.090069874422149</v>
      </c>
      <c r="O227" s="27">
        <v>8.8209767310814193</v>
      </c>
      <c r="P227" s="27">
        <v>12.502901609510332</v>
      </c>
      <c r="Q227" s="27">
        <v>-27.104621010579699</v>
      </c>
      <c r="R227" s="27">
        <v>66.108590898897333</v>
      </c>
      <c r="S227" s="27">
        <v>-28.283364203634463</v>
      </c>
      <c r="T227" s="27">
        <v>138.55430494070825</v>
      </c>
      <c r="U227" s="27">
        <v>-31.242338628715473</v>
      </c>
      <c r="V227" s="27">
        <v>47.634141118559789</v>
      </c>
      <c r="W227" s="27">
        <v>15.888062122737857</v>
      </c>
      <c r="X227" s="27">
        <v>20.445769557490443</v>
      </c>
      <c r="Y227" s="29"/>
      <c r="Z227" s="24" t="s">
        <v>1</v>
      </c>
      <c r="AA227" s="24" t="s">
        <v>1</v>
      </c>
      <c r="AB227" s="7"/>
      <c r="AC227" s="24" t="s">
        <v>1</v>
      </c>
      <c r="AD227" s="27">
        <f t="shared" si="114"/>
        <v>243.20819638455217</v>
      </c>
      <c r="AE227" s="27">
        <f t="shared" si="114"/>
        <v>-43.4927689119326</v>
      </c>
      <c r="AF227" s="27">
        <f t="shared" si="114"/>
        <v>9.4301817010252531</v>
      </c>
      <c r="AG227" s="27">
        <f t="shared" si="114"/>
        <v>15.395566812396133</v>
      </c>
      <c r="AH227" s="27">
        <f t="shared" si="114"/>
        <v>30.503877730051276</v>
      </c>
      <c r="AI227" s="27">
        <f t="shared" si="114"/>
        <v>-43.883084850254015</v>
      </c>
      <c r="AJ227" s="27">
        <v>26.671279946549564</v>
      </c>
      <c r="AK227" s="27">
        <v>102.36637568898419</v>
      </c>
      <c r="AL227" s="27">
        <v>14.640081171400121</v>
      </c>
      <c r="AM227" s="27">
        <v>-62.560005976237967</v>
      </c>
      <c r="AN227" s="27">
        <v>55.885529072415352</v>
      </c>
      <c r="AO227" s="27">
        <v>2.1154432286598412</v>
      </c>
      <c r="AP227" s="27">
        <v>112.85490902550599</v>
      </c>
      <c r="AQ227" s="27">
        <v>-48.655380332466159</v>
      </c>
      <c r="AR227" s="27">
        <v>33.686893279528697</v>
      </c>
      <c r="AS227" s="27">
        <v>4.7012204917767031</v>
      </c>
      <c r="AT227" s="27">
        <v>13.570865884662542</v>
      </c>
      <c r="AU227" s="27">
        <v>-16.334681292820896</v>
      </c>
      <c r="AV227" s="27">
        <v>36.224244070235365</v>
      </c>
      <c r="AW227" s="27">
        <v>-12.043353985042815</v>
      </c>
      <c r="AX227" s="27">
        <v>35.514854017831411</v>
      </c>
      <c r="AY227" s="29"/>
      <c r="AZ227" s="24" t="s">
        <v>1</v>
      </c>
      <c r="BA227" s="24" t="s">
        <v>1</v>
      </c>
      <c r="BB227" s="11"/>
      <c r="BC227" s="24" t="s">
        <v>1</v>
      </c>
      <c r="BD227" s="27">
        <f t="shared" si="115"/>
        <v>41.602809601656432</v>
      </c>
      <c r="BE227" s="27">
        <f t="shared" si="115"/>
        <v>-19.967725292496784</v>
      </c>
      <c r="BF227" s="27">
        <f t="shared" si="115"/>
        <v>24.295280050855549</v>
      </c>
      <c r="BG227" s="27">
        <f t="shared" si="115"/>
        <v>-6.1121453071855125E-2</v>
      </c>
      <c r="BH227" s="27">
        <f t="shared" si="115"/>
        <v>50.042517956680555</v>
      </c>
      <c r="BI227" s="27">
        <f t="shared" si="115"/>
        <v>-34.766296607018809</v>
      </c>
      <c r="BJ227" s="27">
        <v>4.0025317190058196</v>
      </c>
      <c r="BK227" s="27">
        <v>44.122187071490913</v>
      </c>
      <c r="BL227" s="27">
        <v>19.250380819906109</v>
      </c>
      <c r="BM227" s="27">
        <v>-39.847262526909709</v>
      </c>
      <c r="BN227" s="27">
        <v>23.520068887982749</v>
      </c>
      <c r="BO227" s="27">
        <v>9.2524112140669921</v>
      </c>
      <c r="BP227" s="27">
        <v>6.4680307990859554</v>
      </c>
      <c r="BQ227" s="27">
        <v>-24.513611906736308</v>
      </c>
      <c r="BR227" s="27">
        <v>68.759949121670161</v>
      </c>
      <c r="BS227" s="27">
        <v>-30.420160505051964</v>
      </c>
      <c r="BT227" s="27">
        <v>150.73782815727191</v>
      </c>
      <c r="BU227" s="27">
        <v>-31.900567463570852</v>
      </c>
      <c r="BV227" s="27">
        <v>48.253084900596562</v>
      </c>
      <c r="BW227" s="27">
        <v>17.280298896661694</v>
      </c>
      <c r="BX227" s="27">
        <v>19.882455473792724</v>
      </c>
      <c r="BY227" s="29"/>
      <c r="BZ227" s="24" t="s">
        <v>1</v>
      </c>
      <c r="CA227" s="24" t="s">
        <v>1</v>
      </c>
    </row>
    <row r="228" spans="1:79" s="6" customFormat="1" x14ac:dyDescent="0.25">
      <c r="A228" s="53" t="s">
        <v>17</v>
      </c>
      <c r="B228" s="4" t="s">
        <v>15</v>
      </c>
      <c r="C228" s="24" t="s">
        <v>1</v>
      </c>
      <c r="D228" s="27">
        <f t="shared" si="113"/>
        <v>21.550751306817517</v>
      </c>
      <c r="E228" s="27">
        <f t="shared" si="113"/>
        <v>-16.199624068302775</v>
      </c>
      <c r="F228" s="27">
        <f t="shared" si="113"/>
        <v>39.930477496450493</v>
      </c>
      <c r="G228" s="27">
        <f t="shared" si="113"/>
        <v>-5.7931015579747562</v>
      </c>
      <c r="H228" s="27">
        <f t="shared" si="113"/>
        <v>17.926167409374315</v>
      </c>
      <c r="I228" s="27">
        <f t="shared" si="113"/>
        <v>-37.578371070745305</v>
      </c>
      <c r="J228" s="27">
        <f t="shared" si="113"/>
        <v>41.0524629025292</v>
      </c>
      <c r="K228" s="27">
        <f t="shared" si="113"/>
        <v>38.212911229285005</v>
      </c>
      <c r="L228" s="27">
        <v>18.398384715571403</v>
      </c>
      <c r="M228" s="27">
        <v>-50.424490757570183</v>
      </c>
      <c r="N228" s="27">
        <v>54.933422396524676</v>
      </c>
      <c r="O228" s="27">
        <v>-12.560189558761936</v>
      </c>
      <c r="P228" s="27">
        <v>10.045862583741737</v>
      </c>
      <c r="Q228" s="27">
        <v>-24.287955014855278</v>
      </c>
      <c r="R228" s="27">
        <v>80.900730884132031</v>
      </c>
      <c r="S228" s="27">
        <v>-22.271788765184407</v>
      </c>
      <c r="T228" s="27">
        <v>43.199288440827253</v>
      </c>
      <c r="U228" s="27">
        <v>-36.230935859594815</v>
      </c>
      <c r="V228" s="27">
        <v>51.916954359928312</v>
      </c>
      <c r="W228" s="27">
        <v>1.73710488638672</v>
      </c>
      <c r="X228" s="27">
        <v>4.0357591303953777</v>
      </c>
      <c r="Y228" s="29"/>
      <c r="Z228" s="24" t="s">
        <v>1</v>
      </c>
      <c r="AA228" s="24" t="s">
        <v>1</v>
      </c>
      <c r="AB228" s="7"/>
      <c r="AC228" s="24" t="s">
        <v>1</v>
      </c>
      <c r="AD228" s="27">
        <f t="shared" si="114"/>
        <v>129.6305743688979</v>
      </c>
      <c r="AE228" s="27">
        <f t="shared" si="114"/>
        <v>3.8446069399809213</v>
      </c>
      <c r="AF228" s="27">
        <f t="shared" si="114"/>
        <v>31.827269239848931</v>
      </c>
      <c r="AG228" s="27">
        <f t="shared" si="114"/>
        <v>19.890091748766746</v>
      </c>
      <c r="AH228" s="27">
        <f t="shared" si="114"/>
        <v>9.8636089937779161</v>
      </c>
      <c r="AI228" s="27">
        <f t="shared" si="114"/>
        <v>-24.773068613684501</v>
      </c>
      <c r="AJ228" s="27">
        <v>-0.61927985067250502</v>
      </c>
      <c r="AK228" s="27">
        <v>64.80160714691641</v>
      </c>
      <c r="AL228" s="27">
        <v>20.619914721638398</v>
      </c>
      <c r="AM228" s="27">
        <v>-36.058892899260265</v>
      </c>
      <c r="AN228" s="27">
        <v>49.671469162739569</v>
      </c>
      <c r="AO228" s="27">
        <v>-3.6311077189304153</v>
      </c>
      <c r="AP228" s="27">
        <v>28.688745931646054</v>
      </c>
      <c r="AQ228" s="27">
        <v>-29.009689084468747</v>
      </c>
      <c r="AR228" s="27">
        <v>42.36655922547088</v>
      </c>
      <c r="AS228" s="27">
        <v>-16.434800132498395</v>
      </c>
      <c r="AT228" s="27">
        <v>19.63264001170597</v>
      </c>
      <c r="AU228" s="27">
        <v>-29.71766693853316</v>
      </c>
      <c r="AV228" s="27">
        <v>52.878115393542721</v>
      </c>
      <c r="AW228" s="27">
        <v>-6.5054853967052129</v>
      </c>
      <c r="AX228" s="27">
        <v>44.520142935330618</v>
      </c>
      <c r="AY228" s="29"/>
      <c r="AZ228" s="24" t="s">
        <v>1</v>
      </c>
      <c r="BA228" s="24" t="s">
        <v>1</v>
      </c>
      <c r="BB228" s="11"/>
      <c r="BC228" s="24" t="s">
        <v>1</v>
      </c>
      <c r="BD228" s="27">
        <f t="shared" si="115"/>
        <v>18.57941230452489</v>
      </c>
      <c r="BE228" s="27">
        <f t="shared" si="115"/>
        <v>-17.266754233180205</v>
      </c>
      <c r="BF228" s="27">
        <f t="shared" si="115"/>
        <v>40.471965552795176</v>
      </c>
      <c r="BG228" s="27">
        <f t="shared" si="115"/>
        <v>-7.4037342064789291</v>
      </c>
      <c r="BH228" s="27">
        <f t="shared" si="115"/>
        <v>18.580818915895602</v>
      </c>
      <c r="BI228" s="27">
        <f t="shared" si="115"/>
        <v>-38.541682148061753</v>
      </c>
      <c r="BJ228" s="27">
        <v>44.889633027117391</v>
      </c>
      <c r="BK228" s="27">
        <v>36.533599755496482</v>
      </c>
      <c r="BL228" s="27">
        <v>18.229025706639824</v>
      </c>
      <c r="BM228" s="27">
        <v>-51.541803447368416</v>
      </c>
      <c r="BN228" s="27">
        <v>55.473443727221984</v>
      </c>
      <c r="BO228" s="27">
        <v>-13.442362104094062</v>
      </c>
      <c r="BP228" s="27">
        <v>7.9952137896260433</v>
      </c>
      <c r="BQ228" s="27">
        <v>-23.669061703972403</v>
      </c>
      <c r="BR228" s="27">
        <v>85.598144150951796</v>
      </c>
      <c r="BS228" s="27">
        <v>-22.817591804271785</v>
      </c>
      <c r="BT228" s="27">
        <v>45.585187446649321</v>
      </c>
      <c r="BU228" s="27">
        <v>-36.772794171570041</v>
      </c>
      <c r="BV228" s="27">
        <v>51.828070058032829</v>
      </c>
      <c r="BW228" s="27">
        <v>2.5046181184080307</v>
      </c>
      <c r="BX228" s="27">
        <v>0.59739085251222512</v>
      </c>
      <c r="BY228" s="29"/>
      <c r="BZ228" s="24" t="s">
        <v>1</v>
      </c>
      <c r="CA228" s="24" t="s">
        <v>1</v>
      </c>
    </row>
    <row r="229" spans="1:79" s="6" customFormat="1" ht="22.5" x14ac:dyDescent="0.25">
      <c r="A229" s="51" t="s">
        <v>63</v>
      </c>
      <c r="B229" s="4" t="s">
        <v>15</v>
      </c>
      <c r="C229" s="24" t="s">
        <v>1</v>
      </c>
      <c r="D229" s="27">
        <f t="shared" si="113"/>
        <v>21.062396397049433</v>
      </c>
      <c r="E229" s="27">
        <f t="shared" si="113"/>
        <v>-23.728583552727844</v>
      </c>
      <c r="F229" s="27">
        <f t="shared" si="113"/>
        <v>38.376248167838888</v>
      </c>
      <c r="G229" s="27">
        <f t="shared" si="113"/>
        <v>14.124656369300336</v>
      </c>
      <c r="H229" s="27">
        <f t="shared" si="113"/>
        <v>8.9634662525474482</v>
      </c>
      <c r="I229" s="27">
        <f t="shared" si="113"/>
        <v>-39.862540325261307</v>
      </c>
      <c r="J229" s="27">
        <f t="shared" si="113"/>
        <v>45.134448421594797</v>
      </c>
      <c r="K229" s="27">
        <f t="shared" si="113"/>
        <v>36.406669503655834</v>
      </c>
      <c r="L229" s="27">
        <v>20.236439499304602</v>
      </c>
      <c r="M229" s="27">
        <v>-51.255832306746704</v>
      </c>
      <c r="N229" s="27">
        <v>52.529163998009309</v>
      </c>
      <c r="O229" s="27">
        <v>-13.244506968314196</v>
      </c>
      <c r="P229" s="27">
        <v>22.452928679382467</v>
      </c>
      <c r="Q229" s="27">
        <v>-29.60023708534434</v>
      </c>
      <c r="R229" s="27">
        <v>79.508750666244921</v>
      </c>
      <c r="S229" s="27">
        <v>-21.921048961743072</v>
      </c>
      <c r="T229" s="27">
        <v>47.807732446400287</v>
      </c>
      <c r="U229" s="27">
        <v>-37.43439007611957</v>
      </c>
      <c r="V229" s="27">
        <v>51.885790289551693</v>
      </c>
      <c r="W229" s="27">
        <v>1.4119298375656397</v>
      </c>
      <c r="X229" s="27">
        <v>3.3497700076181358</v>
      </c>
      <c r="Y229" s="29"/>
      <c r="Z229" s="24" t="s">
        <v>1</v>
      </c>
      <c r="AA229" s="24" t="s">
        <v>1</v>
      </c>
      <c r="AB229" s="7"/>
      <c r="AC229" s="24" t="s">
        <v>1</v>
      </c>
      <c r="AD229" s="27">
        <f t="shared" si="114"/>
        <v>117.41108214916336</v>
      </c>
      <c r="AE229" s="27">
        <f t="shared" si="114"/>
        <v>-4.5879791311342899</v>
      </c>
      <c r="AF229" s="27">
        <f t="shared" si="114"/>
        <v>31.318908489525899</v>
      </c>
      <c r="AG229" s="27">
        <f t="shared" si="114"/>
        <v>24.648963326738048</v>
      </c>
      <c r="AH229" s="27">
        <f t="shared" si="114"/>
        <v>6.080124014422128</v>
      </c>
      <c r="AI229" s="27">
        <f t="shared" si="114"/>
        <v>-23.779521309500741</v>
      </c>
      <c r="AJ229" s="27">
        <v>-13.868751741901498</v>
      </c>
      <c r="AK229" s="27">
        <v>73.861066465643518</v>
      </c>
      <c r="AL229" s="27">
        <v>23.95745133409417</v>
      </c>
      <c r="AM229" s="27">
        <v>-42.645503518483387</v>
      </c>
      <c r="AN229" s="27">
        <v>35.847909912346054</v>
      </c>
      <c r="AO229" s="27">
        <v>-4.7601358615541383</v>
      </c>
      <c r="AP229" s="27">
        <v>157.42743774314243</v>
      </c>
      <c r="AQ229" s="27">
        <v>-55.344221444802088</v>
      </c>
      <c r="AR229" s="27">
        <v>49.414122141206526</v>
      </c>
      <c r="AS229" s="27">
        <v>-11.587167628415218</v>
      </c>
      <c r="AT229" s="27">
        <v>15.472470210451593</v>
      </c>
      <c r="AU229" s="27">
        <v>-28.197686316891634</v>
      </c>
      <c r="AV229" s="27">
        <v>51.052008349684421</v>
      </c>
      <c r="AW229" s="27">
        <v>-6.6565917725721064</v>
      </c>
      <c r="AX229" s="27">
        <v>40.413339581076755</v>
      </c>
      <c r="AY229" s="29"/>
      <c r="AZ229" s="24" t="s">
        <v>1</v>
      </c>
      <c r="BA229" s="24" t="s">
        <v>1</v>
      </c>
      <c r="BB229" s="11"/>
      <c r="BC229" s="24" t="s">
        <v>1</v>
      </c>
      <c r="BD229" s="27">
        <f t="shared" si="115"/>
        <v>18.250409942070679</v>
      </c>
      <c r="BE229" s="27">
        <f t="shared" si="115"/>
        <v>-24.755658414863536</v>
      </c>
      <c r="BF229" s="27">
        <f t="shared" si="115"/>
        <v>38.856442159076757</v>
      </c>
      <c r="BG229" s="27">
        <f t="shared" si="115"/>
        <v>13.447435336702807</v>
      </c>
      <c r="BH229" s="27">
        <f t="shared" si="115"/>
        <v>9.1673239495801973</v>
      </c>
      <c r="BI229" s="27">
        <f t="shared" si="115"/>
        <v>-40.967483260494774</v>
      </c>
      <c r="BJ229" s="27">
        <v>50.36838208825467</v>
      </c>
      <c r="BK229" s="27">
        <v>34.503577999337629</v>
      </c>
      <c r="BL229" s="27">
        <v>19.992047820538673</v>
      </c>
      <c r="BM229" s="27">
        <v>-51.840037309656715</v>
      </c>
      <c r="BN229" s="27">
        <v>53.877057449761566</v>
      </c>
      <c r="BO229" s="27">
        <v>-13.849744164126443</v>
      </c>
      <c r="BP229" s="27">
        <v>11.808560050809081</v>
      </c>
      <c r="BQ229" s="27">
        <v>-24.925860558673818</v>
      </c>
      <c r="BR229" s="27">
        <v>82.759056439839568</v>
      </c>
      <c r="BS229" s="27">
        <v>-22.833503935430656</v>
      </c>
      <c r="BT229" s="27">
        <v>51.078960961927407</v>
      </c>
      <c r="BU229" s="27">
        <v>-38.148600160788646</v>
      </c>
      <c r="BV229" s="27">
        <v>51.960633145667856</v>
      </c>
      <c r="BW229" s="27">
        <v>2.1318548203479892</v>
      </c>
      <c r="BX229" s="27">
        <v>0.32729334139227628</v>
      </c>
      <c r="BY229" s="29"/>
      <c r="BZ229" s="24" t="s">
        <v>1</v>
      </c>
      <c r="CA229" s="24" t="s">
        <v>1</v>
      </c>
    </row>
    <row r="230" spans="1:79" s="6" customFormat="1" x14ac:dyDescent="0.25">
      <c r="A230" s="53" t="s">
        <v>18</v>
      </c>
      <c r="B230" s="4" t="s">
        <v>15</v>
      </c>
      <c r="C230" s="24" t="s">
        <v>1</v>
      </c>
      <c r="D230" s="27">
        <f t="shared" si="113"/>
        <v>5.4769993769490988</v>
      </c>
      <c r="E230" s="27">
        <f t="shared" si="113"/>
        <v>3.6164973521635391</v>
      </c>
      <c r="F230" s="27">
        <f t="shared" si="113"/>
        <v>7.2194670843309883</v>
      </c>
      <c r="G230" s="27">
        <f t="shared" si="113"/>
        <v>0.51519027407833651</v>
      </c>
      <c r="H230" s="27">
        <f t="shared" si="113"/>
        <v>10.304748350571401</v>
      </c>
      <c r="I230" s="27">
        <f t="shared" si="113"/>
        <v>-8.748502806129089</v>
      </c>
      <c r="J230" s="27">
        <f t="shared" si="113"/>
        <v>-28.419955021315747</v>
      </c>
      <c r="K230" s="27">
        <f t="shared" si="113"/>
        <v>38.492869017214517</v>
      </c>
      <c r="L230" s="27">
        <v>22.920594965399268</v>
      </c>
      <c r="M230" s="27">
        <v>4.8114395431371415</v>
      </c>
      <c r="N230" s="27">
        <v>17.739356360630175</v>
      </c>
      <c r="O230" s="27">
        <v>4.0757350636719591</v>
      </c>
      <c r="P230" s="27">
        <v>21.527690526909016</v>
      </c>
      <c r="Q230" s="27">
        <v>-6.7414449383894066</v>
      </c>
      <c r="R230" s="27">
        <v>-7.4179247727681252</v>
      </c>
      <c r="S230" s="27">
        <v>31.631766380148708</v>
      </c>
      <c r="T230" s="27">
        <v>-8.5095376321115861</v>
      </c>
      <c r="U230" s="27">
        <v>8.7070534928739072</v>
      </c>
      <c r="V230" s="27">
        <v>10.73108571389254</v>
      </c>
      <c r="W230" s="27">
        <v>4.4498546341375178</v>
      </c>
      <c r="X230" s="27">
        <v>8.4351372504787747</v>
      </c>
      <c r="Y230" s="29"/>
      <c r="Z230" s="24" t="s">
        <v>1</v>
      </c>
      <c r="AA230" s="24" t="s">
        <v>1</v>
      </c>
      <c r="AB230" s="7"/>
      <c r="AC230" s="24" t="s">
        <v>1</v>
      </c>
      <c r="AD230" s="27">
        <f t="shared" si="114"/>
        <v>5.3764292286060833</v>
      </c>
      <c r="AE230" s="27">
        <f t="shared" si="114"/>
        <v>0.47160736872897679</v>
      </c>
      <c r="AF230" s="27">
        <f t="shared" si="114"/>
        <v>-2.5659242851147845</v>
      </c>
      <c r="AG230" s="27">
        <f t="shared" si="114"/>
        <v>-7.5387664082400612</v>
      </c>
      <c r="AH230" s="27">
        <f t="shared" si="114"/>
        <v>22.273463804931247</v>
      </c>
      <c r="AI230" s="27">
        <f t="shared" si="114"/>
        <v>-15.873974098919042</v>
      </c>
      <c r="AJ230" s="27">
        <v>-34.254114921199275</v>
      </c>
      <c r="AK230" s="27">
        <v>53.155724166241633</v>
      </c>
      <c r="AL230" s="27">
        <v>29.25951058192733</v>
      </c>
      <c r="AM230" s="27">
        <v>0.83944963906812387</v>
      </c>
      <c r="AN230" s="27">
        <v>20.044629515926559</v>
      </c>
      <c r="AO230" s="27">
        <v>1.5365198546928305</v>
      </c>
      <c r="AP230" s="27">
        <v>23.424599945669165</v>
      </c>
      <c r="AQ230" s="27">
        <v>-12.389763121404096</v>
      </c>
      <c r="AR230" s="27">
        <v>-18.012972732671606</v>
      </c>
      <c r="AS230" s="27">
        <v>38.308846441798885</v>
      </c>
      <c r="AT230" s="27">
        <v>-23.817500051974193</v>
      </c>
      <c r="AU230" s="27">
        <v>21.058578137630125</v>
      </c>
      <c r="AV230" s="27">
        <v>4.0336896497513486</v>
      </c>
      <c r="AW230" s="27">
        <v>5.8378397735311838</v>
      </c>
      <c r="AX230" s="27">
        <v>4.483317624211125</v>
      </c>
      <c r="AY230" s="29"/>
      <c r="AZ230" s="24" t="s">
        <v>1</v>
      </c>
      <c r="BA230" s="24" t="s">
        <v>1</v>
      </c>
      <c r="BB230" s="11"/>
      <c r="BC230" s="24" t="s">
        <v>1</v>
      </c>
      <c r="BD230" s="27">
        <f t="shared" si="115"/>
        <v>5.6000552210065946</v>
      </c>
      <c r="BE230" s="27">
        <f t="shared" si="115"/>
        <v>7.4563799206224024</v>
      </c>
      <c r="BF230" s="27">
        <f t="shared" si="115"/>
        <v>18.39071861358952</v>
      </c>
      <c r="BG230" s="27">
        <f t="shared" si="115"/>
        <v>8.0822320704196038</v>
      </c>
      <c r="BH230" s="27">
        <f t="shared" si="115"/>
        <v>0.6848659305152216</v>
      </c>
      <c r="BI230" s="27">
        <f t="shared" si="115"/>
        <v>-1.7933954883034509</v>
      </c>
      <c r="BJ230" s="27">
        <v>-23.54177024488061</v>
      </c>
      <c r="BK230" s="27">
        <v>27.950388655538205</v>
      </c>
      <c r="BL230" s="27">
        <v>17.465141563242724</v>
      </c>
      <c r="BM230" s="27">
        <v>8.5730820280679243</v>
      </c>
      <c r="BN230" s="27">
        <v>15.711673293627971</v>
      </c>
      <c r="BO230" s="27">
        <v>6.3928242683251257</v>
      </c>
      <c r="BP230" s="27">
        <v>19.875729594497081</v>
      </c>
      <c r="BQ230" s="27">
        <v>-1.6768723765434257</v>
      </c>
      <c r="BR230" s="27">
        <v>1.0470514177232548</v>
      </c>
      <c r="BS230" s="27">
        <v>27.30333145859225</v>
      </c>
      <c r="BT230" s="27">
        <v>2.2717811145117617</v>
      </c>
      <c r="BU230" s="27">
        <v>2.2270615114796222</v>
      </c>
      <c r="BV230" s="27">
        <v>14.892007700009223</v>
      </c>
      <c r="BW230" s="27">
        <v>3.6690316481081009</v>
      </c>
      <c r="BX230" s="27">
        <v>10.704776390392801</v>
      </c>
      <c r="BY230" s="29"/>
      <c r="BZ230" s="24" t="s">
        <v>1</v>
      </c>
      <c r="CA230" s="24" t="s">
        <v>1</v>
      </c>
    </row>
    <row r="231" spans="1:79" s="6" customFormat="1" x14ac:dyDescent="0.25">
      <c r="A231" s="51" t="s">
        <v>72</v>
      </c>
      <c r="B231" s="4" t="s">
        <v>15</v>
      </c>
      <c r="C231" s="24" t="s">
        <v>1</v>
      </c>
      <c r="D231" s="27">
        <f t="shared" si="113"/>
        <v>-1.685002969951388</v>
      </c>
      <c r="E231" s="27">
        <f t="shared" si="113"/>
        <v>13.317013154545254</v>
      </c>
      <c r="F231" s="27">
        <f t="shared" si="113"/>
        <v>3.9450970771042204</v>
      </c>
      <c r="G231" s="27">
        <f t="shared" si="113"/>
        <v>-9.982408582974589</v>
      </c>
      <c r="H231" s="27">
        <f t="shared" si="113"/>
        <v>14.47918091682685</v>
      </c>
      <c r="I231" s="27">
        <f t="shared" si="113"/>
        <v>-14.213939110606333</v>
      </c>
      <c r="J231" s="27">
        <f t="shared" si="113"/>
        <v>-17.213720395320664</v>
      </c>
      <c r="K231" s="27">
        <f t="shared" si="113"/>
        <v>19.191378681141025</v>
      </c>
      <c r="L231" s="27">
        <v>18.273575555556221</v>
      </c>
      <c r="M231" s="27">
        <v>12.834288198202138</v>
      </c>
      <c r="N231" s="27">
        <v>25.23283775717784</v>
      </c>
      <c r="O231" s="27">
        <v>-12.760236579326422</v>
      </c>
      <c r="P231" s="27">
        <v>15.011110460152288</v>
      </c>
      <c r="Q231" s="27">
        <v>3.3433572551682111</v>
      </c>
      <c r="R231" s="27">
        <v>4.4669081516034659</v>
      </c>
      <c r="S231" s="27">
        <v>5.9472496918048678</v>
      </c>
      <c r="T231" s="27">
        <v>0.28607475248823011</v>
      </c>
      <c r="U231" s="27">
        <v>-0.903372810607872</v>
      </c>
      <c r="V231" s="27">
        <v>13.989670841448088</v>
      </c>
      <c r="W231" s="27">
        <v>2.0790169370276779</v>
      </c>
      <c r="X231" s="27">
        <v>4.2991932406713174</v>
      </c>
      <c r="Y231" s="29"/>
      <c r="Z231" s="24" t="s">
        <v>1</v>
      </c>
      <c r="AA231" s="24" t="s">
        <v>1</v>
      </c>
      <c r="AB231" s="7"/>
      <c r="AC231" s="24" t="s">
        <v>1</v>
      </c>
      <c r="AD231" s="27">
        <f t="shared" si="114"/>
        <v>13.190534641760676</v>
      </c>
      <c r="AE231" s="27">
        <f t="shared" si="114"/>
        <v>5.0042042658630548</v>
      </c>
      <c r="AF231" s="27">
        <f t="shared" si="114"/>
        <v>-2.604059747317089</v>
      </c>
      <c r="AG231" s="27">
        <f t="shared" si="114"/>
        <v>-35.636918898443483</v>
      </c>
      <c r="AH231" s="27">
        <f t="shared" si="114"/>
        <v>41.248035488237988</v>
      </c>
      <c r="AI231" s="27">
        <f t="shared" si="114"/>
        <v>-35.133051738571233</v>
      </c>
      <c r="AJ231" s="27">
        <v>-21.41079010699556</v>
      </c>
      <c r="AK231" s="27">
        <v>24.246690929677882</v>
      </c>
      <c r="AL231" s="27">
        <v>36.309736056821286</v>
      </c>
      <c r="AM231" s="27">
        <v>19.874923079315799</v>
      </c>
      <c r="AN231" s="27">
        <v>56.604076202785826</v>
      </c>
      <c r="AO231" s="27">
        <v>-27.965416607805359</v>
      </c>
      <c r="AP231" s="27">
        <v>19.39061875485266</v>
      </c>
      <c r="AQ231" s="27">
        <v>8.4315712120682349</v>
      </c>
      <c r="AR231" s="27">
        <v>7.024403022519965</v>
      </c>
      <c r="AS231" s="27">
        <v>1.7284346929321126</v>
      </c>
      <c r="AT231" s="27">
        <v>-14.828915567847156</v>
      </c>
      <c r="AU231" s="27">
        <v>11.610746896053792</v>
      </c>
      <c r="AV231" s="27">
        <v>10.80778992374356</v>
      </c>
      <c r="AW231" s="27">
        <v>-2.1090633948570359</v>
      </c>
      <c r="AX231" s="27">
        <v>5.7626074342254974</v>
      </c>
      <c r="AY231" s="29"/>
      <c r="AZ231" s="24" t="s">
        <v>1</v>
      </c>
      <c r="BA231" s="24" t="s">
        <v>1</v>
      </c>
      <c r="BB231" s="11"/>
      <c r="BC231" s="24" t="s">
        <v>1</v>
      </c>
      <c r="BD231" s="27">
        <f t="shared" si="115"/>
        <v>-12.562117553282947</v>
      </c>
      <c r="BE231" s="27">
        <f t="shared" si="115"/>
        <v>21.185646504894851</v>
      </c>
      <c r="BF231" s="27">
        <f t="shared" si="115"/>
        <v>9.3165578337556454</v>
      </c>
      <c r="BG231" s="27">
        <f t="shared" si="115"/>
        <v>8.7643269622638122</v>
      </c>
      <c r="BH231" s="27">
        <f t="shared" si="115"/>
        <v>2.9036195690342881</v>
      </c>
      <c r="BI231" s="27">
        <f t="shared" si="115"/>
        <v>-1.7972074385525061</v>
      </c>
      <c r="BJ231" s="27">
        <v>-15.568175069338919</v>
      </c>
      <c r="BK231" s="27">
        <v>17.346497510480539</v>
      </c>
      <c r="BL231" s="27">
        <v>11.304435321057383</v>
      </c>
      <c r="BM231" s="27">
        <v>9.5026230847249149</v>
      </c>
      <c r="BN231" s="27">
        <v>8.9816540027846781</v>
      </c>
      <c r="BO231" s="27">
        <v>-1.4415881374452044</v>
      </c>
      <c r="BP231" s="27">
        <v>12.628375650093005</v>
      </c>
      <c r="BQ231" s="27">
        <v>0.40883029670322202</v>
      </c>
      <c r="BR231" s="27">
        <v>2.8740710863428331</v>
      </c>
      <c r="BS231" s="27">
        <v>8.6807803581443466</v>
      </c>
      <c r="BT231" s="27">
        <v>9.4531533794389269</v>
      </c>
      <c r="BU231" s="27">
        <v>-6.8092890951347407</v>
      </c>
      <c r="BV231" s="27">
        <v>15.788145378285922</v>
      </c>
      <c r="BW231" s="27">
        <v>4.3443995856684792</v>
      </c>
      <c r="BX231" s="27">
        <v>3.5565723388010229</v>
      </c>
      <c r="BY231" s="29"/>
      <c r="BZ231" s="24" t="s">
        <v>1</v>
      </c>
      <c r="CA231" s="24" t="s">
        <v>1</v>
      </c>
    </row>
    <row r="232" spans="1:79" s="6" customFormat="1" x14ac:dyDescent="0.25">
      <c r="A232" s="51" t="s">
        <v>73</v>
      </c>
      <c r="B232" s="4" t="s">
        <v>15</v>
      </c>
      <c r="C232" s="24" t="s">
        <v>1</v>
      </c>
      <c r="D232" s="27">
        <f t="shared" si="113"/>
        <v>12.584334614369741</v>
      </c>
      <c r="E232" s="27">
        <f t="shared" si="113"/>
        <v>-4.7898818014431743</v>
      </c>
      <c r="F232" s="27">
        <f t="shared" si="113"/>
        <v>10.596644797905718</v>
      </c>
      <c r="G232" s="27">
        <f t="shared" si="113"/>
        <v>10.691215889427919</v>
      </c>
      <c r="H232" s="27">
        <f t="shared" si="113"/>
        <v>7.0139603981033805</v>
      </c>
      <c r="I232" s="27">
        <f t="shared" si="113"/>
        <v>-4.1394321826864093</v>
      </c>
      <c r="J232" s="27">
        <f t="shared" si="113"/>
        <v>-36.877123176284663</v>
      </c>
      <c r="K232" s="27">
        <f t="shared" si="113"/>
        <v>57.59701731687521</v>
      </c>
      <c r="L232" s="27">
        <v>26.399224444574543</v>
      </c>
      <c r="M232" s="27">
        <v>-0.80816303703227232</v>
      </c>
      <c r="N232" s="27">
        <v>11.7686488406205</v>
      </c>
      <c r="O232" s="27">
        <v>-18.681395968029602</v>
      </c>
      <c r="P232" s="27">
        <v>27.074913790985768</v>
      </c>
      <c r="Q232" s="27">
        <v>-4.3369490950410423</v>
      </c>
      <c r="R232" s="27">
        <v>-9.1550805017859176</v>
      </c>
      <c r="S232" s="27">
        <v>46.638156407262812</v>
      </c>
      <c r="T232" s="27">
        <v>-20.167342189851112</v>
      </c>
      <c r="U232" s="27">
        <v>23.240586962303489</v>
      </c>
      <c r="V232" s="27">
        <v>5.5409287641153382</v>
      </c>
      <c r="W232" s="27">
        <v>31.997556068851729</v>
      </c>
      <c r="X232" s="27">
        <v>-1.9637959767436874</v>
      </c>
      <c r="Y232" s="29"/>
      <c r="Z232" s="24" t="s">
        <v>1</v>
      </c>
      <c r="AA232" s="24" t="s">
        <v>1</v>
      </c>
      <c r="AB232" s="7"/>
      <c r="AC232" s="24" t="s">
        <v>1</v>
      </c>
      <c r="AD232" s="27">
        <f t="shared" si="114"/>
        <v>0.54002146482188262</v>
      </c>
      <c r="AE232" s="27">
        <f t="shared" si="114"/>
        <v>-2.6867544353795569</v>
      </c>
      <c r="AF232" s="27">
        <f t="shared" si="114"/>
        <v>-2.5372509291031076</v>
      </c>
      <c r="AG232" s="27">
        <f t="shared" si="114"/>
        <v>13.573238354838235</v>
      </c>
      <c r="AH232" s="27">
        <f t="shared" si="114"/>
        <v>14.193963381101637</v>
      </c>
      <c r="AI232" s="27">
        <f t="shared" si="114"/>
        <v>-5.7304870148160658</v>
      </c>
      <c r="AJ232" s="27">
        <v>-38.908705283274493</v>
      </c>
      <c r="AK232" s="27">
        <v>66.633591009689681</v>
      </c>
      <c r="AL232" s="27">
        <v>26.808682336896684</v>
      </c>
      <c r="AM232" s="27">
        <v>-6.2735279465494065</v>
      </c>
      <c r="AN232" s="27">
        <v>-92.21682386808962</v>
      </c>
      <c r="AO232" s="27">
        <v>-29.868198024270697</v>
      </c>
      <c r="AP232" s="27">
        <v>25.169049631238781</v>
      </c>
      <c r="AQ232" s="27">
        <v>-14.490547085558159</v>
      </c>
      <c r="AR232" s="27">
        <v>-28.062256506563987</v>
      </c>
      <c r="AS232" s="27">
        <v>44.627212467457731</v>
      </c>
      <c r="AT232" s="27">
        <v>-19.366787146416019</v>
      </c>
      <c r="AU232" s="27">
        <v>27.730188492426834</v>
      </c>
      <c r="AV232" s="27">
        <v>6.7240537765070219</v>
      </c>
      <c r="AW232" s="27">
        <v>9.1975948010884157</v>
      </c>
      <c r="AX232" s="27">
        <v>3.9229573271414742</v>
      </c>
      <c r="AY232" s="29"/>
      <c r="AZ232" s="24" t="s">
        <v>1</v>
      </c>
      <c r="BA232" s="24" t="s">
        <v>1</v>
      </c>
      <c r="BB232" s="11"/>
      <c r="BC232" s="24" t="s">
        <v>1</v>
      </c>
      <c r="BD232" s="27">
        <f t="shared" si="115"/>
        <v>37.852648980676037</v>
      </c>
      <c r="BE232" s="27">
        <f t="shared" si="115"/>
        <v>-8.0078642050703248</v>
      </c>
      <c r="BF232" s="27">
        <f t="shared" si="115"/>
        <v>31.855159104118179</v>
      </c>
      <c r="BG232" s="27">
        <f t="shared" si="115"/>
        <v>7.2431287119423926</v>
      </c>
      <c r="BH232" s="27">
        <f t="shared" si="115"/>
        <v>-2.0833294906215549</v>
      </c>
      <c r="BI232" s="27">
        <f t="shared" si="115"/>
        <v>-1.7883973427336386</v>
      </c>
      <c r="BJ232" s="27">
        <v>-33.995635526005444</v>
      </c>
      <c r="BK232" s="27">
        <v>45.73406312149109</v>
      </c>
      <c r="BL232" s="27">
        <v>25.784614213047096</v>
      </c>
      <c r="BM232" s="27">
        <v>7.4623256321655784</v>
      </c>
      <c r="BN232" s="27">
        <v>-9.2266253012551864</v>
      </c>
      <c r="BO232" s="27">
        <v>-6.4589007007840209</v>
      </c>
      <c r="BP232" s="27">
        <v>28.636113262975861</v>
      </c>
      <c r="BQ232" s="27">
        <v>3.7562544383106689</v>
      </c>
      <c r="BR232" s="27">
        <v>3.26507425854341</v>
      </c>
      <c r="BS232" s="27">
        <v>47.558401803241978</v>
      </c>
      <c r="BT232" s="27">
        <v>-20.526413710148685</v>
      </c>
      <c r="BU232" s="27">
        <v>21.197491244904178</v>
      </c>
      <c r="BV232" s="27">
        <v>4.973499833299444</v>
      </c>
      <c r="BW232" s="27">
        <v>43.114811504907237</v>
      </c>
      <c r="BX232" s="27">
        <v>-4.1539154218075307</v>
      </c>
      <c r="BY232" s="29"/>
      <c r="BZ232" s="24" t="s">
        <v>1</v>
      </c>
      <c r="CA232" s="24" t="s">
        <v>1</v>
      </c>
    </row>
    <row r="233" spans="1:79" s="6" customFormat="1" x14ac:dyDescent="0.25">
      <c r="A233" s="51" t="s">
        <v>210</v>
      </c>
      <c r="B233" s="4" t="s">
        <v>15</v>
      </c>
      <c r="C233" s="25" t="s">
        <v>1</v>
      </c>
      <c r="D233" s="25" t="s">
        <v>1</v>
      </c>
      <c r="E233" s="25" t="s">
        <v>1</v>
      </c>
      <c r="F233" s="25" t="s">
        <v>1</v>
      </c>
      <c r="G233" s="25" t="s">
        <v>1</v>
      </c>
      <c r="H233" s="25" t="s">
        <v>1</v>
      </c>
      <c r="I233" s="25" t="s">
        <v>1</v>
      </c>
      <c r="J233" s="25" t="s">
        <v>1</v>
      </c>
      <c r="K233" s="25" t="s">
        <v>1</v>
      </c>
      <c r="L233" s="25" t="s">
        <v>1</v>
      </c>
      <c r="M233" s="25" t="s">
        <v>1</v>
      </c>
      <c r="N233" s="27" t="s">
        <v>1</v>
      </c>
      <c r="O233" s="27" t="s">
        <v>1</v>
      </c>
      <c r="P233" s="27">
        <v>303.86924042099741</v>
      </c>
      <c r="Q233" s="27">
        <v>-18.522403145891687</v>
      </c>
      <c r="R233" s="27">
        <v>-89.660851543643957</v>
      </c>
      <c r="S233" s="27">
        <v>1119.95147246234</v>
      </c>
      <c r="T233" s="27">
        <v>-262.25037008722785</v>
      </c>
      <c r="U233" s="27">
        <v>-103.96367427478825</v>
      </c>
      <c r="V233" s="27">
        <v>49.143509706889965</v>
      </c>
      <c r="W233" s="27">
        <v>-75.701888718734054</v>
      </c>
      <c r="X233" s="27">
        <v>172.50000000000014</v>
      </c>
      <c r="Y233" s="29"/>
      <c r="Z233" s="24" t="s">
        <v>1</v>
      </c>
      <c r="AA233" s="24" t="s">
        <v>1</v>
      </c>
      <c r="AB233" s="7"/>
      <c r="AC233" s="25" t="s">
        <v>1</v>
      </c>
      <c r="AD233" s="25" t="s">
        <v>1</v>
      </c>
      <c r="AE233" s="25" t="s">
        <v>1</v>
      </c>
      <c r="AF233" s="25" t="s">
        <v>1</v>
      </c>
      <c r="AG233" s="25" t="s">
        <v>1</v>
      </c>
      <c r="AH233" s="25" t="s">
        <v>1</v>
      </c>
      <c r="AI233" s="25" t="s">
        <v>1</v>
      </c>
      <c r="AJ233" s="25" t="s">
        <v>1</v>
      </c>
      <c r="AK233" s="25" t="s">
        <v>1</v>
      </c>
      <c r="AL233" s="25" t="s">
        <v>1</v>
      </c>
      <c r="AM233" s="25" t="s">
        <v>1</v>
      </c>
      <c r="AN233" s="27" t="s">
        <v>1</v>
      </c>
      <c r="AO233" s="27" t="s">
        <v>1</v>
      </c>
      <c r="AP233" s="27">
        <v>-45.000000000000014</v>
      </c>
      <c r="AQ233" s="27">
        <v>1663.636363636364</v>
      </c>
      <c r="AR233" s="27">
        <v>-200</v>
      </c>
      <c r="AS233" s="27">
        <v>-107.73195876288659</v>
      </c>
      <c r="AT233" s="27">
        <v>-200</v>
      </c>
      <c r="AU233" s="27">
        <v>-100</v>
      </c>
      <c r="AV233" s="27" t="e">
        <v>#DIV/0!</v>
      </c>
      <c r="AW233" s="27" t="e">
        <v>#DIV/0!</v>
      </c>
      <c r="AX233" s="27" t="e">
        <v>#DIV/0!</v>
      </c>
      <c r="AY233" s="29"/>
      <c r="AZ233" s="24" t="s">
        <v>1</v>
      </c>
      <c r="BA233" s="24" t="s">
        <v>1</v>
      </c>
      <c r="BB233" s="11"/>
      <c r="BC233" s="25" t="s">
        <v>1</v>
      </c>
      <c r="BD233" s="25" t="s">
        <v>1</v>
      </c>
      <c r="BE233" s="25" t="s">
        <v>1</v>
      </c>
      <c r="BF233" s="25" t="s">
        <v>1</v>
      </c>
      <c r="BG233" s="25" t="s">
        <v>1</v>
      </c>
      <c r="BH233" s="25" t="s">
        <v>1</v>
      </c>
      <c r="BI233" s="25" t="s">
        <v>1</v>
      </c>
      <c r="BJ233" s="25" t="s">
        <v>1</v>
      </c>
      <c r="BK233" s="25" t="s">
        <v>1</v>
      </c>
      <c r="BL233" s="25" t="s">
        <v>1</v>
      </c>
      <c r="BM233" s="25" t="s">
        <v>1</v>
      </c>
      <c r="BN233" s="27" t="s">
        <v>1</v>
      </c>
      <c r="BO233" s="27" t="s">
        <v>1</v>
      </c>
      <c r="BP233" s="27">
        <v>415.14533582928158</v>
      </c>
      <c r="BQ233" s="27">
        <v>-75.807163327239763</v>
      </c>
      <c r="BR233" s="27">
        <v>184.25930753694385</v>
      </c>
      <c r="BS233" s="27">
        <v>47.775505594405175</v>
      </c>
      <c r="BT233" s="27">
        <v>-265.09488808808862</v>
      </c>
      <c r="BU233" s="27">
        <v>-104.07338045162081</v>
      </c>
      <c r="BV233" s="27">
        <v>49.143509706889965</v>
      </c>
      <c r="BW233" s="27">
        <v>-75.701888718734054</v>
      </c>
      <c r="BX233" s="27">
        <v>172.50000000000014</v>
      </c>
      <c r="BY233" s="29"/>
      <c r="BZ233" s="24" t="s">
        <v>1</v>
      </c>
      <c r="CA233" s="24" t="s">
        <v>1</v>
      </c>
    </row>
    <row r="234" spans="1:79" s="6" customFormat="1" x14ac:dyDescent="0.25">
      <c r="A234" s="51" t="s">
        <v>209</v>
      </c>
      <c r="B234" s="4" t="s">
        <v>15</v>
      </c>
      <c r="C234" s="25" t="s">
        <v>1</v>
      </c>
      <c r="D234" s="25" t="s">
        <v>1</v>
      </c>
      <c r="E234" s="25" t="s">
        <v>1</v>
      </c>
      <c r="F234" s="25" t="s">
        <v>1</v>
      </c>
      <c r="G234" s="25" t="s">
        <v>1</v>
      </c>
      <c r="H234" s="25" t="s">
        <v>1</v>
      </c>
      <c r="I234" s="25" t="s">
        <v>1</v>
      </c>
      <c r="J234" s="25" t="s">
        <v>1</v>
      </c>
      <c r="K234" s="25" t="s">
        <v>1</v>
      </c>
      <c r="L234" s="25" t="s">
        <v>1</v>
      </c>
      <c r="M234" s="25" t="s">
        <v>1</v>
      </c>
      <c r="N234" s="27" t="s">
        <v>1</v>
      </c>
      <c r="O234" s="27" t="s">
        <v>1</v>
      </c>
      <c r="P234" s="27">
        <v>27.055845710122583</v>
      </c>
      <c r="Q234" s="27">
        <v>-4.3338428252839956</v>
      </c>
      <c r="R234" s="27">
        <v>-9.1400662801352617</v>
      </c>
      <c r="S234" s="27">
        <v>46.615378454803214</v>
      </c>
      <c r="T234" s="27">
        <v>-20.124594215784487</v>
      </c>
      <c r="U234" s="27">
        <v>23.194959588438447</v>
      </c>
      <c r="V234" s="27">
        <v>5.5404255636562372</v>
      </c>
      <c r="W234" s="27">
        <v>31.999312486588117</v>
      </c>
      <c r="X234" s="27">
        <v>-1.9643197224970765</v>
      </c>
      <c r="Y234" s="29"/>
      <c r="Z234" s="24" t="s">
        <v>1</v>
      </c>
      <c r="AA234" s="24" t="s">
        <v>1</v>
      </c>
      <c r="AB234" s="7"/>
      <c r="AC234" s="25" t="s">
        <v>1</v>
      </c>
      <c r="AD234" s="25" t="s">
        <v>1</v>
      </c>
      <c r="AE234" s="25" t="s">
        <v>1</v>
      </c>
      <c r="AF234" s="25" t="s">
        <v>1</v>
      </c>
      <c r="AG234" s="25" t="s">
        <v>1</v>
      </c>
      <c r="AH234" s="25" t="s">
        <v>1</v>
      </c>
      <c r="AI234" s="25" t="s">
        <v>1</v>
      </c>
      <c r="AJ234" s="25" t="s">
        <v>1</v>
      </c>
      <c r="AK234" s="25" t="s">
        <v>1</v>
      </c>
      <c r="AL234" s="25" t="s">
        <v>1</v>
      </c>
      <c r="AM234" s="25" t="s">
        <v>1</v>
      </c>
      <c r="AN234" s="27" t="s">
        <v>1</v>
      </c>
      <c r="AO234" s="27" t="s">
        <v>1</v>
      </c>
      <c r="AP234" s="27">
        <v>25.171645554292699</v>
      </c>
      <c r="AQ234" s="27">
        <v>-14.51782604188675</v>
      </c>
      <c r="AR234" s="27">
        <v>-28.004592122472683</v>
      </c>
      <c r="AS234" s="27">
        <v>44.556238310910445</v>
      </c>
      <c r="AT234" s="27">
        <v>-19.362286427032128</v>
      </c>
      <c r="AU234" s="27">
        <v>27.726241741885826</v>
      </c>
      <c r="AV234" s="27">
        <v>6.7240537765070219</v>
      </c>
      <c r="AW234" s="27">
        <v>9.1975948010884157</v>
      </c>
      <c r="AX234" s="27">
        <v>3.9229573271414742</v>
      </c>
      <c r="AY234" s="29"/>
      <c r="AZ234" s="24" t="s">
        <v>1</v>
      </c>
      <c r="BA234" s="24" t="s">
        <v>1</v>
      </c>
      <c r="BB234" s="11"/>
      <c r="BC234" s="25" t="s">
        <v>1</v>
      </c>
      <c r="BD234" s="25" t="s">
        <v>1</v>
      </c>
      <c r="BE234" s="25" t="s">
        <v>1</v>
      </c>
      <c r="BF234" s="25" t="s">
        <v>1</v>
      </c>
      <c r="BG234" s="25" t="s">
        <v>1</v>
      </c>
      <c r="BH234" s="25" t="s">
        <v>1</v>
      </c>
      <c r="BI234" s="25" t="s">
        <v>1</v>
      </c>
      <c r="BJ234" s="25" t="s">
        <v>1</v>
      </c>
      <c r="BK234" s="25" t="s">
        <v>1</v>
      </c>
      <c r="BL234" s="25" t="s">
        <v>1</v>
      </c>
      <c r="BM234" s="25" t="s">
        <v>1</v>
      </c>
      <c r="BN234" s="27" t="s">
        <v>1</v>
      </c>
      <c r="BO234" s="27" t="s">
        <v>1</v>
      </c>
      <c r="BP234" s="27">
        <v>28.599388539644121</v>
      </c>
      <c r="BQ234" s="27">
        <v>3.78653772238986</v>
      </c>
      <c r="BR234" s="27">
        <v>3.2490159407983832</v>
      </c>
      <c r="BS234" s="27">
        <v>47.558348772037817</v>
      </c>
      <c r="BT234" s="27">
        <v>-20.466585883939214</v>
      </c>
      <c r="BU234" s="27">
        <v>21.13387956733672</v>
      </c>
      <c r="BV234" s="27">
        <v>4.9727456036619211</v>
      </c>
      <c r="BW234" s="27">
        <v>43.117694085026613</v>
      </c>
      <c r="BX234" s="27">
        <v>-4.154643044699835</v>
      </c>
      <c r="BY234" s="29"/>
      <c r="BZ234" s="24" t="s">
        <v>1</v>
      </c>
      <c r="CA234" s="24" t="s">
        <v>1</v>
      </c>
    </row>
    <row r="235" spans="1:79" s="6" customFormat="1" x14ac:dyDescent="0.25">
      <c r="A235" s="51" t="s">
        <v>214</v>
      </c>
      <c r="B235" s="4" t="s">
        <v>15</v>
      </c>
      <c r="C235" s="25" t="s">
        <v>1</v>
      </c>
      <c r="D235" s="25" t="s">
        <v>1</v>
      </c>
      <c r="E235" s="25" t="s">
        <v>1</v>
      </c>
      <c r="F235" s="25" t="s">
        <v>1</v>
      </c>
      <c r="G235" s="25" t="s">
        <v>1</v>
      </c>
      <c r="H235" s="25" t="s">
        <v>1</v>
      </c>
      <c r="I235" s="25" t="s">
        <v>1</v>
      </c>
      <c r="J235" s="25" t="s">
        <v>1</v>
      </c>
      <c r="K235" s="25" t="s">
        <v>1</v>
      </c>
      <c r="L235" s="25" t="s">
        <v>1</v>
      </c>
      <c r="M235" s="25" t="s">
        <v>1</v>
      </c>
      <c r="N235" s="27" t="s">
        <v>1</v>
      </c>
      <c r="O235" s="27" t="s">
        <v>1</v>
      </c>
      <c r="P235" s="27">
        <v>23.021627410222088</v>
      </c>
      <c r="Q235" s="27">
        <v>-31.518865772370074</v>
      </c>
      <c r="R235" s="27">
        <v>-36.583104688919995</v>
      </c>
      <c r="S235" s="27">
        <v>87.912208645159495</v>
      </c>
      <c r="T235" s="27">
        <v>6.1986993653077249</v>
      </c>
      <c r="U235" s="27">
        <v>-3.0659439504819752</v>
      </c>
      <c r="V235" s="27">
        <v>19.228593584596521</v>
      </c>
      <c r="W235" s="27">
        <v>-70.473592174566491</v>
      </c>
      <c r="X235" s="27">
        <v>180.46894312905985</v>
      </c>
      <c r="Y235" s="29"/>
      <c r="Z235" s="24" t="s">
        <v>1</v>
      </c>
      <c r="AA235" s="24" t="s">
        <v>1</v>
      </c>
      <c r="AB235" s="7"/>
      <c r="AC235" s="25" t="s">
        <v>1</v>
      </c>
      <c r="AD235" s="25" t="s">
        <v>1</v>
      </c>
      <c r="AE235" s="25" t="s">
        <v>1</v>
      </c>
      <c r="AF235" s="25" t="s">
        <v>1</v>
      </c>
      <c r="AG235" s="25" t="s">
        <v>1</v>
      </c>
      <c r="AH235" s="25" t="s">
        <v>1</v>
      </c>
      <c r="AI235" s="25" t="s">
        <v>1</v>
      </c>
      <c r="AJ235" s="25" t="s">
        <v>1</v>
      </c>
      <c r="AK235" s="25" t="s">
        <v>1</v>
      </c>
      <c r="AL235" s="25" t="s">
        <v>1</v>
      </c>
      <c r="AM235" s="25" t="s">
        <v>1</v>
      </c>
      <c r="AN235" s="27" t="s">
        <v>1</v>
      </c>
      <c r="AO235" s="27" t="s">
        <v>1</v>
      </c>
      <c r="AP235" s="27">
        <v>25.119074517309347</v>
      </c>
      <c r="AQ235" s="27">
        <v>-29.334424028090456</v>
      </c>
      <c r="AR235" s="27">
        <v>-38.297855668736844</v>
      </c>
      <c r="AS235" s="27">
        <v>118.74657312362595</v>
      </c>
      <c r="AT235" s="27">
        <v>-40.126525914501087</v>
      </c>
      <c r="AU235" s="27">
        <v>26.121715177265024</v>
      </c>
      <c r="AV235" s="27">
        <v>-10.508388421326808</v>
      </c>
      <c r="AW235" s="27">
        <v>13.613243772430273</v>
      </c>
      <c r="AX235" s="27">
        <v>3.4041973870884812</v>
      </c>
      <c r="AY235" s="29"/>
      <c r="AZ235" s="24" t="s">
        <v>1</v>
      </c>
      <c r="BA235" s="24" t="s">
        <v>1</v>
      </c>
      <c r="BB235" s="11"/>
      <c r="BC235" s="25" t="s">
        <v>1</v>
      </c>
      <c r="BD235" s="25" t="s">
        <v>1</v>
      </c>
      <c r="BE235" s="25" t="s">
        <v>1</v>
      </c>
      <c r="BF235" s="25" t="s">
        <v>1</v>
      </c>
      <c r="BG235" s="25" t="s">
        <v>1</v>
      </c>
      <c r="BH235" s="25" t="s">
        <v>1</v>
      </c>
      <c r="BI235" s="25" t="s">
        <v>1</v>
      </c>
      <c r="BJ235" s="25" t="s">
        <v>1</v>
      </c>
      <c r="BK235" s="25" t="s">
        <v>1</v>
      </c>
      <c r="BL235" s="25" t="s">
        <v>1</v>
      </c>
      <c r="BM235" s="25" t="s">
        <v>1</v>
      </c>
      <c r="BN235" s="27" t="s">
        <v>1</v>
      </c>
      <c r="BO235" s="27" t="s">
        <v>1</v>
      </c>
      <c r="BP235" s="27">
        <v>17.311314930019982</v>
      </c>
      <c r="BQ235" s="27">
        <v>-37.86183996597773</v>
      </c>
      <c r="BR235" s="27">
        <v>-30.920672022064679</v>
      </c>
      <c r="BS235" s="27">
        <v>-3.034952226264831</v>
      </c>
      <c r="BT235" s="27">
        <v>314.44489603806397</v>
      </c>
      <c r="BU235" s="27">
        <v>-31.123324011018905</v>
      </c>
      <c r="BV235" s="27">
        <v>71.572053712279299</v>
      </c>
      <c r="BW235" s="27">
        <v>-147.67573025731275</v>
      </c>
      <c r="BX235" s="27">
        <v>-206.93587962540443</v>
      </c>
      <c r="BY235" s="29"/>
      <c r="BZ235" s="24" t="s">
        <v>1</v>
      </c>
      <c r="CA235" s="24" t="s">
        <v>1</v>
      </c>
    </row>
    <row r="236" spans="1:79" s="6" customFormat="1" x14ac:dyDescent="0.25">
      <c r="A236" s="51" t="s">
        <v>223</v>
      </c>
      <c r="B236" s="4" t="s">
        <v>15</v>
      </c>
      <c r="C236" s="25" t="s">
        <v>1</v>
      </c>
      <c r="D236" s="25" t="s">
        <v>1</v>
      </c>
      <c r="E236" s="25" t="s">
        <v>1</v>
      </c>
      <c r="F236" s="25" t="s">
        <v>1</v>
      </c>
      <c r="G236" s="25" t="s">
        <v>1</v>
      </c>
      <c r="H236" s="25" t="s">
        <v>1</v>
      </c>
      <c r="I236" s="25" t="s">
        <v>1</v>
      </c>
      <c r="J236" s="25" t="s">
        <v>1</v>
      </c>
      <c r="K236" s="25" t="s">
        <v>1</v>
      </c>
      <c r="L236" s="25" t="s">
        <v>1</v>
      </c>
      <c r="M236" s="25" t="s">
        <v>1</v>
      </c>
      <c r="N236" s="25" t="s">
        <v>1</v>
      </c>
      <c r="O236" s="25" t="s">
        <v>1</v>
      </c>
      <c r="P236" s="25" t="s">
        <v>1</v>
      </c>
      <c r="Q236" s="25" t="s">
        <v>1</v>
      </c>
      <c r="R236" s="25" t="s">
        <v>1</v>
      </c>
      <c r="S236" s="25" t="s">
        <v>1</v>
      </c>
      <c r="T236" s="27" t="s">
        <v>1</v>
      </c>
      <c r="U236" s="27" t="s">
        <v>1</v>
      </c>
      <c r="V236" s="27">
        <v>63.893524969740852</v>
      </c>
      <c r="W236" s="27">
        <v>-6.8177987229485986</v>
      </c>
      <c r="X236" s="27">
        <v>15.53378607331657</v>
      </c>
      <c r="Y236" s="29"/>
      <c r="Z236" s="24" t="s">
        <v>1</v>
      </c>
      <c r="AA236" s="24" t="s">
        <v>1</v>
      </c>
      <c r="AB236" s="7"/>
      <c r="AC236" s="25" t="s">
        <v>1</v>
      </c>
      <c r="AD236" s="25" t="s">
        <v>1</v>
      </c>
      <c r="AE236" s="25" t="s">
        <v>1</v>
      </c>
      <c r="AF236" s="25" t="s">
        <v>1</v>
      </c>
      <c r="AG236" s="25" t="s">
        <v>1</v>
      </c>
      <c r="AH236" s="25" t="s">
        <v>1</v>
      </c>
      <c r="AI236" s="25" t="s">
        <v>1</v>
      </c>
      <c r="AJ236" s="25" t="s">
        <v>1</v>
      </c>
      <c r="AK236" s="25" t="s">
        <v>1</v>
      </c>
      <c r="AL236" s="25" t="s">
        <v>1</v>
      </c>
      <c r="AM236" s="25" t="s">
        <v>1</v>
      </c>
      <c r="AN236" s="25" t="s">
        <v>1</v>
      </c>
      <c r="AO236" s="25" t="s">
        <v>1</v>
      </c>
      <c r="AP236" s="25" t="s">
        <v>1</v>
      </c>
      <c r="AQ236" s="25" t="s">
        <v>1</v>
      </c>
      <c r="AR236" s="25" t="s">
        <v>1</v>
      </c>
      <c r="AS236" s="25" t="s">
        <v>1</v>
      </c>
      <c r="AT236" s="27" t="s">
        <v>1</v>
      </c>
      <c r="AU236" s="27" t="s">
        <v>1</v>
      </c>
      <c r="AV236" s="27">
        <v>8.0954991502658835</v>
      </c>
      <c r="AW236" s="27">
        <v>2.2710559548020148</v>
      </c>
      <c r="AX236" s="27">
        <v>140.9263345813394</v>
      </c>
      <c r="AY236" s="29"/>
      <c r="AZ236" s="24" t="s">
        <v>1</v>
      </c>
      <c r="BA236" s="24" t="s">
        <v>1</v>
      </c>
      <c r="BB236" s="11"/>
      <c r="BC236" s="25" t="s">
        <v>1</v>
      </c>
      <c r="BD236" s="25" t="s">
        <v>1</v>
      </c>
      <c r="BE236" s="25" t="s">
        <v>1</v>
      </c>
      <c r="BF236" s="25" t="s">
        <v>1</v>
      </c>
      <c r="BG236" s="25" t="s">
        <v>1</v>
      </c>
      <c r="BH236" s="25" t="s">
        <v>1</v>
      </c>
      <c r="BI236" s="25" t="s">
        <v>1</v>
      </c>
      <c r="BJ236" s="25" t="s">
        <v>1</v>
      </c>
      <c r="BK236" s="25" t="s">
        <v>1</v>
      </c>
      <c r="BL236" s="25" t="s">
        <v>1</v>
      </c>
      <c r="BM236" s="25" t="s">
        <v>1</v>
      </c>
      <c r="BN236" s="25" t="s">
        <v>1</v>
      </c>
      <c r="BO236" s="25" t="s">
        <v>1</v>
      </c>
      <c r="BP236" s="25" t="s">
        <v>1</v>
      </c>
      <c r="BQ236" s="25" t="s">
        <v>1</v>
      </c>
      <c r="BR236" s="25" t="s">
        <v>1</v>
      </c>
      <c r="BS236" s="25" t="s">
        <v>1</v>
      </c>
      <c r="BT236" s="27" t="s">
        <v>1</v>
      </c>
      <c r="BU236" s="27" t="s">
        <v>1</v>
      </c>
      <c r="BV236" s="27">
        <v>73.698812773357858</v>
      </c>
      <c r="BW236" s="27">
        <v>-7.8117416161110338</v>
      </c>
      <c r="BX236" s="27">
        <v>0.32126712612163821</v>
      </c>
      <c r="BY236" s="29"/>
      <c r="BZ236" s="24" t="s">
        <v>1</v>
      </c>
      <c r="CA236" s="24" t="s">
        <v>1</v>
      </c>
    </row>
    <row r="237" spans="1:79" s="6" customFormat="1" x14ac:dyDescent="0.25">
      <c r="A237" s="53" t="s">
        <v>242</v>
      </c>
      <c r="B237" s="4" t="s">
        <v>15</v>
      </c>
      <c r="C237" s="24" t="s">
        <v>1</v>
      </c>
      <c r="D237" s="27">
        <f t="shared" ref="D237:K237" si="116">(D199/C199-1)*100</f>
        <v>14.565374964936506</v>
      </c>
      <c r="E237" s="27">
        <f t="shared" si="116"/>
        <v>7.476762881991128</v>
      </c>
      <c r="F237" s="27">
        <f t="shared" si="116"/>
        <v>6.3791622895426725</v>
      </c>
      <c r="G237" s="27">
        <f t="shared" si="116"/>
        <v>2.3764330251806687</v>
      </c>
      <c r="H237" s="27">
        <f t="shared" si="116"/>
        <v>22.550087429270583</v>
      </c>
      <c r="I237" s="27">
        <f t="shared" si="116"/>
        <v>-12.876253272402627</v>
      </c>
      <c r="J237" s="27">
        <f t="shared" si="116"/>
        <v>-18.330359553018404</v>
      </c>
      <c r="K237" s="27">
        <f t="shared" si="116"/>
        <v>28.005310065757239</v>
      </c>
      <c r="L237" s="27">
        <v>28.31967047231916</v>
      </c>
      <c r="M237" s="27">
        <v>25.332606887005692</v>
      </c>
      <c r="N237" s="27">
        <v>29.064769144076898</v>
      </c>
      <c r="O237" s="27">
        <v>4.1634761821346622</v>
      </c>
      <c r="P237" s="27">
        <v>22.770401298260801</v>
      </c>
      <c r="Q237" s="27">
        <v>4.8373539874168703</v>
      </c>
      <c r="R237" s="27">
        <v>3.1097719241864219</v>
      </c>
      <c r="S237" s="27">
        <v>25.940012555953661</v>
      </c>
      <c r="T237" s="27">
        <v>7.2750460505529579</v>
      </c>
      <c r="U237" s="27">
        <v>4.4227270743196545</v>
      </c>
      <c r="V237" s="27">
        <v>15.528958505482837</v>
      </c>
      <c r="W237" s="27">
        <v>8.9224332408996752</v>
      </c>
      <c r="X237" s="27">
        <v>12.44584835724929</v>
      </c>
      <c r="Y237" s="29"/>
      <c r="Z237" s="24" t="s">
        <v>1</v>
      </c>
      <c r="AA237" s="24" t="s">
        <v>1</v>
      </c>
      <c r="AB237" s="7"/>
      <c r="AC237" s="24" t="s">
        <v>1</v>
      </c>
      <c r="AD237" s="27">
        <f t="shared" ref="AD237:AI237" si="117">(AD199/AC199-1)*100</f>
        <v>15.103282236166326</v>
      </c>
      <c r="AE237" s="27">
        <f t="shared" si="117"/>
        <v>4.2781081935013843</v>
      </c>
      <c r="AF237" s="27">
        <f t="shared" si="117"/>
        <v>2.5523394065190219</v>
      </c>
      <c r="AG237" s="27">
        <f t="shared" si="117"/>
        <v>-17.438545024671559</v>
      </c>
      <c r="AH237" s="27">
        <f t="shared" si="117"/>
        <v>40.939013472310663</v>
      </c>
      <c r="AI237" s="27">
        <f t="shared" si="117"/>
        <v>-32.418348132741428</v>
      </c>
      <c r="AJ237" s="27">
        <v>-19.892988918731781</v>
      </c>
      <c r="AK237" s="27">
        <v>30.796757088918159</v>
      </c>
      <c r="AL237" s="27">
        <v>28.170281333533055</v>
      </c>
      <c r="AM237" s="27">
        <v>19.233073530033671</v>
      </c>
      <c r="AN237" s="27">
        <v>35.469258808646217</v>
      </c>
      <c r="AO237" s="27">
        <v>-5.2676780115933237</v>
      </c>
      <c r="AP237" s="27">
        <v>24.337947624378064</v>
      </c>
      <c r="AQ237" s="27">
        <v>0.90631952086210887</v>
      </c>
      <c r="AR237" s="27">
        <v>-0.71474932005275438</v>
      </c>
      <c r="AS237" s="27">
        <v>13.852453339857895</v>
      </c>
      <c r="AT237" s="27">
        <v>-6.4043344890282299</v>
      </c>
      <c r="AU237" s="27">
        <v>10.223202310995028</v>
      </c>
      <c r="AV237" s="27">
        <v>9.5119910860926193</v>
      </c>
      <c r="AW237" s="27">
        <v>6.7096575994064711</v>
      </c>
      <c r="AX237" s="27">
        <v>7.8549876248716899</v>
      </c>
      <c r="AY237" s="29"/>
      <c r="AZ237" s="24" t="s">
        <v>1</v>
      </c>
      <c r="BA237" s="24" t="s">
        <v>1</v>
      </c>
      <c r="BB237" s="11"/>
      <c r="BC237" s="24" t="s">
        <v>1</v>
      </c>
      <c r="BD237" s="27">
        <f t="shared" ref="BD237:BI237" si="118">(BD199/BC199-1)*100</f>
        <v>13.139712235451606</v>
      </c>
      <c r="BE237" s="27">
        <f t="shared" si="118"/>
        <v>16.101569725499054</v>
      </c>
      <c r="BF237" s="27">
        <f t="shared" si="118"/>
        <v>15.646936266930545</v>
      </c>
      <c r="BG237" s="27">
        <f t="shared" si="118"/>
        <v>44.930601339925722</v>
      </c>
      <c r="BH237" s="27">
        <f t="shared" si="118"/>
        <v>5.3216258845112385E-2</v>
      </c>
      <c r="BI237" s="27">
        <f t="shared" si="118"/>
        <v>20.801029670644454</v>
      </c>
      <c r="BJ237" s="27">
        <v>-16.823821600360912</v>
      </c>
      <c r="BK237" s="27">
        <v>25.413369428011045</v>
      </c>
      <c r="BL237" s="27">
        <v>28.46433692245256</v>
      </c>
      <c r="BM237" s="27">
        <v>31.225793177310379</v>
      </c>
      <c r="BN237" s="27">
        <v>23.442448359123304</v>
      </c>
      <c r="BO237" s="27">
        <v>13.249464306989744</v>
      </c>
      <c r="BP237" s="27">
        <v>21.507150067384973</v>
      </c>
      <c r="BQ237" s="27">
        <v>8.0790930704464969</v>
      </c>
      <c r="BR237" s="27">
        <v>6.054362767131094</v>
      </c>
      <c r="BS237" s="27">
        <v>34.652510568696492</v>
      </c>
      <c r="BT237" s="27">
        <v>15.61182808043613</v>
      </c>
      <c r="BU237" s="27">
        <v>1.5608626172909146</v>
      </c>
      <c r="BV237" s="27">
        <v>18.750841668250672</v>
      </c>
      <c r="BW237" s="27">
        <v>10.015117000053685</v>
      </c>
      <c r="BX237" s="27">
        <v>14.644733706989687</v>
      </c>
      <c r="BY237" s="29"/>
      <c r="BZ237" s="24" t="s">
        <v>1</v>
      </c>
      <c r="CA237" s="24" t="s">
        <v>1</v>
      </c>
    </row>
    <row r="238" spans="1:79" s="6" customFormat="1" x14ac:dyDescent="0.25">
      <c r="A238" s="51" t="s">
        <v>224</v>
      </c>
      <c r="B238" s="4" t="s">
        <v>15</v>
      </c>
      <c r="C238" s="25" t="s">
        <v>1</v>
      </c>
      <c r="D238" s="25" t="s">
        <v>1</v>
      </c>
      <c r="E238" s="25" t="s">
        <v>1</v>
      </c>
      <c r="F238" s="25" t="s">
        <v>1</v>
      </c>
      <c r="G238" s="25" t="s">
        <v>1</v>
      </c>
      <c r="H238" s="25" t="s">
        <v>1</v>
      </c>
      <c r="I238" s="25" t="s">
        <v>1</v>
      </c>
      <c r="J238" s="25" t="s">
        <v>1</v>
      </c>
      <c r="K238" s="25" t="s">
        <v>1</v>
      </c>
      <c r="L238" s="25" t="s">
        <v>1</v>
      </c>
      <c r="M238" s="25" t="s">
        <v>1</v>
      </c>
      <c r="N238" s="25" t="s">
        <v>1</v>
      </c>
      <c r="O238" s="25" t="s">
        <v>1</v>
      </c>
      <c r="P238" s="25" t="s">
        <v>1</v>
      </c>
      <c r="Q238" s="25" t="s">
        <v>1</v>
      </c>
      <c r="R238" s="25" t="s">
        <v>1</v>
      </c>
      <c r="S238" s="25" t="s">
        <v>1</v>
      </c>
      <c r="T238" s="27" t="s">
        <v>1</v>
      </c>
      <c r="U238" s="27" t="s">
        <v>1</v>
      </c>
      <c r="V238" s="27">
        <v>69.577485667949588</v>
      </c>
      <c r="W238" s="27">
        <v>35.5320850500324</v>
      </c>
      <c r="X238" s="27">
        <v>28.738627673048445</v>
      </c>
      <c r="Y238" s="29"/>
      <c r="Z238" s="24" t="s">
        <v>1</v>
      </c>
      <c r="AA238" s="24" t="s">
        <v>1</v>
      </c>
      <c r="AB238" s="7"/>
      <c r="AC238" s="25" t="s">
        <v>1</v>
      </c>
      <c r="AD238" s="25" t="s">
        <v>1</v>
      </c>
      <c r="AE238" s="25" t="s">
        <v>1</v>
      </c>
      <c r="AF238" s="25" t="s">
        <v>1</v>
      </c>
      <c r="AG238" s="25" t="s">
        <v>1</v>
      </c>
      <c r="AH238" s="25" t="s">
        <v>1</v>
      </c>
      <c r="AI238" s="25" t="s">
        <v>1</v>
      </c>
      <c r="AJ238" s="25" t="s">
        <v>1</v>
      </c>
      <c r="AK238" s="25" t="s">
        <v>1</v>
      </c>
      <c r="AL238" s="25" t="s">
        <v>1</v>
      </c>
      <c r="AM238" s="25" t="s">
        <v>1</v>
      </c>
      <c r="AN238" s="25" t="s">
        <v>1</v>
      </c>
      <c r="AO238" s="25" t="s">
        <v>1</v>
      </c>
      <c r="AP238" s="25" t="s">
        <v>1</v>
      </c>
      <c r="AQ238" s="25" t="s">
        <v>1</v>
      </c>
      <c r="AR238" s="25" t="s">
        <v>1</v>
      </c>
      <c r="AS238" s="25" t="s">
        <v>1</v>
      </c>
      <c r="AT238" s="27" t="s">
        <v>1</v>
      </c>
      <c r="AU238" s="27" t="s">
        <v>1</v>
      </c>
      <c r="AV238" s="27">
        <v>76.404494382022477</v>
      </c>
      <c r="AW238" s="27">
        <v>-45.429936305732511</v>
      </c>
      <c r="AX238" s="27">
        <v>41.447330026262087</v>
      </c>
      <c r="AY238" s="29"/>
      <c r="AZ238" s="24" t="s">
        <v>1</v>
      </c>
      <c r="BA238" s="24" t="s">
        <v>1</v>
      </c>
      <c r="BB238" s="11"/>
      <c r="BC238" s="25" t="s">
        <v>1</v>
      </c>
      <c r="BD238" s="25" t="s">
        <v>1</v>
      </c>
      <c r="BE238" s="25" t="s">
        <v>1</v>
      </c>
      <c r="BF238" s="25" t="s">
        <v>1</v>
      </c>
      <c r="BG238" s="25" t="s">
        <v>1</v>
      </c>
      <c r="BH238" s="25" t="s">
        <v>1</v>
      </c>
      <c r="BI238" s="25" t="s">
        <v>1</v>
      </c>
      <c r="BJ238" s="25" t="s">
        <v>1</v>
      </c>
      <c r="BK238" s="25" t="s">
        <v>1</v>
      </c>
      <c r="BL238" s="25" t="s">
        <v>1</v>
      </c>
      <c r="BM238" s="25" t="s">
        <v>1</v>
      </c>
      <c r="BN238" s="25" t="s">
        <v>1</v>
      </c>
      <c r="BO238" s="25" t="s">
        <v>1</v>
      </c>
      <c r="BP238" s="25" t="s">
        <v>1</v>
      </c>
      <c r="BQ238" s="25" t="s">
        <v>1</v>
      </c>
      <c r="BR238" s="25" t="s">
        <v>1</v>
      </c>
      <c r="BS238" s="25" t="s">
        <v>1</v>
      </c>
      <c r="BT238" s="27" t="s">
        <v>1</v>
      </c>
      <c r="BU238" s="27" t="s">
        <v>1</v>
      </c>
      <c r="BV238" s="27">
        <v>69.546666484683726</v>
      </c>
      <c r="BW238" s="27">
        <v>35.912355344580881</v>
      </c>
      <c r="BX238" s="27">
        <v>28.714660997932185</v>
      </c>
      <c r="BY238" s="29"/>
      <c r="BZ238" s="24" t="s">
        <v>1</v>
      </c>
      <c r="CA238" s="24" t="s">
        <v>1</v>
      </c>
    </row>
    <row r="239" spans="1:79" s="6" customFormat="1" x14ac:dyDescent="0.25">
      <c r="A239" s="51" t="s">
        <v>225</v>
      </c>
      <c r="B239" s="4" t="s">
        <v>15</v>
      </c>
      <c r="C239" s="25" t="s">
        <v>1</v>
      </c>
      <c r="D239" s="25" t="s">
        <v>1</v>
      </c>
      <c r="E239" s="25" t="s">
        <v>1</v>
      </c>
      <c r="F239" s="25" t="s">
        <v>1</v>
      </c>
      <c r="G239" s="25" t="s">
        <v>1</v>
      </c>
      <c r="H239" s="25" t="s">
        <v>1</v>
      </c>
      <c r="I239" s="25" t="s">
        <v>1</v>
      </c>
      <c r="J239" s="25" t="s">
        <v>1</v>
      </c>
      <c r="K239" s="25" t="s">
        <v>1</v>
      </c>
      <c r="L239" s="25" t="s">
        <v>1</v>
      </c>
      <c r="M239" s="25" t="s">
        <v>1</v>
      </c>
      <c r="N239" s="25" t="s">
        <v>1</v>
      </c>
      <c r="O239" s="25" t="s">
        <v>1</v>
      </c>
      <c r="P239" s="25" t="s">
        <v>1</v>
      </c>
      <c r="Q239" s="25" t="s">
        <v>1</v>
      </c>
      <c r="R239" s="25" t="s">
        <v>1</v>
      </c>
      <c r="S239" s="25" t="s">
        <v>1</v>
      </c>
      <c r="T239" s="27" t="s">
        <v>1</v>
      </c>
      <c r="U239" s="27" t="s">
        <v>1</v>
      </c>
      <c r="V239" s="27">
        <v>41.341861548413192</v>
      </c>
      <c r="W239" s="27">
        <v>41.746862019205942</v>
      </c>
      <c r="X239" s="27">
        <v>30.318181646742648</v>
      </c>
      <c r="Y239" s="29"/>
      <c r="Z239" s="24" t="s">
        <v>1</v>
      </c>
      <c r="AA239" s="24" t="s">
        <v>1</v>
      </c>
      <c r="AB239" s="7"/>
      <c r="AC239" s="25" t="s">
        <v>1</v>
      </c>
      <c r="AD239" s="25" t="s">
        <v>1</v>
      </c>
      <c r="AE239" s="25" t="s">
        <v>1</v>
      </c>
      <c r="AF239" s="25" t="s">
        <v>1</v>
      </c>
      <c r="AG239" s="25" t="s">
        <v>1</v>
      </c>
      <c r="AH239" s="25" t="s">
        <v>1</v>
      </c>
      <c r="AI239" s="25" t="s">
        <v>1</v>
      </c>
      <c r="AJ239" s="25" t="s">
        <v>1</v>
      </c>
      <c r="AK239" s="25" t="s">
        <v>1</v>
      </c>
      <c r="AL239" s="25" t="s">
        <v>1</v>
      </c>
      <c r="AM239" s="25" t="s">
        <v>1</v>
      </c>
      <c r="AN239" s="25" t="s">
        <v>1</v>
      </c>
      <c r="AO239" s="25" t="s">
        <v>1</v>
      </c>
      <c r="AP239" s="25" t="s">
        <v>1</v>
      </c>
      <c r="AQ239" s="25" t="s">
        <v>1</v>
      </c>
      <c r="AR239" s="25" t="s">
        <v>1</v>
      </c>
      <c r="AS239" s="25" t="s">
        <v>1</v>
      </c>
      <c r="AT239" s="27" t="s">
        <v>1</v>
      </c>
      <c r="AU239" s="27" t="s">
        <v>1</v>
      </c>
      <c r="AV239" s="27">
        <v>14.713128190717084</v>
      </c>
      <c r="AW239" s="27">
        <v>-13.43845437768454</v>
      </c>
      <c r="AX239" s="27">
        <v>22.08575067213814</v>
      </c>
      <c r="AY239" s="29"/>
      <c r="AZ239" s="24" t="s">
        <v>1</v>
      </c>
      <c r="BA239" s="24" t="s">
        <v>1</v>
      </c>
      <c r="BB239" s="11"/>
      <c r="BC239" s="25" t="s">
        <v>1</v>
      </c>
      <c r="BD239" s="25" t="s">
        <v>1</v>
      </c>
      <c r="BE239" s="25" t="s">
        <v>1</v>
      </c>
      <c r="BF239" s="25" t="s">
        <v>1</v>
      </c>
      <c r="BG239" s="25" t="s">
        <v>1</v>
      </c>
      <c r="BH239" s="25" t="s">
        <v>1</v>
      </c>
      <c r="BI239" s="25" t="s">
        <v>1</v>
      </c>
      <c r="BJ239" s="25" t="s">
        <v>1</v>
      </c>
      <c r="BK239" s="25" t="s">
        <v>1</v>
      </c>
      <c r="BL239" s="25" t="s">
        <v>1</v>
      </c>
      <c r="BM239" s="25" t="s">
        <v>1</v>
      </c>
      <c r="BN239" s="25" t="s">
        <v>1</v>
      </c>
      <c r="BO239" s="25" t="s">
        <v>1</v>
      </c>
      <c r="BP239" s="25" t="s">
        <v>1</v>
      </c>
      <c r="BQ239" s="25" t="s">
        <v>1</v>
      </c>
      <c r="BR239" s="25" t="s">
        <v>1</v>
      </c>
      <c r="BS239" s="25" t="s">
        <v>1</v>
      </c>
      <c r="BT239" s="27" t="s">
        <v>1</v>
      </c>
      <c r="BU239" s="27" t="s">
        <v>1</v>
      </c>
      <c r="BV239" s="27">
        <v>43.389914780878279</v>
      </c>
      <c r="BW239" s="27">
        <v>45.142401502337925</v>
      </c>
      <c r="BX239" s="27">
        <v>30.620276999122552</v>
      </c>
      <c r="BY239" s="29"/>
      <c r="BZ239" s="24" t="s">
        <v>1</v>
      </c>
      <c r="CA239" s="24" t="s">
        <v>1</v>
      </c>
    </row>
    <row r="240" spans="1:79" s="6" customFormat="1" x14ac:dyDescent="0.25">
      <c r="A240" s="51" t="s">
        <v>238</v>
      </c>
      <c r="B240" s="4" t="s">
        <v>15</v>
      </c>
      <c r="C240" s="24" t="s">
        <v>1</v>
      </c>
      <c r="D240" s="27">
        <f t="shared" ref="D240:K241" si="119">(D202/C202-1)*100</f>
        <v>14.353355063008078</v>
      </c>
      <c r="E240" s="27">
        <f t="shared" si="119"/>
        <v>8.297385636430942</v>
      </c>
      <c r="F240" s="27">
        <f t="shared" si="119"/>
        <v>3.4421400352593556</v>
      </c>
      <c r="G240" s="27">
        <f t="shared" si="119"/>
        <v>-7.2633403650681156</v>
      </c>
      <c r="H240" s="27">
        <f t="shared" si="119"/>
        <v>22.845531090829652</v>
      </c>
      <c r="I240" s="27">
        <f t="shared" si="119"/>
        <v>-13.345605762082791</v>
      </c>
      <c r="J240" s="27">
        <f t="shared" si="119"/>
        <v>-18.415150520679102</v>
      </c>
      <c r="K240" s="27">
        <f t="shared" si="119"/>
        <v>22.3812788621808</v>
      </c>
      <c r="L240" s="27">
        <v>27.514028127786826</v>
      </c>
      <c r="M240" s="27">
        <v>17.634754882477964</v>
      </c>
      <c r="N240" s="27">
        <v>28.899971057261165</v>
      </c>
      <c r="O240" s="27">
        <v>-11.040459063898833</v>
      </c>
      <c r="P240" s="27">
        <v>21.590155366844787</v>
      </c>
      <c r="Q240" s="27">
        <v>2.6882962916982667</v>
      </c>
      <c r="R240" s="27">
        <v>4.242837193858362</v>
      </c>
      <c r="S240" s="27">
        <v>6.7778554356603404</v>
      </c>
      <c r="T240" s="27">
        <v>0.72979745537984364</v>
      </c>
      <c r="U240" s="27">
        <v>2.9885413354936441</v>
      </c>
      <c r="V240" s="27">
        <v>13.981067410108828</v>
      </c>
      <c r="W240" s="27">
        <v>4.2230663872280916</v>
      </c>
      <c r="X240" s="27">
        <v>6.9906444668570655</v>
      </c>
      <c r="Y240" s="29"/>
      <c r="Z240" s="24" t="s">
        <v>1</v>
      </c>
      <c r="AA240" s="24" t="s">
        <v>1</v>
      </c>
      <c r="AB240" s="7"/>
      <c r="AC240" s="24" t="s">
        <v>1</v>
      </c>
      <c r="AD240" s="27">
        <f t="shared" ref="AD240:AI241" si="120">(AD202/AC202-1)*100</f>
        <v>14.752617830368454</v>
      </c>
      <c r="AE240" s="27">
        <f t="shared" si="120"/>
        <v>3.8679064712205058</v>
      </c>
      <c r="AF240" s="27">
        <f t="shared" si="120"/>
        <v>-2.6314246278683284</v>
      </c>
      <c r="AG240" s="27">
        <f t="shared" si="120"/>
        <v>-37.584405826628611</v>
      </c>
      <c r="AH240" s="27">
        <f t="shared" si="120"/>
        <v>57.339350834620895</v>
      </c>
      <c r="AI240" s="27">
        <f t="shared" si="120"/>
        <v>-38.929309542284493</v>
      </c>
      <c r="AJ240" s="27">
        <v>-19.463866749077841</v>
      </c>
      <c r="AK240" s="27">
        <v>26.403155196289507</v>
      </c>
      <c r="AL240" s="27">
        <v>36.63870816692387</v>
      </c>
      <c r="AM240" s="27">
        <v>20.850470673651444</v>
      </c>
      <c r="AN240" s="27">
        <v>52.720352137500505</v>
      </c>
      <c r="AO240" s="27">
        <v>-27.655196378407332</v>
      </c>
      <c r="AP240" s="27">
        <v>30.438212057639412</v>
      </c>
      <c r="AQ240" s="27">
        <v>2.4573408483400616</v>
      </c>
      <c r="AR240" s="27">
        <v>6.7140839551666831</v>
      </c>
      <c r="AS240" s="27">
        <v>1.7000547165070268</v>
      </c>
      <c r="AT240" s="27">
        <v>-14.677571167157977</v>
      </c>
      <c r="AU240" s="27">
        <v>11.625439057737697</v>
      </c>
      <c r="AV240" s="27">
        <v>11.663796342535647</v>
      </c>
      <c r="AW240" s="27">
        <v>-1.5666044829064862</v>
      </c>
      <c r="AX240" s="27">
        <v>5.2133859415190997</v>
      </c>
      <c r="AY240" s="29"/>
      <c r="AZ240" s="24" t="s">
        <v>1</v>
      </c>
      <c r="BA240" s="24" t="s">
        <v>1</v>
      </c>
      <c r="BB240" s="11"/>
      <c r="BC240" s="24" t="s">
        <v>1</v>
      </c>
      <c r="BD240" s="27">
        <f t="shared" ref="BD240:BI241" si="121">(BD202/BC202-1)*100</f>
        <v>13.489272917518047</v>
      </c>
      <c r="BE240" s="27">
        <f t="shared" si="121"/>
        <v>17.990351208369582</v>
      </c>
      <c r="BF240" s="27">
        <f t="shared" si="121"/>
        <v>15.142050841354315</v>
      </c>
      <c r="BG240" s="27">
        <f t="shared" si="121"/>
        <v>42.129978045844062</v>
      </c>
      <c r="BH240" s="27">
        <f t="shared" si="121"/>
        <v>-1.8303379236668804</v>
      </c>
      <c r="BI240" s="27">
        <f t="shared" si="121"/>
        <v>15.987269987403586</v>
      </c>
      <c r="BJ240" s="27">
        <v>-17.782051390517339</v>
      </c>
      <c r="BK240" s="27">
        <v>20.002979176774982</v>
      </c>
      <c r="BL240" s="27">
        <v>21.830455720056552</v>
      </c>
      <c r="BM240" s="27">
        <v>15.388291781774877</v>
      </c>
      <c r="BN240" s="27">
        <v>11.471594353682168</v>
      </c>
      <c r="BO240" s="27">
        <v>5.6141489909066866</v>
      </c>
      <c r="BP240" s="27">
        <v>15.514766626549715</v>
      </c>
      <c r="BQ240" s="27">
        <v>2.8673658284491976</v>
      </c>
      <c r="BR240" s="27">
        <v>2.3344122600028827</v>
      </c>
      <c r="BS240" s="27">
        <v>10.86702069762584</v>
      </c>
      <c r="BT240" s="27">
        <v>12.111475403017646</v>
      </c>
      <c r="BU240" s="27">
        <v>-1.8671239069144696</v>
      </c>
      <c r="BV240" s="27">
        <v>15.462959068415172</v>
      </c>
      <c r="BW240" s="27">
        <v>7.803727299820018</v>
      </c>
      <c r="BX240" s="27">
        <v>7.9942628685369499</v>
      </c>
      <c r="BY240" s="29"/>
      <c r="BZ240" s="24" t="s">
        <v>1</v>
      </c>
      <c r="CA240" s="24" t="s">
        <v>1</v>
      </c>
    </row>
    <row r="241" spans="1:79" s="6" customFormat="1" x14ac:dyDescent="0.25">
      <c r="A241" s="51" t="s">
        <v>239</v>
      </c>
      <c r="B241" s="4" t="s">
        <v>15</v>
      </c>
      <c r="C241" s="24" t="s">
        <v>1</v>
      </c>
      <c r="D241" s="27">
        <f t="shared" si="119"/>
        <v>15.676294028303484</v>
      </c>
      <c r="E241" s="27">
        <f t="shared" si="119"/>
        <v>3.2261271405964465</v>
      </c>
      <c r="F241" s="27">
        <f t="shared" si="119"/>
        <v>22.339640911613756</v>
      </c>
      <c r="G241" s="27">
        <f t="shared" si="119"/>
        <v>46.669504132258702</v>
      </c>
      <c r="H241" s="27">
        <f t="shared" si="119"/>
        <v>21.691755494842123</v>
      </c>
      <c r="I241" s="27">
        <f t="shared" si="119"/>
        <v>-11.499747852492881</v>
      </c>
      <c r="J241" s="27">
        <f t="shared" si="119"/>
        <v>-18.086873284535809</v>
      </c>
      <c r="K241" s="27">
        <f t="shared" si="119"/>
        <v>44.090589758659959</v>
      </c>
      <c r="L241" s="27">
        <v>30.276723296620144</v>
      </c>
      <c r="M241" s="27">
        <v>43.635551239574077</v>
      </c>
      <c r="N241" s="27">
        <v>29.385674727913468</v>
      </c>
      <c r="O241" s="27">
        <v>33.658431636088103</v>
      </c>
      <c r="P241" s="27">
        <v>24.294315153730661</v>
      </c>
      <c r="Q241" s="27">
        <v>7.5518120007391776</v>
      </c>
      <c r="R241" s="27">
        <v>1.7433236449043932</v>
      </c>
      <c r="S241" s="27">
        <v>49.616810588208217</v>
      </c>
      <c r="T241" s="27">
        <v>-23.738067325646249</v>
      </c>
      <c r="U241" s="27">
        <v>31.148969984454599</v>
      </c>
      <c r="V241" s="27">
        <v>5.0897153839823295</v>
      </c>
      <c r="W241" s="27">
        <v>41.742960418848462</v>
      </c>
      <c r="X241" s="27">
        <v>-0.29697227973937146</v>
      </c>
      <c r="Y241" s="29"/>
      <c r="Z241" s="24" t="s">
        <v>1</v>
      </c>
      <c r="AA241" s="24" t="s">
        <v>1</v>
      </c>
      <c r="AB241" s="7"/>
      <c r="AC241" s="24" t="s">
        <v>1</v>
      </c>
      <c r="AD241" s="27">
        <f t="shared" si="120"/>
        <v>16.430859396588417</v>
      </c>
      <c r="AE241" s="27">
        <f t="shared" si="120"/>
        <v>5.8087024008501187</v>
      </c>
      <c r="AF241" s="27">
        <f t="shared" si="120"/>
        <v>21.539839975655028</v>
      </c>
      <c r="AG241" s="27">
        <f t="shared" si="120"/>
        <v>41.677934074734146</v>
      </c>
      <c r="AH241" s="27">
        <f t="shared" si="120"/>
        <v>19.737522327758406</v>
      </c>
      <c r="AI241" s="27">
        <f t="shared" si="120"/>
        <v>-21.358075481191364</v>
      </c>
      <c r="AJ241" s="27">
        <v>-20.459072242104948</v>
      </c>
      <c r="AK241" s="27">
        <v>36.665164183669205</v>
      </c>
      <c r="AL241" s="27">
        <v>17.708579029575745</v>
      </c>
      <c r="AM241" s="27">
        <v>16.913640057697666</v>
      </c>
      <c r="AN241" s="27">
        <v>9.897238710367894</v>
      </c>
      <c r="AO241" s="27">
        <v>40.849688978632372</v>
      </c>
      <c r="AP241" s="27">
        <v>17.883506262423097</v>
      </c>
      <c r="AQ241" s="27">
        <v>-0.90952876576341213</v>
      </c>
      <c r="AR241" s="27">
        <v>-9.7075214508914431</v>
      </c>
      <c r="AS241" s="27">
        <v>31.238672514805188</v>
      </c>
      <c r="AT241" s="27">
        <v>-19.055180854428709</v>
      </c>
      <c r="AU241" s="27">
        <v>31.886064223852362</v>
      </c>
      <c r="AV241" s="27">
        <v>4.9270477798667001</v>
      </c>
      <c r="AW241" s="27">
        <v>10.506518501607776</v>
      </c>
      <c r="AX241" s="27">
        <v>11.348460991273734</v>
      </c>
      <c r="AY241" s="29"/>
      <c r="AZ241" s="24" t="s">
        <v>1</v>
      </c>
      <c r="BA241" s="24" t="s">
        <v>1</v>
      </c>
      <c r="BB241" s="11"/>
      <c r="BC241" s="24" t="s">
        <v>1</v>
      </c>
      <c r="BD241" s="27">
        <f t="shared" si="121"/>
        <v>2.2979422827701823</v>
      </c>
      <c r="BE241" s="27">
        <f t="shared" si="121"/>
        <v>-48.888535762840547</v>
      </c>
      <c r="BF241" s="27">
        <f t="shared" si="121"/>
        <v>55.750829072820231</v>
      </c>
      <c r="BG241" s="27">
        <f t="shared" si="121"/>
        <v>209.38745862143534</v>
      </c>
      <c r="BH241" s="27">
        <f t="shared" si="121"/>
        <v>50.864292230241361</v>
      </c>
      <c r="BI241" s="27">
        <f t="shared" si="121"/>
        <v>105.30079747772278</v>
      </c>
      <c r="BJ241" s="27">
        <v>-7.320827298561106</v>
      </c>
      <c r="BK241" s="27">
        <v>73.013032712270174</v>
      </c>
      <c r="BL241" s="27">
        <v>68.945798828184195</v>
      </c>
      <c r="BM241" s="27">
        <v>100.91790679741885</v>
      </c>
      <c r="BN241" s="27">
        <v>53.695222370103181</v>
      </c>
      <c r="BO241" s="27">
        <v>27.244399476276083</v>
      </c>
      <c r="BP241" s="27">
        <v>30.623624889624224</v>
      </c>
      <c r="BQ241" s="27">
        <v>15.090816763999438</v>
      </c>
      <c r="BR241" s="27">
        <v>10.527551512986921</v>
      </c>
      <c r="BS241" s="27">
        <v>61.134055146801657</v>
      </c>
      <c r="BT241" s="27">
        <v>-26.128272597540793</v>
      </c>
      <c r="BU241" s="27">
        <v>30.7367249907077</v>
      </c>
      <c r="BV241" s="27">
        <v>5.1814925726074934</v>
      </c>
      <c r="BW241" s="27">
        <v>59.323951865779321</v>
      </c>
      <c r="BX241" s="27">
        <v>-4.8431277328616407</v>
      </c>
      <c r="BY241" s="29"/>
      <c r="BZ241" s="24" t="s">
        <v>1</v>
      </c>
      <c r="CA241" s="24" t="s">
        <v>1</v>
      </c>
    </row>
    <row r="242" spans="1:79" s="6" customFormat="1" x14ac:dyDescent="0.25">
      <c r="A242" s="51" t="s">
        <v>226</v>
      </c>
      <c r="B242" s="4" t="s">
        <v>15</v>
      </c>
      <c r="C242" s="25" t="s">
        <v>1</v>
      </c>
      <c r="D242" s="25" t="s">
        <v>1</v>
      </c>
      <c r="E242" s="25" t="s">
        <v>1</v>
      </c>
      <c r="F242" s="25" t="s">
        <v>1</v>
      </c>
      <c r="G242" s="25" t="s">
        <v>1</v>
      </c>
      <c r="H242" s="25" t="s">
        <v>1</v>
      </c>
      <c r="I242" s="25" t="s">
        <v>1</v>
      </c>
      <c r="J242" s="25" t="s">
        <v>1</v>
      </c>
      <c r="K242" s="25" t="s">
        <v>1</v>
      </c>
      <c r="L242" s="25" t="s">
        <v>1</v>
      </c>
      <c r="M242" s="25" t="s">
        <v>1</v>
      </c>
      <c r="N242" s="25" t="s">
        <v>1</v>
      </c>
      <c r="O242" s="25" t="s">
        <v>1</v>
      </c>
      <c r="P242" s="25" t="s">
        <v>1</v>
      </c>
      <c r="Q242" s="25" t="s">
        <v>1</v>
      </c>
      <c r="R242" s="25" t="s">
        <v>1</v>
      </c>
      <c r="S242" s="25" t="s">
        <v>1</v>
      </c>
      <c r="T242" s="27" t="s">
        <v>1</v>
      </c>
      <c r="U242" s="27" t="s">
        <v>1</v>
      </c>
      <c r="V242" s="27">
        <v>86.203000549448674</v>
      </c>
      <c r="W242" s="27">
        <v>-138.81265196208591</v>
      </c>
      <c r="X242" s="27">
        <v>-243.98467745347969</v>
      </c>
      <c r="Y242" s="29"/>
      <c r="Z242" s="24" t="s">
        <v>1</v>
      </c>
      <c r="AA242" s="24" t="s">
        <v>1</v>
      </c>
      <c r="AB242" s="7"/>
      <c r="AC242" s="25" t="s">
        <v>1</v>
      </c>
      <c r="AD242" s="25" t="s">
        <v>1</v>
      </c>
      <c r="AE242" s="25" t="s">
        <v>1</v>
      </c>
      <c r="AF242" s="25" t="s">
        <v>1</v>
      </c>
      <c r="AG242" s="25" t="s">
        <v>1</v>
      </c>
      <c r="AH242" s="25" t="s">
        <v>1</v>
      </c>
      <c r="AI242" s="25" t="s">
        <v>1</v>
      </c>
      <c r="AJ242" s="25" t="s">
        <v>1</v>
      </c>
      <c r="AK242" s="25" t="s">
        <v>1</v>
      </c>
      <c r="AL242" s="25" t="s">
        <v>1</v>
      </c>
      <c r="AM242" s="25" t="s">
        <v>1</v>
      </c>
      <c r="AN242" s="25" t="s">
        <v>1</v>
      </c>
      <c r="AO242" s="25" t="s">
        <v>1</v>
      </c>
      <c r="AP242" s="25" t="s">
        <v>1</v>
      </c>
      <c r="AQ242" s="25" t="s">
        <v>1</v>
      </c>
      <c r="AR242" s="25" t="s">
        <v>1</v>
      </c>
      <c r="AS242" s="25" t="s">
        <v>1</v>
      </c>
      <c r="AT242" s="27" t="s">
        <v>1</v>
      </c>
      <c r="AU242" s="27" t="s">
        <v>1</v>
      </c>
      <c r="AV242" s="27">
        <v>63.864007864581062</v>
      </c>
      <c r="AW242" s="27">
        <v>80.317929041293084</v>
      </c>
      <c r="AX242" s="27">
        <v>-1.806678373695314</v>
      </c>
      <c r="AY242" s="29"/>
      <c r="AZ242" s="24" t="s">
        <v>1</v>
      </c>
      <c r="BA242" s="24" t="s">
        <v>1</v>
      </c>
      <c r="BB242" s="11"/>
      <c r="BC242" s="25" t="s">
        <v>1</v>
      </c>
      <c r="BD242" s="25" t="s">
        <v>1</v>
      </c>
      <c r="BE242" s="25" t="s">
        <v>1</v>
      </c>
      <c r="BF242" s="25" t="s">
        <v>1</v>
      </c>
      <c r="BG242" s="25" t="s">
        <v>1</v>
      </c>
      <c r="BH242" s="25" t="s">
        <v>1</v>
      </c>
      <c r="BI242" s="25" t="s">
        <v>1</v>
      </c>
      <c r="BJ242" s="25" t="s">
        <v>1</v>
      </c>
      <c r="BK242" s="25" t="s">
        <v>1</v>
      </c>
      <c r="BL242" s="25" t="s">
        <v>1</v>
      </c>
      <c r="BM242" s="25" t="s">
        <v>1</v>
      </c>
      <c r="BN242" s="25" t="s">
        <v>1</v>
      </c>
      <c r="BO242" s="25" t="s">
        <v>1</v>
      </c>
      <c r="BP242" s="25" t="s">
        <v>1</v>
      </c>
      <c r="BQ242" s="25" t="s">
        <v>1</v>
      </c>
      <c r="BR242" s="25" t="s">
        <v>1</v>
      </c>
      <c r="BS242" s="25" t="s">
        <v>1</v>
      </c>
      <c r="BT242" s="27" t="s">
        <v>1</v>
      </c>
      <c r="BU242" s="27" t="s">
        <v>1</v>
      </c>
      <c r="BV242" s="27">
        <v>89.618694633156906</v>
      </c>
      <c r="BW242" s="27">
        <v>-167.76746680782915</v>
      </c>
      <c r="BX242" s="27">
        <v>-158.83752125601998</v>
      </c>
      <c r="BY242" s="29"/>
      <c r="BZ242" s="24" t="s">
        <v>1</v>
      </c>
      <c r="CA242" s="24" t="s">
        <v>1</v>
      </c>
    </row>
    <row r="243" spans="1:79" s="6" customFormat="1" x14ac:dyDescent="0.25">
      <c r="A243" s="51" t="s">
        <v>227</v>
      </c>
      <c r="B243" s="4" t="s">
        <v>15</v>
      </c>
      <c r="C243" s="25" t="s">
        <v>1</v>
      </c>
      <c r="D243" s="25" t="s">
        <v>1</v>
      </c>
      <c r="E243" s="25" t="s">
        <v>1</v>
      </c>
      <c r="F243" s="25" t="s">
        <v>1</v>
      </c>
      <c r="G243" s="25" t="s">
        <v>1</v>
      </c>
      <c r="H243" s="25" t="s">
        <v>1</v>
      </c>
      <c r="I243" s="25" t="s">
        <v>1</v>
      </c>
      <c r="J243" s="25" t="s">
        <v>1</v>
      </c>
      <c r="K243" s="25" t="s">
        <v>1</v>
      </c>
      <c r="L243" s="25" t="s">
        <v>1</v>
      </c>
      <c r="M243" s="25" t="s">
        <v>1</v>
      </c>
      <c r="N243" s="25" t="s">
        <v>1</v>
      </c>
      <c r="O243" s="25" t="s">
        <v>1</v>
      </c>
      <c r="P243" s="25" t="s">
        <v>1</v>
      </c>
      <c r="Q243" s="25" t="s">
        <v>1</v>
      </c>
      <c r="R243" s="25" t="s">
        <v>1</v>
      </c>
      <c r="S243" s="25" t="s">
        <v>1</v>
      </c>
      <c r="T243" s="27" t="s">
        <v>1</v>
      </c>
      <c r="U243" s="27" t="s">
        <v>1</v>
      </c>
      <c r="V243" s="27">
        <v>150.71189676077256</v>
      </c>
      <c r="W243" s="27">
        <v>-189.48388659209323</v>
      </c>
      <c r="X243" s="27">
        <v>-604.7282638539474</v>
      </c>
      <c r="Y243" s="29"/>
      <c r="Z243" s="24" t="s">
        <v>1</v>
      </c>
      <c r="AA243" s="24" t="s">
        <v>1</v>
      </c>
      <c r="AB243" s="7"/>
      <c r="AC243" s="25" t="s">
        <v>1</v>
      </c>
      <c r="AD243" s="25" t="s">
        <v>1</v>
      </c>
      <c r="AE243" s="25" t="s">
        <v>1</v>
      </c>
      <c r="AF243" s="25" t="s">
        <v>1</v>
      </c>
      <c r="AG243" s="25" t="s">
        <v>1</v>
      </c>
      <c r="AH243" s="25" t="s">
        <v>1</v>
      </c>
      <c r="AI243" s="25" t="s">
        <v>1</v>
      </c>
      <c r="AJ243" s="25" t="s">
        <v>1</v>
      </c>
      <c r="AK243" s="25" t="s">
        <v>1</v>
      </c>
      <c r="AL243" s="25" t="s">
        <v>1</v>
      </c>
      <c r="AM243" s="25" t="s">
        <v>1</v>
      </c>
      <c r="AN243" s="25" t="s">
        <v>1</v>
      </c>
      <c r="AO243" s="25" t="s">
        <v>1</v>
      </c>
      <c r="AP243" s="25" t="s">
        <v>1</v>
      </c>
      <c r="AQ243" s="25" t="s">
        <v>1</v>
      </c>
      <c r="AR243" s="25" t="s">
        <v>1</v>
      </c>
      <c r="AS243" s="25" t="s">
        <v>1</v>
      </c>
      <c r="AT243" s="27" t="s">
        <v>1</v>
      </c>
      <c r="AU243" s="27" t="s">
        <v>1</v>
      </c>
      <c r="AV243" s="27" t="e">
        <v>#DIV/0!</v>
      </c>
      <c r="AW243" s="27" t="e">
        <v>#DIV/0!</v>
      </c>
      <c r="AX243" s="27">
        <v>-7.1428571428571175</v>
      </c>
      <c r="AY243" s="29"/>
      <c r="AZ243" s="24" t="s">
        <v>1</v>
      </c>
      <c r="BA243" s="24" t="s">
        <v>1</v>
      </c>
      <c r="BB243" s="11"/>
      <c r="BC243" s="25" t="s">
        <v>1</v>
      </c>
      <c r="BD243" s="25" t="s">
        <v>1</v>
      </c>
      <c r="BE243" s="25" t="s">
        <v>1</v>
      </c>
      <c r="BF243" s="25" t="s">
        <v>1</v>
      </c>
      <c r="BG243" s="25" t="s">
        <v>1</v>
      </c>
      <c r="BH243" s="25" t="s">
        <v>1</v>
      </c>
      <c r="BI243" s="25" t="s">
        <v>1</v>
      </c>
      <c r="BJ243" s="25" t="s">
        <v>1</v>
      </c>
      <c r="BK243" s="25" t="s">
        <v>1</v>
      </c>
      <c r="BL243" s="25" t="s">
        <v>1</v>
      </c>
      <c r="BM243" s="25" t="s">
        <v>1</v>
      </c>
      <c r="BN243" s="25" t="s">
        <v>1</v>
      </c>
      <c r="BO243" s="25" t="s">
        <v>1</v>
      </c>
      <c r="BP243" s="25" t="s">
        <v>1</v>
      </c>
      <c r="BQ243" s="25" t="s">
        <v>1</v>
      </c>
      <c r="BR243" s="25" t="s">
        <v>1</v>
      </c>
      <c r="BS243" s="25" t="s">
        <v>1</v>
      </c>
      <c r="BT243" s="27" t="s">
        <v>1</v>
      </c>
      <c r="BU243" s="27" t="s">
        <v>1</v>
      </c>
      <c r="BV243" s="27">
        <v>150.71189676077256</v>
      </c>
      <c r="BW243" s="27">
        <v>-217.30070726460062</v>
      </c>
      <c r="BX243" s="27">
        <v>-463.01619337603717</v>
      </c>
      <c r="BY243" s="29"/>
      <c r="BZ243" s="24" t="s">
        <v>1</v>
      </c>
      <c r="CA243" s="24" t="s">
        <v>1</v>
      </c>
    </row>
    <row r="244" spans="1:79" ht="22.5" x14ac:dyDescent="0.25">
      <c r="A244" s="47" t="s">
        <v>115</v>
      </c>
      <c r="B244" s="17" t="s">
        <v>23</v>
      </c>
      <c r="C244" s="28">
        <f t="shared" ref="C244:K244" si="122">C187*1000/C32</f>
        <v>11.405726545160217</v>
      </c>
      <c r="D244" s="28">
        <f t="shared" si="122"/>
        <v>12.096524943240325</v>
      </c>
      <c r="E244" s="28">
        <f t="shared" si="122"/>
        <v>11.222696769826113</v>
      </c>
      <c r="F244" s="28">
        <f t="shared" si="122"/>
        <v>12.040477719568003</v>
      </c>
      <c r="G244" s="28">
        <f t="shared" si="122"/>
        <v>12.776407902451831</v>
      </c>
      <c r="H244" s="28">
        <f t="shared" si="122"/>
        <v>12.98053689188629</v>
      </c>
      <c r="I244" s="28">
        <f t="shared" si="122"/>
        <v>12.34655109331224</v>
      </c>
      <c r="J244" s="28">
        <f t="shared" si="122"/>
        <v>11.668484119609751</v>
      </c>
      <c r="K244" s="28">
        <f t="shared" si="122"/>
        <v>13.445156586382994</v>
      </c>
      <c r="L244" s="28">
        <v>14.944395757161393</v>
      </c>
      <c r="M244" s="28">
        <v>12.944723322117378</v>
      </c>
      <c r="N244" s="28">
        <v>13.217921475643932</v>
      </c>
      <c r="O244" s="28">
        <v>14.342774775794741</v>
      </c>
      <c r="P244" s="28">
        <v>14.428017271740005</v>
      </c>
      <c r="Q244" s="28">
        <v>13.471857856523817</v>
      </c>
      <c r="R244" s="28">
        <v>13.022277596942311</v>
      </c>
      <c r="S244" s="28">
        <v>14.675282210105445</v>
      </c>
      <c r="T244" s="28">
        <v>14.494054804039324</v>
      </c>
      <c r="U244" s="28">
        <v>13.952937352306728</v>
      </c>
      <c r="V244" s="28">
        <v>13.84717531708071</v>
      </c>
      <c r="W244" s="28">
        <v>13.60245392217089</v>
      </c>
      <c r="X244" s="28">
        <v>13.176357508741562</v>
      </c>
      <c r="Y244" s="29"/>
      <c r="Z244" s="19">
        <f t="shared" ref="Z244:Z262" si="123">IFERROR(X244/W244-1,"X")</f>
        <v>-3.1324966499965523E-2</v>
      </c>
      <c r="AA244" s="19">
        <f t="shared" ref="AA244:AA266" si="124">IFERROR(X244/T244-1,"X")</f>
        <v>-9.0912951076363768E-2</v>
      </c>
      <c r="AB244" s="7"/>
      <c r="AC244" s="28">
        <f t="shared" ref="AC244:AI251" si="125">AC187*1000/AC32</f>
        <v>13.952310702782706</v>
      </c>
      <c r="AD244" s="28">
        <f t="shared" si="125"/>
        <v>12.839444643707317</v>
      </c>
      <c r="AE244" s="28">
        <f t="shared" si="125"/>
        <v>12.396296245608866</v>
      </c>
      <c r="AF244" s="28">
        <f t="shared" si="125"/>
        <v>13.168770657557294</v>
      </c>
      <c r="AG244" s="28">
        <f t="shared" si="125"/>
        <v>14.550099746336992</v>
      </c>
      <c r="AH244" s="28">
        <f t="shared" si="125"/>
        <v>14.718987422505725</v>
      </c>
      <c r="AI244" s="28">
        <f t="shared" si="125"/>
        <v>14.282773873079121</v>
      </c>
      <c r="AJ244" s="28">
        <v>12.189368732361562</v>
      </c>
      <c r="AK244" s="28">
        <v>14.478483920696759</v>
      </c>
      <c r="AL244" s="28">
        <v>17.411884311153408</v>
      </c>
      <c r="AM244" s="28">
        <v>14.783542810377007</v>
      </c>
      <c r="AN244" s="28">
        <v>13.809988408515432</v>
      </c>
      <c r="AO244" s="28">
        <v>16.104927475757059</v>
      </c>
      <c r="AP244" s="28">
        <v>15.767151397066115</v>
      </c>
      <c r="AQ244" s="28">
        <v>15.058464709388915</v>
      </c>
      <c r="AR244" s="28">
        <v>13.397267116550784</v>
      </c>
      <c r="AS244" s="28">
        <v>15.974105418742559</v>
      </c>
      <c r="AT244" s="28">
        <v>14.247991433719882</v>
      </c>
      <c r="AU244" s="28">
        <v>15.311078016657147</v>
      </c>
      <c r="AV244" s="28">
        <v>15.357923978483434</v>
      </c>
      <c r="AW244" s="28">
        <v>15.88042841174264</v>
      </c>
      <c r="AX244" s="28">
        <v>16.289347528638455</v>
      </c>
      <c r="AY244" s="29"/>
      <c r="AZ244" s="19">
        <f t="shared" ref="AZ244:AZ262" si="126">IFERROR(AX244/AW244-1,"X")</f>
        <v>2.57498794297919E-2</v>
      </c>
      <c r="BA244" s="19">
        <f t="shared" ref="BA244:BA266" si="127">IFERROR(AX244/AT244-1,"X")</f>
        <v>0.14327325394703805</v>
      </c>
      <c r="BB244" s="11"/>
      <c r="BC244" s="28">
        <f t="shared" ref="BC244:BI251" si="128">BC187*1000/BC32</f>
        <v>9.6138233680746019</v>
      </c>
      <c r="BD244" s="28">
        <f t="shared" si="128"/>
        <v>11.439476567398813</v>
      </c>
      <c r="BE244" s="28">
        <f t="shared" si="128"/>
        <v>10.277806932582976</v>
      </c>
      <c r="BF244" s="28">
        <f t="shared" si="128"/>
        <v>11.280898082366356</v>
      </c>
      <c r="BG244" s="28">
        <f t="shared" si="128"/>
        <v>11.790401161923157</v>
      </c>
      <c r="BH244" s="28">
        <f t="shared" si="128"/>
        <v>11.859314696004633</v>
      </c>
      <c r="BI244" s="28">
        <f t="shared" si="128"/>
        <v>11.233426621668389</v>
      </c>
      <c r="BJ244" s="28">
        <v>11.38390965741924</v>
      </c>
      <c r="BK244" s="28">
        <v>12.814248704610893</v>
      </c>
      <c r="BL244" s="28">
        <v>13.498575265496539</v>
      </c>
      <c r="BM244" s="28">
        <v>11.798481512776606</v>
      </c>
      <c r="BN244" s="28">
        <v>12.783007060631435</v>
      </c>
      <c r="BO244" s="28">
        <v>13.233105080114573</v>
      </c>
      <c r="BP244" s="28">
        <v>13.507899767281412</v>
      </c>
      <c r="BQ244" s="28">
        <v>12.50671121222755</v>
      </c>
      <c r="BR244" s="28">
        <v>12.821921615428483</v>
      </c>
      <c r="BS244" s="28">
        <v>13.943863664243271</v>
      </c>
      <c r="BT244" s="28">
        <v>14.606402392700325</v>
      </c>
      <c r="BU244" s="28">
        <v>13.296017353924356</v>
      </c>
      <c r="BV244" s="28">
        <v>13.210470747983296</v>
      </c>
      <c r="BW244" s="28">
        <v>12.703674770110739</v>
      </c>
      <c r="BX244" s="28">
        <v>12.096744846111548</v>
      </c>
      <c r="BY244" s="29"/>
      <c r="BZ244" s="19">
        <f t="shared" ref="BZ244:BZ262" si="129">IFERROR(BX244/BW244-1,"X")</f>
        <v>-4.7775933734322207E-2</v>
      </c>
      <c r="CA244" s="19">
        <f t="shared" ref="CA244:CA266" si="130">IFERROR(BX244/BT244-1,"X")</f>
        <v>-0.17181900642714043</v>
      </c>
    </row>
    <row r="245" spans="1:79" x14ac:dyDescent="0.25">
      <c r="A245" s="53" t="s">
        <v>22</v>
      </c>
      <c r="B245" s="20" t="s">
        <v>24</v>
      </c>
      <c r="C245" s="27">
        <f t="shared" ref="C245:K245" si="131">C188*1000/C33</f>
        <v>930.70235728486227</v>
      </c>
      <c r="D245" s="27">
        <f t="shared" si="131"/>
        <v>924.14170040485828</v>
      </c>
      <c r="E245" s="27">
        <f t="shared" si="131"/>
        <v>947.76284783153676</v>
      </c>
      <c r="F245" s="27">
        <f t="shared" si="131"/>
        <v>954.51806256306759</v>
      </c>
      <c r="G245" s="27">
        <f t="shared" si="131"/>
        <v>1203.1894711305192</v>
      </c>
      <c r="H245" s="27">
        <f t="shared" si="131"/>
        <v>1066.0675071816152</v>
      </c>
      <c r="I245" s="27">
        <f t="shared" si="131"/>
        <v>1320.9295733489187</v>
      </c>
      <c r="J245" s="27">
        <f t="shared" si="131"/>
        <v>1152.9652216507473</v>
      </c>
      <c r="K245" s="27">
        <f t="shared" si="131"/>
        <v>1383.4022759033739</v>
      </c>
      <c r="L245" s="27">
        <v>1403.8829984805</v>
      </c>
      <c r="M245" s="27">
        <v>1410.421662322618</v>
      </c>
      <c r="N245" s="27">
        <v>1448.6422925890276</v>
      </c>
      <c r="O245" s="27">
        <v>1476.5907131147155</v>
      </c>
      <c r="P245" s="27">
        <v>1484.6794659088309</v>
      </c>
      <c r="Q245" s="27">
        <v>1616.5979221529722</v>
      </c>
      <c r="R245" s="27">
        <v>1615.7098680590809</v>
      </c>
      <c r="S245" s="27">
        <v>1989.34925833938</v>
      </c>
      <c r="T245" s="27">
        <v>909.83354627872097</v>
      </c>
      <c r="U245" s="27">
        <v>812.77199347020189</v>
      </c>
      <c r="V245" s="27">
        <v>765.60978770132795</v>
      </c>
      <c r="W245" s="27">
        <v>690.30062333438923</v>
      </c>
      <c r="X245" s="27">
        <v>669.92426675678337</v>
      </c>
      <c r="Y245" s="29"/>
      <c r="Z245" s="24">
        <f t="shared" si="123"/>
        <v>-2.951809094301705E-2</v>
      </c>
      <c r="AA245" s="24">
        <f t="shared" si="124"/>
        <v>-0.26368480311940834</v>
      </c>
      <c r="AB245" s="7"/>
      <c r="AC245" s="27">
        <f t="shared" si="125"/>
        <v>513.81290322580651</v>
      </c>
      <c r="AD245" s="27">
        <f t="shared" si="125"/>
        <v>881.1906693711968</v>
      </c>
      <c r="AE245" s="27">
        <f t="shared" si="125"/>
        <v>966.84191176470586</v>
      </c>
      <c r="AF245" s="27">
        <f t="shared" si="125"/>
        <v>1073.1774744027305</v>
      </c>
      <c r="AG245" s="27">
        <f t="shared" si="125"/>
        <v>1240.1875</v>
      </c>
      <c r="AH245" s="27">
        <f t="shared" si="125"/>
        <v>1172.3939393939395</v>
      </c>
      <c r="AI245" s="27">
        <f t="shared" si="125"/>
        <v>1187.3708920187794</v>
      </c>
      <c r="AJ245" s="27">
        <v>1306.8999999999996</v>
      </c>
      <c r="AK245" s="27">
        <v>1456.1757425742574</v>
      </c>
      <c r="AL245" s="27">
        <v>1570.724890829694</v>
      </c>
      <c r="AM245" s="27">
        <v>1163.4942528735633</v>
      </c>
      <c r="AN245" s="27">
        <v>1414.4639745222928</v>
      </c>
      <c r="AO245" s="27">
        <v>1441.3942414965991</v>
      </c>
      <c r="AP245" s="27">
        <v>1349.70760212766</v>
      </c>
      <c r="AQ245" s="27">
        <v>1579.4461805555557</v>
      </c>
      <c r="AR245" s="27">
        <v>1773.736171617162</v>
      </c>
      <c r="AS245" s="27">
        <v>1628.1239517045449</v>
      </c>
      <c r="AT245" s="27">
        <v>1574.6660771084341</v>
      </c>
      <c r="AU245" s="27">
        <v>1672.2046380368099</v>
      </c>
      <c r="AV245" s="27">
        <v>1717.9184662004659</v>
      </c>
      <c r="AW245" s="27">
        <v>1597.198698529412</v>
      </c>
      <c r="AX245" s="27">
        <v>1687.1646238003848</v>
      </c>
      <c r="AY245" s="29"/>
      <c r="AZ245" s="24">
        <f t="shared" si="126"/>
        <v>5.6327321925448093E-2</v>
      </c>
      <c r="BA245" s="24">
        <f t="shared" si="127"/>
        <v>7.1442795604343079E-2</v>
      </c>
      <c r="BB245" s="11"/>
      <c r="BC245" s="27">
        <f t="shared" si="128"/>
        <v>970.95017128620373</v>
      </c>
      <c r="BD245" s="27">
        <f t="shared" si="128"/>
        <v>928.65274818917771</v>
      </c>
      <c r="BE245" s="27">
        <f t="shared" si="128"/>
        <v>946.36669357008338</v>
      </c>
      <c r="BF245" s="27">
        <f t="shared" si="128"/>
        <v>947.06048906048909</v>
      </c>
      <c r="BG245" s="27">
        <f t="shared" si="128"/>
        <v>1200.5755844155844</v>
      </c>
      <c r="BH245" s="27">
        <f t="shared" si="128"/>
        <v>1058.8945485519591</v>
      </c>
      <c r="BI245" s="27">
        <f t="shared" si="128"/>
        <v>1329.7946400747896</v>
      </c>
      <c r="BJ245" s="27">
        <v>1143.7762782247601</v>
      </c>
      <c r="BK245" s="27">
        <v>1377.0178067318132</v>
      </c>
      <c r="BL245" s="27">
        <v>1389.9006404391585</v>
      </c>
      <c r="BM245" s="27">
        <v>1430.6121553884711</v>
      </c>
      <c r="BN245" s="27">
        <v>1451.4356272774594</v>
      </c>
      <c r="BO245" s="27">
        <v>1479.0889494873152</v>
      </c>
      <c r="BP245" s="27">
        <v>1499.3436297503756</v>
      </c>
      <c r="BQ245" s="27">
        <v>1620.126216654472</v>
      </c>
      <c r="BR245" s="27">
        <v>1606.5659064734521</v>
      </c>
      <c r="BS245" s="27">
        <v>2033.4990286148311</v>
      </c>
      <c r="BT245" s="27">
        <v>893.08841745800032</v>
      </c>
      <c r="BU245" s="27">
        <v>790.3607364027381</v>
      </c>
      <c r="BV245" s="27">
        <v>744.82444621097386</v>
      </c>
      <c r="BW245" s="27">
        <v>675.79811150254659</v>
      </c>
      <c r="BX245" s="27">
        <v>653.13271570928919</v>
      </c>
      <c r="BY245" s="29"/>
      <c r="BZ245" s="24">
        <f t="shared" si="129"/>
        <v>-3.3538708391569694E-2</v>
      </c>
      <c r="CA245" s="24">
        <f t="shared" si="130"/>
        <v>-0.2686807902309355</v>
      </c>
    </row>
    <row r="246" spans="1:79" ht="22.5" x14ac:dyDescent="0.25">
      <c r="A246" s="51" t="s">
        <v>63</v>
      </c>
      <c r="B246" s="20" t="s">
        <v>24</v>
      </c>
      <c r="C246" s="27">
        <f t="shared" ref="C246:K246" si="132">C189*1000/C34</f>
        <v>932.9473064468649</v>
      </c>
      <c r="D246" s="27">
        <f t="shared" si="132"/>
        <v>920.71091617933723</v>
      </c>
      <c r="E246" s="27">
        <f t="shared" si="132"/>
        <v>965.62536023054759</v>
      </c>
      <c r="F246" s="27">
        <f t="shared" si="132"/>
        <v>994.00743169398902</v>
      </c>
      <c r="G246" s="27">
        <f t="shared" si="132"/>
        <v>1269.9165973954005</v>
      </c>
      <c r="H246" s="27">
        <f t="shared" si="132"/>
        <v>1093.9435445068164</v>
      </c>
      <c r="I246" s="27">
        <f t="shared" si="132"/>
        <v>1362.3505091021291</v>
      </c>
      <c r="J246" s="27">
        <f t="shared" si="132"/>
        <v>1217.4245604828129</v>
      </c>
      <c r="K246" s="27">
        <f t="shared" si="132"/>
        <v>1411.4495564266556</v>
      </c>
      <c r="L246" s="27">
        <v>1454.4899856938484</v>
      </c>
      <c r="M246" s="27">
        <v>1467.3260265514048</v>
      </c>
      <c r="N246" s="27">
        <v>1428.4279127823163</v>
      </c>
      <c r="O246" s="27">
        <v>1483.8289464485472</v>
      </c>
      <c r="P246" s="27">
        <v>1471.5838441449578</v>
      </c>
      <c r="Q246" s="27">
        <v>1629.7638325045566</v>
      </c>
      <c r="R246" s="27">
        <v>1592.9571890824916</v>
      </c>
      <c r="S246" s="27">
        <v>1968.7389931903435</v>
      </c>
      <c r="T246" s="27">
        <v>927.30893403850382</v>
      </c>
      <c r="U246" s="27">
        <v>874.89730368369965</v>
      </c>
      <c r="V246" s="27">
        <v>735.79100044468487</v>
      </c>
      <c r="W246" s="27">
        <v>694.22476409918863</v>
      </c>
      <c r="X246" s="27">
        <v>672.38718951570547</v>
      </c>
      <c r="Y246" s="29"/>
      <c r="Z246" s="24">
        <f t="shared" si="123"/>
        <v>-3.1456058200140857E-2</v>
      </c>
      <c r="AA246" s="24">
        <f t="shared" si="124"/>
        <v>-0.27490487276186804</v>
      </c>
      <c r="AB246" s="7"/>
      <c r="AC246" s="27">
        <f t="shared" si="125"/>
        <v>411.38028169014086</v>
      </c>
      <c r="AD246" s="27">
        <f t="shared" si="125"/>
        <v>860.46566523605145</v>
      </c>
      <c r="AE246" s="27">
        <f t="shared" si="125"/>
        <v>1078.9571428571428</v>
      </c>
      <c r="AF246" s="27">
        <f t="shared" si="125"/>
        <v>1192.0576923076924</v>
      </c>
      <c r="AG246" s="27">
        <f t="shared" si="125"/>
        <v>1474.8505154639174</v>
      </c>
      <c r="AH246" s="27">
        <f t="shared" si="125"/>
        <v>1447.2829457364342</v>
      </c>
      <c r="AI246" s="27">
        <f t="shared" si="125"/>
        <v>1317.8616352201259</v>
      </c>
      <c r="AJ246" s="27">
        <v>1427.0268817204299</v>
      </c>
      <c r="AK246" s="27">
        <v>1593.8724035608309</v>
      </c>
      <c r="AL246" s="27">
        <v>1754.3361823361824</v>
      </c>
      <c r="AM246" s="27">
        <v>1273.7292817679559</v>
      </c>
      <c r="AN246" s="27">
        <v>1719.5516411483252</v>
      </c>
      <c r="AO246" s="27">
        <v>1602.5716419213977</v>
      </c>
      <c r="AP246" s="27">
        <v>1224.3791567398118</v>
      </c>
      <c r="AQ246" s="27">
        <v>1678.1610878661088</v>
      </c>
      <c r="AR246" s="27">
        <v>1781.3689700996679</v>
      </c>
      <c r="AS246" s="27">
        <v>1631.9756715116273</v>
      </c>
      <c r="AT246" s="27">
        <v>1589.9910773067336</v>
      </c>
      <c r="AU246" s="27">
        <v>1704.2770351437703</v>
      </c>
      <c r="AV246" s="27">
        <v>1730.1734595238092</v>
      </c>
      <c r="AW246" s="27">
        <v>1618.1191620253169</v>
      </c>
      <c r="AX246" s="27">
        <v>1749.8035737373741</v>
      </c>
      <c r="AY246" s="29"/>
      <c r="AZ246" s="24">
        <f t="shared" si="126"/>
        <v>8.1381158324109304E-2</v>
      </c>
      <c r="BA246" s="24">
        <f t="shared" si="127"/>
        <v>0.10051156809090078</v>
      </c>
      <c r="BB246" s="11"/>
      <c r="BC246" s="27">
        <f t="shared" si="128"/>
        <v>980.53003533568904</v>
      </c>
      <c r="BD246" s="27">
        <f t="shared" si="128"/>
        <v>926.73027444253864</v>
      </c>
      <c r="BE246" s="27">
        <f t="shared" si="128"/>
        <v>959.02716939284721</v>
      </c>
      <c r="BF246" s="27">
        <f t="shared" si="128"/>
        <v>984.57430730478586</v>
      </c>
      <c r="BG246" s="27">
        <f t="shared" si="128"/>
        <v>1258.2746705710103</v>
      </c>
      <c r="BH246" s="27">
        <f t="shared" si="128"/>
        <v>1078.6914840220848</v>
      </c>
      <c r="BI246" s="27">
        <f t="shared" si="128"/>
        <v>1364.6456846203764</v>
      </c>
      <c r="BJ246" s="27">
        <v>1206.6697931034482</v>
      </c>
      <c r="BK246" s="27">
        <v>1397.8184035476718</v>
      </c>
      <c r="BL246" s="27">
        <v>1434.4087006296511</v>
      </c>
      <c r="BM246" s="27">
        <v>1478.7848266841072</v>
      </c>
      <c r="BN246" s="27">
        <v>1413.0358411333166</v>
      </c>
      <c r="BO246" s="27">
        <v>1477.2465452990916</v>
      </c>
      <c r="BP246" s="27">
        <v>1508.1942390415579</v>
      </c>
      <c r="BQ246" s="27">
        <v>1625.929220914948</v>
      </c>
      <c r="BR246" s="27">
        <v>1582.1168013162498</v>
      </c>
      <c r="BS246" s="27">
        <v>2009.1541993351959</v>
      </c>
      <c r="BT246" s="27">
        <v>910.55244420726592</v>
      </c>
      <c r="BU246" s="27">
        <v>852.39517080570363</v>
      </c>
      <c r="BV246" s="27">
        <v>715.29958638454468</v>
      </c>
      <c r="BW246" s="27">
        <v>679.71689461926485</v>
      </c>
      <c r="BX246" s="27">
        <v>655.33605222724168</v>
      </c>
      <c r="BY246" s="29"/>
      <c r="BZ246" s="24">
        <f t="shared" si="129"/>
        <v>-3.5869113427995369E-2</v>
      </c>
      <c r="CA246" s="24">
        <f t="shared" si="130"/>
        <v>-0.28028741628629383</v>
      </c>
    </row>
    <row r="247" spans="1:79" x14ac:dyDescent="0.25">
      <c r="A247" s="53" t="s">
        <v>17</v>
      </c>
      <c r="B247" s="20" t="s">
        <v>24</v>
      </c>
      <c r="C247" s="27">
        <f t="shared" ref="C247:K247" si="133">C190*1000/C35</f>
        <v>1079.2641605283211</v>
      </c>
      <c r="D247" s="27">
        <f t="shared" si="133"/>
        <v>1153.3648950424297</v>
      </c>
      <c r="E247" s="27">
        <f t="shared" si="133"/>
        <v>1314.3319161858487</v>
      </c>
      <c r="F247" s="27">
        <f t="shared" si="133"/>
        <v>1244.3649065132524</v>
      </c>
      <c r="G247" s="27">
        <f t="shared" si="133"/>
        <v>1547.8771025501899</v>
      </c>
      <c r="H247" s="27">
        <f t="shared" si="133"/>
        <v>1490.8592953689342</v>
      </c>
      <c r="I247" s="27">
        <f t="shared" si="133"/>
        <v>1690.7737520128824</v>
      </c>
      <c r="J247" s="27">
        <f t="shared" si="133"/>
        <v>1611.1060647266793</v>
      </c>
      <c r="K247" s="27">
        <f t="shared" si="133"/>
        <v>1826.8148148148146</v>
      </c>
      <c r="L247" s="27">
        <v>1982.4548057259715</v>
      </c>
      <c r="M247" s="27">
        <v>1778.6643227239083</v>
      </c>
      <c r="N247" s="27">
        <v>1974.025546924709</v>
      </c>
      <c r="O247" s="27">
        <v>1921.6793344374382</v>
      </c>
      <c r="P247" s="27">
        <v>2053.5982166335643</v>
      </c>
      <c r="Q247" s="27">
        <v>2062.9451710964586</v>
      </c>
      <c r="R247" s="27">
        <v>2344.0604219478919</v>
      </c>
      <c r="S247" s="27">
        <v>2437.7961694031987</v>
      </c>
      <c r="T247" s="27">
        <v>953.99148862414518</v>
      </c>
      <c r="U247" s="27">
        <v>1282.293679113043</v>
      </c>
      <c r="V247" s="27">
        <v>1288.8097238039338</v>
      </c>
      <c r="W247" s="27">
        <v>996.91670065372546</v>
      </c>
      <c r="X247" s="27">
        <v>1147.3904760043933</v>
      </c>
      <c r="Y247" s="29"/>
      <c r="Z247" s="24">
        <f t="shared" si="123"/>
        <v>0.15093916598246881</v>
      </c>
      <c r="AA247" s="24">
        <f t="shared" si="124"/>
        <v>0.20272611410733843</v>
      </c>
      <c r="AB247" s="7"/>
      <c r="AC247" s="27">
        <f t="shared" si="125"/>
        <v>113690</v>
      </c>
      <c r="AD247" s="27">
        <f t="shared" si="125"/>
        <v>992.65019011406844</v>
      </c>
      <c r="AE247" s="27">
        <f t="shared" si="125"/>
        <v>1715.8481012658228</v>
      </c>
      <c r="AF247" s="27">
        <f t="shared" si="125"/>
        <v>1709.9952153110048</v>
      </c>
      <c r="AG247" s="27">
        <f t="shared" si="125"/>
        <v>2100.3627450980393</v>
      </c>
      <c r="AH247" s="27">
        <f t="shared" si="125"/>
        <v>1953.2655601659751</v>
      </c>
      <c r="AI247" s="27">
        <f t="shared" si="125"/>
        <v>1903.8763440860216</v>
      </c>
      <c r="AJ247" s="27">
        <v>2213.383647798742</v>
      </c>
      <c r="AK247" s="27">
        <v>1959.4020270270271</v>
      </c>
      <c r="AL247" s="27">
        <v>2235.0638977635781</v>
      </c>
      <c r="AM247" s="27">
        <v>2431.0652173913045</v>
      </c>
      <c r="AN247" s="27">
        <v>2434.5615600000006</v>
      </c>
      <c r="AO247" s="27">
        <v>2179.7094662162167</v>
      </c>
      <c r="AP247" s="27">
        <v>2293.6245027624295</v>
      </c>
      <c r="AQ247" s="27">
        <v>2249.721076335878</v>
      </c>
      <c r="AR247" s="27">
        <v>2558.3744756097562</v>
      </c>
      <c r="AS247" s="27">
        <v>2760.7666299212597</v>
      </c>
      <c r="AT247" s="27">
        <v>2863.1590887372008</v>
      </c>
      <c r="AU247" s="27">
        <v>2667.8843303167423</v>
      </c>
      <c r="AV247" s="27">
        <v>2706.8261081081082</v>
      </c>
      <c r="AW247" s="27">
        <v>2754.0339836601311</v>
      </c>
      <c r="AX247" s="27">
        <v>2906.73259665871</v>
      </c>
      <c r="AY247" s="29"/>
      <c r="AZ247" s="24">
        <f t="shared" si="126"/>
        <v>5.5445435279502853E-2</v>
      </c>
      <c r="BA247" s="24">
        <f t="shared" si="127"/>
        <v>1.5218682081940216E-2</v>
      </c>
      <c r="BB247" s="11"/>
      <c r="BC247" s="27">
        <f t="shared" si="128"/>
        <v>1050.6537093495933</v>
      </c>
      <c r="BD247" s="27">
        <f t="shared" si="128"/>
        <v>1163.3928825622777</v>
      </c>
      <c r="BE247" s="27">
        <f t="shared" si="128"/>
        <v>1294.0960127591707</v>
      </c>
      <c r="BF247" s="27">
        <f t="shared" si="128"/>
        <v>1223.4725203950193</v>
      </c>
      <c r="BG247" s="27">
        <f t="shared" si="128"/>
        <v>1515.5086157380815</v>
      </c>
      <c r="BH247" s="27">
        <f t="shared" si="128"/>
        <v>1464.7731741573034</v>
      </c>
      <c r="BI247" s="27">
        <f t="shared" si="128"/>
        <v>1673.5252393385554</v>
      </c>
      <c r="BJ247" s="27">
        <v>1583.8854462762934</v>
      </c>
      <c r="BK247" s="27">
        <v>1817.4393215480168</v>
      </c>
      <c r="BL247" s="27">
        <v>1965.1800305877209</v>
      </c>
      <c r="BM247" s="27">
        <v>1730.9908657664814</v>
      </c>
      <c r="BN247" s="27">
        <v>1937.8095321704322</v>
      </c>
      <c r="BO247" s="27">
        <v>1896.9784549317021</v>
      </c>
      <c r="BP247" s="27">
        <v>2025.8107078299713</v>
      </c>
      <c r="BQ247" s="27">
        <v>2042.2761748593473</v>
      </c>
      <c r="BR247" s="27">
        <v>2325.8418713118499</v>
      </c>
      <c r="BS247" s="27">
        <v>2409.2616016560555</v>
      </c>
      <c r="BT247" s="27">
        <v>903.85170152957141</v>
      </c>
      <c r="BU247" s="27">
        <v>1223.5296769678321</v>
      </c>
      <c r="BV247" s="27">
        <v>1228.8654918987274</v>
      </c>
      <c r="BW247" s="27">
        <v>945.67335620399524</v>
      </c>
      <c r="BX247" s="27">
        <v>1068.4827956388306</v>
      </c>
      <c r="BY247" s="29"/>
      <c r="BZ247" s="24">
        <f t="shared" si="129"/>
        <v>0.12986454427330152</v>
      </c>
      <c r="CA247" s="24">
        <f t="shared" si="130"/>
        <v>0.18214392231674403</v>
      </c>
    </row>
    <row r="248" spans="1:79" ht="22.5" x14ac:dyDescent="0.25">
      <c r="A248" s="51" t="s">
        <v>63</v>
      </c>
      <c r="B248" s="20" t="s">
        <v>24</v>
      </c>
      <c r="C248" s="27">
        <f t="shared" ref="C248:K248" si="134">C191*1000/C36</f>
        <v>1080.344152498712</v>
      </c>
      <c r="D248" s="27">
        <f t="shared" si="134"/>
        <v>1159.449874400548</v>
      </c>
      <c r="E248" s="27">
        <f t="shared" si="134"/>
        <v>1348.8247997213514</v>
      </c>
      <c r="F248" s="27">
        <f t="shared" si="134"/>
        <v>1275.8540476190476</v>
      </c>
      <c r="G248" s="27">
        <f t="shared" si="134"/>
        <v>1439.2725347140504</v>
      </c>
      <c r="H248" s="27">
        <f t="shared" si="134"/>
        <v>1479.819453697535</v>
      </c>
      <c r="I248" s="27">
        <f t="shared" si="134"/>
        <v>1695.150592216582</v>
      </c>
      <c r="J248" s="27">
        <f t="shared" si="134"/>
        <v>1605.7495858641635</v>
      </c>
      <c r="K248" s="27">
        <f t="shared" si="134"/>
        <v>1814.6033851784077</v>
      </c>
      <c r="L248" s="27">
        <v>2003.5482041587902</v>
      </c>
      <c r="M248" s="27">
        <v>1802.8902675455604</v>
      </c>
      <c r="N248" s="27">
        <v>2007.3813685253326</v>
      </c>
      <c r="O248" s="27">
        <v>1820.1778370793975</v>
      </c>
      <c r="P248" s="27">
        <v>2075.7272934216517</v>
      </c>
      <c r="Q248" s="27">
        <v>2053.4250483298861</v>
      </c>
      <c r="R248" s="27">
        <v>2299.8574548053189</v>
      </c>
      <c r="S248" s="27">
        <v>2400.84661995238</v>
      </c>
      <c r="T248" s="27">
        <v>1320.3358617024801</v>
      </c>
      <c r="U248" s="27">
        <v>1275.3643200074209</v>
      </c>
      <c r="V248" s="27">
        <v>1282.3582119062974</v>
      </c>
      <c r="W248" s="27">
        <v>995.55735298286504</v>
      </c>
      <c r="X248" s="27">
        <v>1135.9678792732996</v>
      </c>
      <c r="Y248" s="29"/>
      <c r="Z248" s="24">
        <f t="shared" si="123"/>
        <v>0.14103710436143113</v>
      </c>
      <c r="AA248" s="24">
        <f t="shared" si="124"/>
        <v>-0.13963718458078611</v>
      </c>
      <c r="AB248" s="7"/>
      <c r="AC248" s="27">
        <f t="shared" si="125"/>
        <v>39643.333333333336</v>
      </c>
      <c r="AD248" s="27">
        <f t="shared" si="125"/>
        <v>986.89694656488552</v>
      </c>
      <c r="AE248" s="27">
        <f t="shared" si="125"/>
        <v>1814</v>
      </c>
      <c r="AF248" s="27">
        <f t="shared" si="125"/>
        <v>1696.1727748691098</v>
      </c>
      <c r="AG248" s="27">
        <f t="shared" si="125"/>
        <v>2103.25</v>
      </c>
      <c r="AH248" s="27">
        <f t="shared" si="125"/>
        <v>1992.4511627906977</v>
      </c>
      <c r="AI248" s="27">
        <f t="shared" si="125"/>
        <v>1978.8545454545454</v>
      </c>
      <c r="AJ248" s="27">
        <v>2231.968253968254</v>
      </c>
      <c r="AK248" s="27">
        <v>1963.6385542168673</v>
      </c>
      <c r="AL248" s="27">
        <v>2220.0915750915751</v>
      </c>
      <c r="AM248" s="27">
        <v>2380.9383561643835</v>
      </c>
      <c r="AN248" s="27">
        <v>2459.5334843750002</v>
      </c>
      <c r="AO248" s="27">
        <v>1990.051411504425</v>
      </c>
      <c r="AP248" s="27">
        <v>2261.2970097656257</v>
      </c>
      <c r="AQ248" s="27">
        <v>2110.275469387755</v>
      </c>
      <c r="AR248" s="27">
        <v>2508.1076103896112</v>
      </c>
      <c r="AS248" s="27">
        <v>2731.9464200000002</v>
      </c>
      <c r="AT248" s="27">
        <v>2786.7897667844518</v>
      </c>
      <c r="AU248" s="27">
        <v>2621.6537361111114</v>
      </c>
      <c r="AV248" s="27">
        <v>2656.438180124223</v>
      </c>
      <c r="AW248" s="27">
        <v>2697.4135101351362</v>
      </c>
      <c r="AX248" s="27">
        <v>2823.9506397984883</v>
      </c>
      <c r="AY248" s="29"/>
      <c r="AZ248" s="24">
        <f t="shared" si="126"/>
        <v>4.6910541964703345E-2</v>
      </c>
      <c r="BA248" s="24">
        <f t="shared" si="127"/>
        <v>1.3334652458163232E-2</v>
      </c>
      <c r="BB248" s="11"/>
      <c r="BC248" s="27">
        <f t="shared" si="128"/>
        <v>1050.5197215777262</v>
      </c>
      <c r="BD248" s="27">
        <f t="shared" si="128"/>
        <v>1170.4308962837017</v>
      </c>
      <c r="BE248" s="27">
        <f t="shared" si="128"/>
        <v>1325.6936014625228</v>
      </c>
      <c r="BF248" s="27">
        <f t="shared" si="128"/>
        <v>1255.8288850087304</v>
      </c>
      <c r="BG248" s="27">
        <f t="shared" si="128"/>
        <v>1407.8493961054967</v>
      </c>
      <c r="BH248" s="27">
        <f t="shared" si="128"/>
        <v>1454.1161380597016</v>
      </c>
      <c r="BI248" s="27">
        <f t="shared" si="128"/>
        <v>1673.863119599818</v>
      </c>
      <c r="BJ248" s="27">
        <v>1583.1799199084669</v>
      </c>
      <c r="BK248" s="27">
        <v>1805.6027164685906</v>
      </c>
      <c r="BL248" s="27">
        <v>1990.3761140819965</v>
      </c>
      <c r="BM248" s="27">
        <v>1768.2026304973283</v>
      </c>
      <c r="BN248" s="27">
        <v>1981.3971703082907</v>
      </c>
      <c r="BO248" s="27">
        <v>1808.0067400716805</v>
      </c>
      <c r="BP248" s="27">
        <v>2045.2522520064338</v>
      </c>
      <c r="BQ248" s="27">
        <v>2047.4677843581237</v>
      </c>
      <c r="BR248" s="27">
        <v>2283.118987546608</v>
      </c>
      <c r="BS248" s="27">
        <v>2371.7667001733539</v>
      </c>
      <c r="BT248" s="27">
        <v>1268.7136297560303</v>
      </c>
      <c r="BU248" s="27">
        <v>1219.1659406705967</v>
      </c>
      <c r="BV248" s="27">
        <v>1225.7838744365952</v>
      </c>
      <c r="BW248" s="27">
        <v>946.84171245389439</v>
      </c>
      <c r="BX248" s="27">
        <v>1063.4206265009777</v>
      </c>
      <c r="BY248" s="29"/>
      <c r="BZ248" s="24">
        <f t="shared" si="129"/>
        <v>0.12312397364175065</v>
      </c>
      <c r="CA248" s="24">
        <f t="shared" si="130"/>
        <v>-0.16181193173949726</v>
      </c>
    </row>
    <row r="249" spans="1:79" x14ac:dyDescent="0.25">
      <c r="A249" s="53" t="s">
        <v>18</v>
      </c>
      <c r="B249" s="20" t="s">
        <v>24</v>
      </c>
      <c r="C249" s="27">
        <f t="shared" ref="C249:K249" si="135">C192*1000/C37</f>
        <v>10.416756844835335</v>
      </c>
      <c r="D249" s="27">
        <f t="shared" si="135"/>
        <v>10.809669936529273</v>
      </c>
      <c r="E249" s="27">
        <f t="shared" si="135"/>
        <v>10.261127529256177</v>
      </c>
      <c r="F249" s="27">
        <f t="shared" si="135"/>
        <v>10.787482046701832</v>
      </c>
      <c r="G249" s="27">
        <f t="shared" si="135"/>
        <v>11.464339709010039</v>
      </c>
      <c r="H249" s="27">
        <f t="shared" si="135"/>
        <v>11.484139721977522</v>
      </c>
      <c r="I249" s="27">
        <f t="shared" si="135"/>
        <v>11.295391162470342</v>
      </c>
      <c r="J249" s="27">
        <f t="shared" si="135"/>
        <v>10.072204057631803</v>
      </c>
      <c r="K249" s="27">
        <f t="shared" si="135"/>
        <v>11.563449640025414</v>
      </c>
      <c r="L249" s="27">
        <v>12.909496166565285</v>
      </c>
      <c r="M249" s="27">
        <v>11.976282103551615</v>
      </c>
      <c r="N249" s="27">
        <v>12.064246970693429</v>
      </c>
      <c r="O249" s="27">
        <v>13.170078084371465</v>
      </c>
      <c r="P249" s="27">
        <v>13.357348494297463</v>
      </c>
      <c r="Q249" s="27">
        <v>12.649664324931608</v>
      </c>
      <c r="R249" s="27">
        <v>11.604888042629334</v>
      </c>
      <c r="S249" s="27">
        <v>13.721343689910675</v>
      </c>
      <c r="T249" s="27">
        <v>12.704754213703994</v>
      </c>
      <c r="U249" s="27">
        <v>12.850569751068887</v>
      </c>
      <c r="V249" s="27">
        <v>12.412530792951603</v>
      </c>
      <c r="W249" s="27">
        <v>12.124689799041166</v>
      </c>
      <c r="X249" s="27">
        <v>11.678118507318421</v>
      </c>
      <c r="Y249" s="29"/>
      <c r="Z249" s="24">
        <f t="shared" si="123"/>
        <v>-3.6831564281179396E-2</v>
      </c>
      <c r="AA249" s="24">
        <f t="shared" si="124"/>
        <v>-8.0807207216822108E-2</v>
      </c>
      <c r="AB249" s="7"/>
      <c r="AC249" s="27">
        <f t="shared" si="125"/>
        <v>13.865943750671143</v>
      </c>
      <c r="AD249" s="27">
        <f t="shared" si="125"/>
        <v>12.648579408273484</v>
      </c>
      <c r="AE249" s="27">
        <f t="shared" si="125"/>
        <v>12.254391104080847</v>
      </c>
      <c r="AF249" s="27">
        <f t="shared" si="125"/>
        <v>12.974768827504066</v>
      </c>
      <c r="AG249" s="27">
        <f t="shared" si="125"/>
        <v>14.28653863452214</v>
      </c>
      <c r="AH249" s="27">
        <f t="shared" si="125"/>
        <v>14.453010024987758</v>
      </c>
      <c r="AI249" s="27">
        <f t="shared" si="125"/>
        <v>14.082641354957449</v>
      </c>
      <c r="AJ249" s="27">
        <v>11.911999517003158</v>
      </c>
      <c r="AK249" s="27">
        <v>14.09534591136711</v>
      </c>
      <c r="AL249" s="27">
        <v>16.978573091122087</v>
      </c>
      <c r="AM249" s="27">
        <v>14.588004432918227</v>
      </c>
      <c r="AN249" s="27">
        <v>13.584722318501797</v>
      </c>
      <c r="AO249" s="27">
        <v>15.856751964568778</v>
      </c>
      <c r="AP249" s="27">
        <v>15.497899761881051</v>
      </c>
      <c r="AQ249" s="27">
        <v>14.848304765260512</v>
      </c>
      <c r="AR249" s="27">
        <v>13.098651045074787</v>
      </c>
      <c r="AS249" s="27">
        <v>15.734371892018746</v>
      </c>
      <c r="AT249" s="27">
        <v>13.921643895868506</v>
      </c>
      <c r="AU249" s="27">
        <v>15.089054794714958</v>
      </c>
      <c r="AV249" s="27">
        <v>15.050505471860177</v>
      </c>
      <c r="AW249" s="27">
        <v>15.605837863483915</v>
      </c>
      <c r="AX249" s="27">
        <v>15.913203352808942</v>
      </c>
      <c r="AY249" s="29"/>
      <c r="AZ249" s="24">
        <f t="shared" si="126"/>
        <v>1.9695545475596044E-2</v>
      </c>
      <c r="BA249" s="24">
        <f t="shared" si="127"/>
        <v>0.14305490586003766</v>
      </c>
      <c r="BB249" s="11"/>
      <c r="BC249" s="27">
        <f t="shared" si="128"/>
        <v>7.9860504782007</v>
      </c>
      <c r="BD249" s="27">
        <f t="shared" si="128"/>
        <v>9.1800824993988268</v>
      </c>
      <c r="BE249" s="27">
        <f t="shared" si="128"/>
        <v>8.6541149279150069</v>
      </c>
      <c r="BF249" s="27">
        <f t="shared" si="128"/>
        <v>9.3124926865694242</v>
      </c>
      <c r="BG249" s="27">
        <f t="shared" si="128"/>
        <v>9.8934971568969541</v>
      </c>
      <c r="BH249" s="27">
        <f t="shared" si="128"/>
        <v>9.5660982268844581</v>
      </c>
      <c r="BI249" s="27">
        <f t="shared" si="128"/>
        <v>9.6915384697881279</v>
      </c>
      <c r="BJ249" s="27">
        <v>9.065501929669681</v>
      </c>
      <c r="BK249" s="27">
        <v>10.015185519651661</v>
      </c>
      <c r="BL249" s="27">
        <v>10.521463580556272</v>
      </c>
      <c r="BM249" s="27">
        <v>10.346912619049062</v>
      </c>
      <c r="BN249" s="27">
        <v>10.94625794930389</v>
      </c>
      <c r="BO249" s="27">
        <v>11.476642256248722</v>
      </c>
      <c r="BP249" s="27">
        <v>11.885407179744028</v>
      </c>
      <c r="BQ249" s="27">
        <v>11.311469952980273</v>
      </c>
      <c r="BR249" s="27">
        <v>10.806036865369977</v>
      </c>
      <c r="BS249" s="27">
        <v>12.587161671640999</v>
      </c>
      <c r="BT249" s="27">
        <v>12.147686286368799</v>
      </c>
      <c r="BU249" s="27">
        <v>11.76612093298924</v>
      </c>
      <c r="BV249" s="27">
        <v>11.298474538354741</v>
      </c>
      <c r="BW249" s="27">
        <v>10.747756445684665</v>
      </c>
      <c r="BX249" s="27">
        <v>10.205829394638714</v>
      </c>
      <c r="BY249" s="29"/>
      <c r="BZ249" s="24">
        <f t="shared" si="129"/>
        <v>-5.0422341982222729E-2</v>
      </c>
      <c r="CA249" s="24">
        <f t="shared" si="130"/>
        <v>-0.15985405335245506</v>
      </c>
    </row>
    <row r="250" spans="1:79" x14ac:dyDescent="0.25">
      <c r="A250" s="51" t="s">
        <v>72</v>
      </c>
      <c r="B250" s="20" t="s">
        <v>24</v>
      </c>
      <c r="C250" s="27">
        <f t="shared" ref="C250:K250" si="136">C193*1000/C38</f>
        <v>7.3949880439944629</v>
      </c>
      <c r="D250" s="27">
        <f t="shared" si="136"/>
        <v>7.4097014854775809</v>
      </c>
      <c r="E250" s="27">
        <f t="shared" si="136"/>
        <v>7.2075256599905009</v>
      </c>
      <c r="F250" s="27">
        <f t="shared" si="136"/>
        <v>7.6431905046428881</v>
      </c>
      <c r="G250" s="27">
        <f t="shared" si="136"/>
        <v>7.9822150761796298</v>
      </c>
      <c r="H250" s="27">
        <f t="shared" si="136"/>
        <v>8.1799720007227208</v>
      </c>
      <c r="I250" s="27">
        <f t="shared" si="136"/>
        <v>7.832007696311603</v>
      </c>
      <c r="J250" s="27">
        <f t="shared" si="136"/>
        <v>7.5156699816430326</v>
      </c>
      <c r="K250" s="27">
        <f t="shared" si="136"/>
        <v>7.9127494396699625</v>
      </c>
      <c r="L250" s="27">
        <v>8.0168129062066189</v>
      </c>
      <c r="M250" s="27">
        <v>8.0773027353315712</v>
      </c>
      <c r="N250" s="27">
        <v>8.1382012174860332</v>
      </c>
      <c r="O250" s="27">
        <v>8.5115391455371228</v>
      </c>
      <c r="P250" s="27">
        <v>8.544692075221656</v>
      </c>
      <c r="Q250" s="27">
        <v>8.5510232471917025</v>
      </c>
      <c r="R250" s="27">
        <v>8.7434409680130365</v>
      </c>
      <c r="S250" s="27">
        <v>8.861064377962963</v>
      </c>
      <c r="T250" s="27">
        <v>9.0193607481320832</v>
      </c>
      <c r="U250" s="27">
        <v>8.6565158524486883</v>
      </c>
      <c r="V250" s="27">
        <v>8.8595986596686966</v>
      </c>
      <c r="W250" s="27">
        <v>9.1868003030573213</v>
      </c>
      <c r="X250" s="27">
        <v>9.1601400861123192</v>
      </c>
      <c r="Y250" s="29"/>
      <c r="Z250" s="24">
        <f t="shared" si="123"/>
        <v>-2.9020133305966977E-3</v>
      </c>
      <c r="AA250" s="24">
        <f t="shared" si="124"/>
        <v>1.5608571595208787E-2</v>
      </c>
      <c r="AB250" s="7"/>
      <c r="AC250" s="27">
        <f t="shared" si="125"/>
        <v>7.4533397040595757</v>
      </c>
      <c r="AD250" s="27">
        <f t="shared" si="125"/>
        <v>7.3556230559798967</v>
      </c>
      <c r="AE250" s="27">
        <f t="shared" si="125"/>
        <v>7.3961876128932911</v>
      </c>
      <c r="AF250" s="27">
        <f t="shared" si="125"/>
        <v>8.1652531587356929</v>
      </c>
      <c r="AG250" s="27">
        <f t="shared" si="125"/>
        <v>7.950042614270636</v>
      </c>
      <c r="AH250" s="27">
        <f t="shared" si="125"/>
        <v>8.8073790212061844</v>
      </c>
      <c r="AI250" s="27">
        <f t="shared" si="125"/>
        <v>7.5590575717220476</v>
      </c>
      <c r="AJ250" s="27">
        <v>7.0924041894538856</v>
      </c>
      <c r="AK250" s="27">
        <v>7.3996884103880269</v>
      </c>
      <c r="AL250" s="27">
        <v>7.5926935228667594</v>
      </c>
      <c r="AM250" s="27">
        <v>7.813273218975092</v>
      </c>
      <c r="AN250" s="27">
        <v>7.9271993682892008</v>
      </c>
      <c r="AO250" s="27">
        <v>8.5400658967110683</v>
      </c>
      <c r="AP250" s="27">
        <v>8.246065541332726</v>
      </c>
      <c r="AQ250" s="27">
        <v>8.8891351976082369</v>
      </c>
      <c r="AR250" s="27">
        <v>9.0514225330085036</v>
      </c>
      <c r="AS250" s="27">
        <v>9.0967503558485259</v>
      </c>
      <c r="AT250" s="27">
        <v>9.019325839529758</v>
      </c>
      <c r="AU250" s="27">
        <v>8.9368386053298536</v>
      </c>
      <c r="AV250" s="27">
        <v>9.001255928350437</v>
      </c>
      <c r="AW250" s="27">
        <v>9.3549107072162965</v>
      </c>
      <c r="AX250" s="27">
        <v>8.953079740710713</v>
      </c>
      <c r="AY250" s="29"/>
      <c r="AZ250" s="24">
        <f t="shared" si="126"/>
        <v>-4.2954014108933625E-2</v>
      </c>
      <c r="BA250" s="24">
        <f t="shared" si="127"/>
        <v>-7.344905816430658E-3</v>
      </c>
      <c r="BB250" s="11"/>
      <c r="BC250" s="27">
        <f t="shared" si="128"/>
        <v>7.3528958322124343</v>
      </c>
      <c r="BD250" s="27">
        <f t="shared" si="128"/>
        <v>7.461628064954267</v>
      </c>
      <c r="BE250" s="27">
        <f t="shared" si="128"/>
        <v>7.0598266910446403</v>
      </c>
      <c r="BF250" s="27">
        <f t="shared" si="128"/>
        <v>7.3020301794232321</v>
      </c>
      <c r="BG250" s="27">
        <f t="shared" si="128"/>
        <v>7.9962080879300279</v>
      </c>
      <c r="BH250" s="27">
        <f t="shared" si="128"/>
        <v>7.8481288559066433</v>
      </c>
      <c r="BI250" s="27">
        <f t="shared" si="128"/>
        <v>7.9444797887569294</v>
      </c>
      <c r="BJ250" s="27">
        <v>7.6829988500486222</v>
      </c>
      <c r="BK250" s="27">
        <v>8.1305766121090794</v>
      </c>
      <c r="BL250" s="27">
        <v>8.2344723655209737</v>
      </c>
      <c r="BM250" s="27">
        <v>8.2212187116346911</v>
      </c>
      <c r="BN250" s="27">
        <v>8.3027101026897938</v>
      </c>
      <c r="BO250" s="27">
        <v>8.4960986584880658</v>
      </c>
      <c r="BP250" s="27">
        <v>8.7269630375039391</v>
      </c>
      <c r="BQ250" s="27">
        <v>8.3531407463786156</v>
      </c>
      <c r="BR250" s="27">
        <v>8.5548360374642609</v>
      </c>
      <c r="BS250" s="27">
        <v>8.7239808555140517</v>
      </c>
      <c r="BT250" s="27">
        <v>9.0193772229990579</v>
      </c>
      <c r="BU250" s="27">
        <v>8.5057143735513527</v>
      </c>
      <c r="BV250" s="27">
        <v>8.7848170102714072</v>
      </c>
      <c r="BW250" s="27">
        <v>9.1037814602746323</v>
      </c>
      <c r="BX250" s="27">
        <v>9.2712666644035426</v>
      </c>
      <c r="BY250" s="29"/>
      <c r="BZ250" s="24">
        <f t="shared" si="129"/>
        <v>1.8397322569720043E-2</v>
      </c>
      <c r="CA250" s="24">
        <f t="shared" si="130"/>
        <v>2.792758692497932E-2</v>
      </c>
    </row>
    <row r="251" spans="1:79" s="6" customFormat="1" x14ac:dyDescent="0.25">
      <c r="A251" s="51" t="s">
        <v>73</v>
      </c>
      <c r="B251" s="20" t="s">
        <v>24</v>
      </c>
      <c r="C251" s="27">
        <f t="shared" ref="C251:K251" si="137">C194*1000/C39</f>
        <v>17.522022826146507</v>
      </c>
      <c r="D251" s="27">
        <f t="shared" si="137"/>
        <v>17.945483255461337</v>
      </c>
      <c r="E251" s="27">
        <f t="shared" si="137"/>
        <v>18.224857242141187</v>
      </c>
      <c r="F251" s="27">
        <f t="shared" si="137"/>
        <v>17.942734804652964</v>
      </c>
      <c r="G251" s="27">
        <f t="shared" si="137"/>
        <v>17.473277523007205</v>
      </c>
      <c r="H251" s="27">
        <f t="shared" si="137"/>
        <v>17.417166242602523</v>
      </c>
      <c r="I251" s="27">
        <f t="shared" si="137"/>
        <v>16.953124609827952</v>
      </c>
      <c r="J251" s="27">
        <f t="shared" si="137"/>
        <v>15.184592825175663</v>
      </c>
      <c r="K251" s="27">
        <f t="shared" si="137"/>
        <v>17.664053255380313</v>
      </c>
      <c r="L251" s="27">
        <v>22.548804725223778</v>
      </c>
      <c r="M251" s="27">
        <v>19.461460899584036</v>
      </c>
      <c r="N251" s="27">
        <v>21.191091198106346</v>
      </c>
      <c r="O251" s="27">
        <v>18.925475779947234</v>
      </c>
      <c r="P251" s="27">
        <v>17.142842100368593</v>
      </c>
      <c r="Q251" s="27">
        <v>16.593877265049304</v>
      </c>
      <c r="R251" s="27">
        <v>14.84454568803681</v>
      </c>
      <c r="S251" s="27">
        <v>18.39508537264259</v>
      </c>
      <c r="T251" s="27">
        <v>17.513891279906186</v>
      </c>
      <c r="U251" s="27">
        <v>17.44729188416871</v>
      </c>
      <c r="V251" s="27">
        <v>17.789657677000786</v>
      </c>
      <c r="W251" s="27">
        <v>12.107409918250069</v>
      </c>
      <c r="X251" s="27">
        <v>12.3289138969602</v>
      </c>
      <c r="Y251" s="29"/>
      <c r="Z251" s="24">
        <f t="shared" si="123"/>
        <v>1.8294910323986668E-2</v>
      </c>
      <c r="AA251" s="24">
        <f t="shared" si="124"/>
        <v>-0.2960494215751327</v>
      </c>
      <c r="AB251" s="7"/>
      <c r="AC251" s="27">
        <f t="shared" si="125"/>
        <v>29.660359355307047</v>
      </c>
      <c r="AD251" s="27">
        <f t="shared" si="125"/>
        <v>25.368736011487275</v>
      </c>
      <c r="AE251" s="27">
        <f t="shared" si="125"/>
        <v>24.212196710225019</v>
      </c>
      <c r="AF251" s="27">
        <f t="shared" si="125"/>
        <v>23.276111265860827</v>
      </c>
      <c r="AG251" s="27">
        <f t="shared" si="125"/>
        <v>21.626108635815758</v>
      </c>
      <c r="AH251" s="27">
        <f t="shared" si="125"/>
        <v>21.819545884428621</v>
      </c>
      <c r="AI251" s="27">
        <f t="shared" si="125"/>
        <v>20.491836030464039</v>
      </c>
      <c r="AJ251" s="27">
        <v>17.435959830618128</v>
      </c>
      <c r="AK251" s="27">
        <v>20.56363788913923</v>
      </c>
      <c r="AL251" s="27">
        <v>31.554000121202684</v>
      </c>
      <c r="AM251" s="27">
        <v>24.910931310968436</v>
      </c>
      <c r="AN251" s="27">
        <v>9.1000042128713403</v>
      </c>
      <c r="AO251" s="27">
        <v>19.870230414414589</v>
      </c>
      <c r="AP251" s="27">
        <v>18.375181335925646</v>
      </c>
      <c r="AQ251" s="27">
        <v>18.402074435369531</v>
      </c>
      <c r="AR251" s="27">
        <v>17.128610916707128</v>
      </c>
      <c r="AS251" s="27">
        <v>19.430785559824539</v>
      </c>
      <c r="AT251" s="27">
        <v>22.49812314754039</v>
      </c>
      <c r="AU251" s="27">
        <v>19.633314123304135</v>
      </c>
      <c r="AV251" s="27">
        <v>21.319516050359578</v>
      </c>
      <c r="AW251" s="27">
        <v>20.443729938476757</v>
      </c>
      <c r="AX251" s="27">
        <v>23.434542696349475</v>
      </c>
      <c r="AY251" s="29"/>
      <c r="AZ251" s="24">
        <f t="shared" si="126"/>
        <v>0.14629486727095564</v>
      </c>
      <c r="BA251" s="24">
        <f t="shared" si="127"/>
        <v>4.1622118550429299E-2</v>
      </c>
      <c r="BB251" s="11"/>
      <c r="BC251" s="27">
        <f t="shared" si="128"/>
        <v>9.4276776254683927</v>
      </c>
      <c r="BD251" s="27">
        <f t="shared" si="128"/>
        <v>12.395624581315742</v>
      </c>
      <c r="BE251" s="27">
        <f t="shared" si="128"/>
        <v>13.015365080288808</v>
      </c>
      <c r="BF251" s="27">
        <f t="shared" si="128"/>
        <v>14.08222981263472</v>
      </c>
      <c r="BG251" s="27">
        <f t="shared" si="128"/>
        <v>14.053880337238153</v>
      </c>
      <c r="BH251" s="27">
        <f t="shared" si="128"/>
        <v>13.417049091147611</v>
      </c>
      <c r="BI251" s="27">
        <f t="shared" si="128"/>
        <v>13.617704364244007</v>
      </c>
      <c r="BJ251" s="27">
        <v>12.983747345423707</v>
      </c>
      <c r="BK251" s="27">
        <v>14.578463787355179</v>
      </c>
      <c r="BL251" s="27">
        <v>15.747826919099097</v>
      </c>
      <c r="BM251" s="27">
        <v>15.101345215843441</v>
      </c>
      <c r="BN251" s="27">
        <v>13.845742219510216</v>
      </c>
      <c r="BO251" s="27">
        <v>18.216003107169641</v>
      </c>
      <c r="BP251" s="27">
        <v>16.27294991761514</v>
      </c>
      <c r="BQ251" s="27">
        <v>15.587728550234171</v>
      </c>
      <c r="BR251" s="27">
        <v>13.990792453950457</v>
      </c>
      <c r="BS251" s="27">
        <v>17.9655741078736</v>
      </c>
      <c r="BT251" s="27">
        <v>15.909905666416028</v>
      </c>
      <c r="BU251" s="27">
        <v>16.562835370150449</v>
      </c>
      <c r="BV251" s="27">
        <v>16.460755032448613</v>
      </c>
      <c r="BW251" s="27">
        <v>10.512576341503447</v>
      </c>
      <c r="BX251" s="27">
        <v>10.350270783736532</v>
      </c>
      <c r="BY251" s="29"/>
      <c r="BZ251" s="24">
        <f t="shared" si="129"/>
        <v>-1.5439179939758074E-2</v>
      </c>
      <c r="CA251" s="24">
        <f t="shared" si="130"/>
        <v>-0.34944486782314765</v>
      </c>
    </row>
    <row r="252" spans="1:79" s="6" customFormat="1" x14ac:dyDescent="0.25">
      <c r="A252" s="51" t="s">
        <v>210</v>
      </c>
      <c r="B252" s="20" t="s">
        <v>24</v>
      </c>
      <c r="C252" s="25" t="s">
        <v>1</v>
      </c>
      <c r="D252" s="25" t="s">
        <v>1</v>
      </c>
      <c r="E252" s="25" t="s">
        <v>1</v>
      </c>
      <c r="F252" s="25" t="s">
        <v>1</v>
      </c>
      <c r="G252" s="25" t="s">
        <v>1</v>
      </c>
      <c r="H252" s="25" t="s">
        <v>1</v>
      </c>
      <c r="I252" s="25" t="s">
        <v>1</v>
      </c>
      <c r="J252" s="25" t="s">
        <v>1</v>
      </c>
      <c r="K252" s="25" t="s">
        <v>1</v>
      </c>
      <c r="L252" s="25" t="s">
        <v>1</v>
      </c>
      <c r="M252" s="25" t="s">
        <v>1</v>
      </c>
      <c r="N252" s="27" t="s">
        <v>1</v>
      </c>
      <c r="O252" s="27">
        <v>343.27884300049158</v>
      </c>
      <c r="P252" s="27">
        <v>440.02505077113506</v>
      </c>
      <c r="Q252" s="27">
        <v>935.79265030932004</v>
      </c>
      <c r="R252" s="27">
        <v>62.641961068570644</v>
      </c>
      <c r="S252" s="27">
        <v>517.81476121789967</v>
      </c>
      <c r="T252" s="27">
        <v>487.30722873531363</v>
      </c>
      <c r="U252" s="27">
        <v>25.66933750244284</v>
      </c>
      <c r="V252" s="27">
        <v>-44.492391551215078</v>
      </c>
      <c r="W252" s="27">
        <v>399.99999999999989</v>
      </c>
      <c r="X252" s="27">
        <v>218.00000000000006</v>
      </c>
      <c r="Y252" s="29"/>
      <c r="Z252" s="24">
        <f t="shared" si="123"/>
        <v>-0.45499999999999974</v>
      </c>
      <c r="AA252" s="24">
        <f t="shared" si="124"/>
        <v>-0.55264361547485019</v>
      </c>
      <c r="AB252" s="7"/>
      <c r="AC252" s="25" t="s">
        <v>1</v>
      </c>
      <c r="AD252" s="25" t="s">
        <v>1</v>
      </c>
      <c r="AE252" s="25" t="s">
        <v>1</v>
      </c>
      <c r="AF252" s="25" t="s">
        <v>1</v>
      </c>
      <c r="AG252" s="25" t="s">
        <v>1</v>
      </c>
      <c r="AH252" s="25" t="s">
        <v>1</v>
      </c>
      <c r="AI252" s="25" t="s">
        <v>1</v>
      </c>
      <c r="AJ252" s="25" t="s">
        <v>1</v>
      </c>
      <c r="AK252" s="25" t="s">
        <v>1</v>
      </c>
      <c r="AL252" s="25" t="s">
        <v>1</v>
      </c>
      <c r="AM252" s="25" t="s">
        <v>1</v>
      </c>
      <c r="AN252" s="27" t="s">
        <v>1</v>
      </c>
      <c r="AO252" s="27">
        <v>1000</v>
      </c>
      <c r="AP252" s="27">
        <v>549.99999999999977</v>
      </c>
      <c r="AQ252" s="27">
        <v>3233.3333333333335</v>
      </c>
      <c r="AR252" s="27">
        <v>3233.3333333333335</v>
      </c>
      <c r="AS252" s="27">
        <v>750</v>
      </c>
      <c r="AT252" s="27">
        <v>750</v>
      </c>
      <c r="AU252" s="27" t="s">
        <v>1</v>
      </c>
      <c r="AV252" s="27" t="e">
        <v>#DIV/0!</v>
      </c>
      <c r="AW252" s="27" t="e">
        <v>#DIV/0!</v>
      </c>
      <c r="AX252" s="27" t="e">
        <v>#DIV/0!</v>
      </c>
      <c r="AY252" s="29"/>
      <c r="AZ252" s="24" t="str">
        <f t="shared" si="126"/>
        <v>X</v>
      </c>
      <c r="BA252" s="24" t="str">
        <f t="shared" si="127"/>
        <v>X</v>
      </c>
      <c r="BB252" s="11"/>
      <c r="BC252" s="25" t="s">
        <v>1</v>
      </c>
      <c r="BD252" s="25" t="s">
        <v>1</v>
      </c>
      <c r="BE252" s="25" t="s">
        <v>1</v>
      </c>
      <c r="BF252" s="25" t="s">
        <v>1</v>
      </c>
      <c r="BG252" s="25" t="s">
        <v>1</v>
      </c>
      <c r="BH252" s="25" t="s">
        <v>1</v>
      </c>
      <c r="BI252" s="25" t="s">
        <v>1</v>
      </c>
      <c r="BJ252" s="25" t="s">
        <v>1</v>
      </c>
      <c r="BK252" s="25" t="s">
        <v>1</v>
      </c>
      <c r="BL252" s="25" t="s">
        <v>1</v>
      </c>
      <c r="BM252" s="25" t="s">
        <v>1</v>
      </c>
      <c r="BN252" s="27" t="s">
        <v>1</v>
      </c>
      <c r="BO252" s="27">
        <v>283.82602763678472</v>
      </c>
      <c r="BP252" s="27">
        <v>437.04904770092588</v>
      </c>
      <c r="BQ252" s="27">
        <v>338.56039717291344</v>
      </c>
      <c r="BR252" s="27">
        <v>436.26433353771864</v>
      </c>
      <c r="BS252" s="27">
        <v>510.59182223619513</v>
      </c>
      <c r="BT252" s="27">
        <v>482.62844580709083</v>
      </c>
      <c r="BU252" s="27">
        <v>25.66933750244284</v>
      </c>
      <c r="BV252" s="27">
        <v>-44.492391551215078</v>
      </c>
      <c r="BW252" s="27">
        <v>399.99999999999989</v>
      </c>
      <c r="BX252" s="27">
        <v>218.00000000000006</v>
      </c>
      <c r="BY252" s="29"/>
      <c r="BZ252" s="24">
        <f t="shared" si="129"/>
        <v>-0.45499999999999974</v>
      </c>
      <c r="CA252" s="24">
        <f t="shared" si="130"/>
        <v>-0.54830677326645638</v>
      </c>
    </row>
    <row r="253" spans="1:79" s="6" customFormat="1" x14ac:dyDescent="0.25">
      <c r="A253" s="51" t="s">
        <v>209</v>
      </c>
      <c r="B253" s="20" t="s">
        <v>24</v>
      </c>
      <c r="C253" s="25" t="s">
        <v>1</v>
      </c>
      <c r="D253" s="25" t="s">
        <v>1</v>
      </c>
      <c r="E253" s="25" t="s">
        <v>1</v>
      </c>
      <c r="F253" s="25" t="s">
        <v>1</v>
      </c>
      <c r="G253" s="25" t="s">
        <v>1</v>
      </c>
      <c r="H253" s="25" t="s">
        <v>1</v>
      </c>
      <c r="I253" s="25" t="s">
        <v>1</v>
      </c>
      <c r="J253" s="25" t="s">
        <v>1</v>
      </c>
      <c r="K253" s="25" t="s">
        <v>1</v>
      </c>
      <c r="L253" s="25" t="s">
        <v>1</v>
      </c>
      <c r="M253" s="25" t="s">
        <v>1</v>
      </c>
      <c r="N253" s="27" t="s">
        <v>1</v>
      </c>
      <c r="O253" s="27">
        <v>18.9242439813296</v>
      </c>
      <c r="P253" s="27">
        <v>17.139235239592509</v>
      </c>
      <c r="Q253" s="27">
        <v>16.590837962482095</v>
      </c>
      <c r="R253" s="27">
        <v>14.844305314247032</v>
      </c>
      <c r="S253" s="27">
        <v>18.391953022769648</v>
      </c>
      <c r="T253" s="27">
        <v>17.519949717910645</v>
      </c>
      <c r="U253" s="27">
        <v>17.447227389996211</v>
      </c>
      <c r="V253" s="27">
        <v>17.789251561871286</v>
      </c>
      <c r="W253" s="27">
        <v>12.107374671695405</v>
      </c>
      <c r="X253" s="27">
        <v>12.32881683798861</v>
      </c>
      <c r="Y253" s="29"/>
      <c r="Z253" s="24">
        <f t="shared" si="123"/>
        <v>1.8289858230859268E-2</v>
      </c>
      <c r="AA253" s="24">
        <f t="shared" si="124"/>
        <v>-0.29629838917945861</v>
      </c>
      <c r="AB253" s="7"/>
      <c r="AC253" s="25" t="s">
        <v>1</v>
      </c>
      <c r="AD253" s="25" t="s">
        <v>1</v>
      </c>
      <c r="AE253" s="25" t="s">
        <v>1</v>
      </c>
      <c r="AF253" s="25" t="s">
        <v>1</v>
      </c>
      <c r="AG253" s="25" t="s">
        <v>1</v>
      </c>
      <c r="AH253" s="25" t="s">
        <v>1</v>
      </c>
      <c r="AI253" s="25" t="s">
        <v>1</v>
      </c>
      <c r="AJ253" s="25" t="s">
        <v>1</v>
      </c>
      <c r="AK253" s="25" t="s">
        <v>1</v>
      </c>
      <c r="AL253" s="25" t="s">
        <v>1</v>
      </c>
      <c r="AM253" s="25" t="s">
        <v>1</v>
      </c>
      <c r="AN253" s="27" t="s">
        <v>1</v>
      </c>
      <c r="AO253" s="27">
        <v>19.869509942663939</v>
      </c>
      <c r="AP253" s="27">
        <v>18.374892620281717</v>
      </c>
      <c r="AQ253" s="27">
        <v>18.395939928890353</v>
      </c>
      <c r="AR253" s="27">
        <v>17.136551424435421</v>
      </c>
      <c r="AS253" s="27">
        <v>19.430313970189076</v>
      </c>
      <c r="AT253" s="27">
        <v>22.498797486552544</v>
      </c>
      <c r="AU253" s="27">
        <v>19.633314123304135</v>
      </c>
      <c r="AV253" s="27">
        <v>21.319516050359578</v>
      </c>
      <c r="AW253" s="27">
        <v>20.443729938476757</v>
      </c>
      <c r="AX253" s="27">
        <v>23.434542696349475</v>
      </c>
      <c r="AY253" s="29"/>
      <c r="AZ253" s="24">
        <f t="shared" si="126"/>
        <v>0.14629486727095564</v>
      </c>
      <c r="BA253" s="24">
        <f t="shared" si="127"/>
        <v>4.1590898818313349E-2</v>
      </c>
      <c r="BB253" s="11"/>
      <c r="BC253" s="25" t="s">
        <v>1</v>
      </c>
      <c r="BD253" s="25" t="s">
        <v>1</v>
      </c>
      <c r="BE253" s="25" t="s">
        <v>1</v>
      </c>
      <c r="BF253" s="25" t="s">
        <v>1</v>
      </c>
      <c r="BG253" s="25" t="s">
        <v>1</v>
      </c>
      <c r="BH253" s="25" t="s">
        <v>1</v>
      </c>
      <c r="BI253" s="25" t="s">
        <v>1</v>
      </c>
      <c r="BJ253" s="25" t="s">
        <v>1</v>
      </c>
      <c r="BK253" s="25" t="s">
        <v>1</v>
      </c>
      <c r="BL253" s="25" t="s">
        <v>1</v>
      </c>
      <c r="BM253" s="25" t="s">
        <v>1</v>
      </c>
      <c r="BN253" s="27" t="s">
        <v>1</v>
      </c>
      <c r="BO253" s="27">
        <v>18.214383516033649</v>
      </c>
      <c r="BP253" s="27">
        <v>16.266988938575501</v>
      </c>
      <c r="BQ253" s="27">
        <v>15.586409349137632</v>
      </c>
      <c r="BR253" s="27">
        <v>13.987485349684043</v>
      </c>
      <c r="BS253" s="27">
        <v>17.961334896682498</v>
      </c>
      <c r="BT253" s="27">
        <v>15.917722120954474</v>
      </c>
      <c r="BU253" s="27">
        <v>16.562735036853027</v>
      </c>
      <c r="BV253" s="27">
        <v>16.460207954011803</v>
      </c>
      <c r="BW253" s="27">
        <v>10.512534179236356</v>
      </c>
      <c r="BX253" s="27">
        <v>10.350155332056493</v>
      </c>
      <c r="BY253" s="29"/>
      <c r="BZ253" s="24">
        <f t="shared" si="129"/>
        <v>-1.5446213483004123E-2</v>
      </c>
      <c r="CA253" s="24">
        <f t="shared" si="130"/>
        <v>-0.34977157828183858</v>
      </c>
    </row>
    <row r="254" spans="1:79" s="6" customFormat="1" x14ac:dyDescent="0.25">
      <c r="A254" s="51" t="s">
        <v>214</v>
      </c>
      <c r="B254" s="20" t="s">
        <v>24</v>
      </c>
      <c r="C254" s="25" t="s">
        <v>1</v>
      </c>
      <c r="D254" s="25" t="s">
        <v>1</v>
      </c>
      <c r="E254" s="25" t="s">
        <v>1</v>
      </c>
      <c r="F254" s="25" t="s">
        <v>1</v>
      </c>
      <c r="G254" s="25" t="s">
        <v>1</v>
      </c>
      <c r="H254" s="25" t="s">
        <v>1</v>
      </c>
      <c r="I254" s="25" t="s">
        <v>1</v>
      </c>
      <c r="J254" s="25" t="s">
        <v>1</v>
      </c>
      <c r="K254" s="25" t="s">
        <v>1</v>
      </c>
      <c r="L254" s="25" t="s">
        <v>1</v>
      </c>
      <c r="M254" s="25" t="s">
        <v>1</v>
      </c>
      <c r="N254" s="27" t="s">
        <v>1</v>
      </c>
      <c r="O254" s="27">
        <v>25.021871525868569</v>
      </c>
      <c r="P254" s="27">
        <v>32.935718902717568</v>
      </c>
      <c r="Q254" s="27">
        <v>36.740672783582191</v>
      </c>
      <c r="R254" s="27">
        <v>28.787740058102251</v>
      </c>
      <c r="S254" s="27">
        <v>34.252370081821851</v>
      </c>
      <c r="T254" s="27">
        <v>18.361830486615311</v>
      </c>
      <c r="U254" s="27">
        <v>20.90175334824422</v>
      </c>
      <c r="V254" s="27">
        <v>13.892443605898666</v>
      </c>
      <c r="W254" s="27">
        <v>-6.9028917152398481</v>
      </c>
      <c r="X254" s="27">
        <v>31.681419167894635</v>
      </c>
      <c r="Y254" s="29"/>
      <c r="Z254" s="24">
        <f t="shared" si="123"/>
        <v>-5.5895865783248535</v>
      </c>
      <c r="AA254" s="24">
        <f t="shared" si="124"/>
        <v>0.72539547138225235</v>
      </c>
      <c r="AB254" s="7"/>
      <c r="AC254" s="25" t="s">
        <v>1</v>
      </c>
      <c r="AD254" s="25" t="s">
        <v>1</v>
      </c>
      <c r="AE254" s="25" t="s">
        <v>1</v>
      </c>
      <c r="AF254" s="25" t="s">
        <v>1</v>
      </c>
      <c r="AG254" s="25" t="s">
        <v>1</v>
      </c>
      <c r="AH254" s="25" t="s">
        <v>1</v>
      </c>
      <c r="AI254" s="25" t="s">
        <v>1</v>
      </c>
      <c r="AJ254" s="25" t="s">
        <v>1</v>
      </c>
      <c r="AK254" s="25" t="s">
        <v>1</v>
      </c>
      <c r="AL254" s="25" t="s">
        <v>1</v>
      </c>
      <c r="AM254" s="25" t="s">
        <v>1</v>
      </c>
      <c r="AN254" s="27" t="s">
        <v>1</v>
      </c>
      <c r="AO254" s="27">
        <v>38.038648212714214</v>
      </c>
      <c r="AP254" s="27">
        <v>41.410624596666246</v>
      </c>
      <c r="AQ254" s="27">
        <v>44.318737379519767</v>
      </c>
      <c r="AR254" s="27">
        <v>41.940186659934213</v>
      </c>
      <c r="AS254" s="27">
        <v>41.468918144671605</v>
      </c>
      <c r="AT254" s="27">
        <v>19.04540800240401</v>
      </c>
      <c r="AU254" s="27">
        <v>40.249773763888122</v>
      </c>
      <c r="AV254" s="27">
        <v>41.354755899792153</v>
      </c>
      <c r="AW254" s="27">
        <v>38.44214562755392</v>
      </c>
      <c r="AX254" s="27">
        <v>42.60718318704231</v>
      </c>
      <c r="AY254" s="29"/>
      <c r="AZ254" s="24">
        <f t="shared" si="126"/>
        <v>0.10834560588374242</v>
      </c>
      <c r="BA254" s="24">
        <f t="shared" si="127"/>
        <v>1.2371368038775654</v>
      </c>
      <c r="BB254" s="11"/>
      <c r="BC254" s="25" t="s">
        <v>1</v>
      </c>
      <c r="BD254" s="25" t="s">
        <v>1</v>
      </c>
      <c r="BE254" s="25" t="s">
        <v>1</v>
      </c>
      <c r="BF254" s="25" t="s">
        <v>1</v>
      </c>
      <c r="BG254" s="25" t="s">
        <v>1</v>
      </c>
      <c r="BH254" s="25" t="s">
        <v>1</v>
      </c>
      <c r="BI254" s="25" t="s">
        <v>1</v>
      </c>
      <c r="BJ254" s="25" t="s">
        <v>1</v>
      </c>
      <c r="BK254" s="25" t="s">
        <v>1</v>
      </c>
      <c r="BL254" s="25" t="s">
        <v>1</v>
      </c>
      <c r="BM254" s="25" t="s">
        <v>1</v>
      </c>
      <c r="BN254" s="27" t="s">
        <v>1</v>
      </c>
      <c r="BO254" s="27">
        <v>12.953705802735682</v>
      </c>
      <c r="BP254" s="27">
        <v>20.658954713052637</v>
      </c>
      <c r="BQ254" s="27">
        <v>23.481844955508748</v>
      </c>
      <c r="BR254" s="27">
        <v>14.954858790379156</v>
      </c>
      <c r="BS254" s="27">
        <v>15.872698309481558</v>
      </c>
      <c r="BT254" s="27">
        <v>17.749437876083409</v>
      </c>
      <c r="BU254" s="27">
        <v>11.321910930809837</v>
      </c>
      <c r="BV254" s="27">
        <v>8.6304794924301849</v>
      </c>
      <c r="BW254" s="27">
        <v>4.3666960457458064</v>
      </c>
      <c r="BX254" s="27">
        <v>20.53872655171638</v>
      </c>
      <c r="BY254" s="29"/>
      <c r="BZ254" s="24">
        <f t="shared" si="129"/>
        <v>3.703493519253751</v>
      </c>
      <c r="CA254" s="24">
        <f t="shared" si="130"/>
        <v>0.15714800069197765</v>
      </c>
    </row>
    <row r="255" spans="1:79" s="6" customFormat="1" x14ac:dyDescent="0.25">
      <c r="A255" s="51" t="s">
        <v>223</v>
      </c>
      <c r="B255" s="20" t="s">
        <v>24</v>
      </c>
      <c r="C255" s="25" t="s">
        <v>1</v>
      </c>
      <c r="D255" s="25" t="s">
        <v>1</v>
      </c>
      <c r="E255" s="25" t="s">
        <v>1</v>
      </c>
      <c r="F255" s="25" t="s">
        <v>1</v>
      </c>
      <c r="G255" s="25" t="s">
        <v>1</v>
      </c>
      <c r="H255" s="25" t="s">
        <v>1</v>
      </c>
      <c r="I255" s="25" t="s">
        <v>1</v>
      </c>
      <c r="J255" s="25" t="s">
        <v>1</v>
      </c>
      <c r="K255" s="25" t="s">
        <v>1</v>
      </c>
      <c r="L255" s="25" t="s">
        <v>1</v>
      </c>
      <c r="M255" s="25" t="s">
        <v>1</v>
      </c>
      <c r="N255" s="25" t="s">
        <v>1</v>
      </c>
      <c r="O255" s="25" t="s">
        <v>1</v>
      </c>
      <c r="P255" s="25" t="s">
        <v>1</v>
      </c>
      <c r="Q255" s="25" t="s">
        <v>1</v>
      </c>
      <c r="R255" s="25" t="s">
        <v>1</v>
      </c>
      <c r="S255" s="25" t="s">
        <v>1</v>
      </c>
      <c r="T255" s="27" t="s">
        <v>1</v>
      </c>
      <c r="U255" s="27">
        <v>206.76550105887335</v>
      </c>
      <c r="V255" s="27">
        <v>205.62439167309174</v>
      </c>
      <c r="W255" s="27">
        <v>1339.5160411749143</v>
      </c>
      <c r="X255" s="27">
        <v>346.83758948357928</v>
      </c>
      <c r="Y255" s="29"/>
      <c r="Z255" s="24">
        <f t="shared" si="123"/>
        <v>-0.74107246287296302</v>
      </c>
      <c r="AA255" s="24" t="str">
        <f t="shared" si="124"/>
        <v>X</v>
      </c>
      <c r="AB255" s="7"/>
      <c r="AC255" s="25" t="s">
        <v>1</v>
      </c>
      <c r="AD255" s="25" t="s">
        <v>1</v>
      </c>
      <c r="AE255" s="25" t="s">
        <v>1</v>
      </c>
      <c r="AF255" s="25" t="s">
        <v>1</v>
      </c>
      <c r="AG255" s="25" t="s">
        <v>1</v>
      </c>
      <c r="AH255" s="25" t="s">
        <v>1</v>
      </c>
      <c r="AI255" s="25" t="s">
        <v>1</v>
      </c>
      <c r="AJ255" s="25" t="s">
        <v>1</v>
      </c>
      <c r="AK255" s="25" t="s">
        <v>1</v>
      </c>
      <c r="AL255" s="25" t="s">
        <v>1</v>
      </c>
      <c r="AM255" s="25" t="s">
        <v>1</v>
      </c>
      <c r="AN255" s="25" t="s">
        <v>1</v>
      </c>
      <c r="AO255" s="25" t="s">
        <v>1</v>
      </c>
      <c r="AP255" s="25" t="s">
        <v>1</v>
      </c>
      <c r="AQ255" s="25" t="s">
        <v>1</v>
      </c>
      <c r="AR255" s="25" t="s">
        <v>1</v>
      </c>
      <c r="AS255" s="25" t="s">
        <v>1</v>
      </c>
      <c r="AT255" s="27" t="s">
        <v>1</v>
      </c>
      <c r="AU255" s="27">
        <v>480.0263157894737</v>
      </c>
      <c r="AV255" s="27">
        <v>419.52553191489363</v>
      </c>
      <c r="AW255" s="27">
        <v>448.12222222222215</v>
      </c>
      <c r="AX255" s="27">
        <v>552.09090909090901</v>
      </c>
      <c r="AY255" s="29"/>
      <c r="AZ255" s="24">
        <f t="shared" si="126"/>
        <v>0.23200966547275836</v>
      </c>
      <c r="BA255" s="24" t="str">
        <f t="shared" si="127"/>
        <v>X</v>
      </c>
      <c r="BB255" s="11"/>
      <c r="BC255" s="25" t="s">
        <v>1</v>
      </c>
      <c r="BD255" s="25" t="s">
        <v>1</v>
      </c>
      <c r="BE255" s="25" t="s">
        <v>1</v>
      </c>
      <c r="BF255" s="25" t="s">
        <v>1</v>
      </c>
      <c r="BG255" s="25" t="s">
        <v>1</v>
      </c>
      <c r="BH255" s="25" t="s">
        <v>1</v>
      </c>
      <c r="BI255" s="25" t="s">
        <v>1</v>
      </c>
      <c r="BJ255" s="25" t="s">
        <v>1</v>
      </c>
      <c r="BK255" s="25" t="s">
        <v>1</v>
      </c>
      <c r="BL255" s="25" t="s">
        <v>1</v>
      </c>
      <c r="BM255" s="25" t="s">
        <v>1</v>
      </c>
      <c r="BN255" s="25" t="s">
        <v>1</v>
      </c>
      <c r="BO255" s="25" t="s">
        <v>1</v>
      </c>
      <c r="BP255" s="25" t="s">
        <v>1</v>
      </c>
      <c r="BQ255" s="25" t="s">
        <v>1</v>
      </c>
      <c r="BR255" s="25" t="s">
        <v>1</v>
      </c>
      <c r="BS255" s="25" t="s">
        <v>1</v>
      </c>
      <c r="BT255" s="27" t="s">
        <v>1</v>
      </c>
      <c r="BU255" s="27">
        <v>187.96258397464916</v>
      </c>
      <c r="BV255" s="27">
        <v>194.76470645422626</v>
      </c>
      <c r="BW255" s="27">
        <v>1765.5995813419825</v>
      </c>
      <c r="BX255" s="27">
        <v>312.94052651357521</v>
      </c>
      <c r="BY255" s="29"/>
      <c r="BZ255" s="24">
        <f t="shared" si="129"/>
        <v>-0.82275679614982811</v>
      </c>
      <c r="CA255" s="24" t="str">
        <f t="shared" si="130"/>
        <v>X</v>
      </c>
    </row>
    <row r="256" spans="1:79" x14ac:dyDescent="0.25">
      <c r="A256" s="53" t="s">
        <v>242</v>
      </c>
      <c r="B256" s="20" t="s">
        <v>24</v>
      </c>
      <c r="C256" s="27">
        <f t="shared" ref="C256:K256" si="138">C199*1000/C44</f>
        <v>8.122101308398662</v>
      </c>
      <c r="D256" s="27">
        <f t="shared" si="138"/>
        <v>7.8475032202383677</v>
      </c>
      <c r="E256" s="27">
        <f t="shared" si="138"/>
        <v>7.8343105631533181</v>
      </c>
      <c r="F256" s="27">
        <f t="shared" si="138"/>
        <v>8.4187040698065676</v>
      </c>
      <c r="G256" s="27">
        <f t="shared" si="138"/>
        <v>9.0022866960769257</v>
      </c>
      <c r="H256" s="27">
        <f t="shared" si="138"/>
        <v>9.1735585512915296</v>
      </c>
      <c r="I256" s="27">
        <f t="shared" si="138"/>
        <v>8.580647200467002</v>
      </c>
      <c r="J256" s="27">
        <f t="shared" si="138"/>
        <v>8.0006281216070949</v>
      </c>
      <c r="K256" s="27">
        <f t="shared" si="138"/>
        <v>8.731310639786372</v>
      </c>
      <c r="L256" s="27">
        <v>9.3943093832755729</v>
      </c>
      <c r="M256" s="27">
        <v>9.4336387058793623</v>
      </c>
      <c r="N256" s="27">
        <v>9.7995376284187774</v>
      </c>
      <c r="O256" s="27">
        <v>10.659437441268549</v>
      </c>
      <c r="P256" s="27">
        <v>10.560619604651054</v>
      </c>
      <c r="Q256" s="27">
        <v>10.504020165429303</v>
      </c>
      <c r="R256" s="27">
        <v>10.584274432425792</v>
      </c>
      <c r="S256" s="27">
        <v>12.144716642672574</v>
      </c>
      <c r="T256" s="27">
        <v>12.614773499621343</v>
      </c>
      <c r="U256" s="27">
        <v>11.963676900813995</v>
      </c>
      <c r="V256" s="27">
        <v>11.855017893784694</v>
      </c>
      <c r="W256" s="27">
        <v>11.702743464585295</v>
      </c>
      <c r="X256" s="27">
        <v>11.441755058940622</v>
      </c>
      <c r="Y256" s="29"/>
      <c r="Z256" s="24">
        <f t="shared" si="123"/>
        <v>-2.2301471995389233E-2</v>
      </c>
      <c r="AA256" s="24">
        <f t="shared" si="124"/>
        <v>-9.2987673596829246E-2</v>
      </c>
      <c r="AB256" s="7"/>
      <c r="AC256" s="27">
        <f t="shared" ref="AC256:AI256" si="139">AC199*1000/AC44</f>
        <v>8.3218419411752205</v>
      </c>
      <c r="AD256" s="27">
        <f t="shared" si="139"/>
        <v>7.9107305674714183</v>
      </c>
      <c r="AE256" s="27">
        <f t="shared" si="139"/>
        <v>8.0026575003601277</v>
      </c>
      <c r="AF256" s="27">
        <f t="shared" si="139"/>
        <v>8.8964951984172167</v>
      </c>
      <c r="AG256" s="27">
        <f t="shared" si="139"/>
        <v>9.4130519755459066</v>
      </c>
      <c r="AH256" s="27">
        <f t="shared" si="139"/>
        <v>9.9459683674551584</v>
      </c>
      <c r="AI256" s="27">
        <f t="shared" si="139"/>
        <v>8.6222456597736556</v>
      </c>
      <c r="AJ256" s="27">
        <v>8.1464771834015988</v>
      </c>
      <c r="AK256" s="27">
        <v>8.7952518078571984</v>
      </c>
      <c r="AL256" s="27">
        <v>9.8324387464593883</v>
      </c>
      <c r="AM256" s="27">
        <v>9.6370597425904929</v>
      </c>
      <c r="AN256" s="27">
        <v>9.6326891720634649</v>
      </c>
      <c r="AO256" s="27">
        <v>10.787637547248933</v>
      </c>
      <c r="AP256" s="27">
        <v>10.360585961114685</v>
      </c>
      <c r="AQ256" s="27">
        <v>10.910598718774937</v>
      </c>
      <c r="AR256" s="27">
        <v>11.13854611637073</v>
      </c>
      <c r="AS256" s="27">
        <v>11.759910072306317</v>
      </c>
      <c r="AT256" s="27">
        <v>11.84571090749607</v>
      </c>
      <c r="AU256" s="27">
        <v>12.017969394628025</v>
      </c>
      <c r="AV256" s="27">
        <v>12.307017445533052</v>
      </c>
      <c r="AW256" s="27">
        <v>12.825227168911512</v>
      </c>
      <c r="AX256" s="27">
        <v>13.432623541636302</v>
      </c>
      <c r="AY256" s="29"/>
      <c r="AZ256" s="24">
        <f t="shared" si="126"/>
        <v>4.7359502075497328E-2</v>
      </c>
      <c r="BA256" s="24">
        <f t="shared" si="127"/>
        <v>0.13396516650900359</v>
      </c>
      <c r="BB256" s="11"/>
      <c r="BC256" s="27">
        <f t="shared" ref="BC256:BI256" si="140">BC199*1000/BC44</f>
        <v>7.6363203589557456</v>
      </c>
      <c r="BD256" s="27">
        <f t="shared" si="140"/>
        <v>7.6819484213248037</v>
      </c>
      <c r="BE256" s="27">
        <f t="shared" si="140"/>
        <v>7.4545336666258457</v>
      </c>
      <c r="BF256" s="27">
        <f t="shared" si="140"/>
        <v>7.548127684535185</v>
      </c>
      <c r="BG256" s="27">
        <f t="shared" si="140"/>
        <v>8.5460457701157857</v>
      </c>
      <c r="BH256" s="27">
        <f t="shared" si="140"/>
        <v>8.0907417662541921</v>
      </c>
      <c r="BI256" s="27">
        <f t="shared" si="140"/>
        <v>8.5409202147934415</v>
      </c>
      <c r="BJ256" s="27">
        <v>7.869802357309462</v>
      </c>
      <c r="BK256" s="27">
        <v>8.6702707489142838</v>
      </c>
      <c r="BL256" s="27">
        <v>9.0065578594212106</v>
      </c>
      <c r="BM256" s="27">
        <v>9.2620108840392561</v>
      </c>
      <c r="BN256" s="27">
        <v>9.9658390005874118</v>
      </c>
      <c r="BO256" s="27">
        <v>10.558319969441648</v>
      </c>
      <c r="BP256" s="27">
        <v>10.73148325671176</v>
      </c>
      <c r="BQ256" s="27">
        <v>10.211056053291067</v>
      </c>
      <c r="BR256" s="27">
        <v>10.217790241324572</v>
      </c>
      <c r="BS256" s="27">
        <v>12.391835642908774</v>
      </c>
      <c r="BT256" s="27">
        <v>13.032223594738101</v>
      </c>
      <c r="BU256" s="27">
        <v>11.934806274985062</v>
      </c>
      <c r="BV256" s="27">
        <v>11.643844742928595</v>
      </c>
      <c r="BW256" s="27">
        <v>11.231899867371297</v>
      </c>
      <c r="BX256" s="27">
        <v>10.725459550169214</v>
      </c>
      <c r="BY256" s="29"/>
      <c r="BZ256" s="24">
        <f t="shared" si="129"/>
        <v>-4.5089461549892684E-2</v>
      </c>
      <c r="CA256" s="24">
        <f t="shared" si="130"/>
        <v>-0.17700463990659787</v>
      </c>
    </row>
    <row r="257" spans="1:79" s="6" customFormat="1" x14ac:dyDescent="0.25">
      <c r="A257" s="51" t="s">
        <v>224</v>
      </c>
      <c r="B257" s="20" t="s">
        <v>24</v>
      </c>
      <c r="C257" s="25" t="s">
        <v>1</v>
      </c>
      <c r="D257" s="25" t="s">
        <v>1</v>
      </c>
      <c r="E257" s="25" t="s">
        <v>1</v>
      </c>
      <c r="F257" s="25" t="s">
        <v>1</v>
      </c>
      <c r="G257" s="25" t="s">
        <v>1</v>
      </c>
      <c r="H257" s="25" t="s">
        <v>1</v>
      </c>
      <c r="I257" s="25" t="s">
        <v>1</v>
      </c>
      <c r="J257" s="25" t="s">
        <v>1</v>
      </c>
      <c r="K257" s="25" t="s">
        <v>1</v>
      </c>
      <c r="L257" s="25" t="s">
        <v>1</v>
      </c>
      <c r="M257" s="25" t="s">
        <v>1</v>
      </c>
      <c r="N257" s="25" t="s">
        <v>1</v>
      </c>
      <c r="O257" s="25" t="s">
        <v>1</v>
      </c>
      <c r="P257" s="25" t="s">
        <v>1</v>
      </c>
      <c r="Q257" s="25" t="s">
        <v>1</v>
      </c>
      <c r="R257" s="25" t="s">
        <v>1</v>
      </c>
      <c r="S257" s="25" t="s">
        <v>1</v>
      </c>
      <c r="T257" s="27" t="s">
        <v>1</v>
      </c>
      <c r="U257" s="27">
        <v>430.20134227975666</v>
      </c>
      <c r="V257" s="27">
        <v>438.59364553562699</v>
      </c>
      <c r="W257" s="27">
        <v>438.46382426329018</v>
      </c>
      <c r="X257" s="27">
        <v>444.0951808573389</v>
      </c>
      <c r="Y257" s="29"/>
      <c r="Z257" s="24">
        <f t="shared" si="123"/>
        <v>1.2843377908110298E-2</v>
      </c>
      <c r="AA257" s="24" t="str">
        <f t="shared" si="124"/>
        <v>X</v>
      </c>
      <c r="AB257" s="7"/>
      <c r="AC257" s="25" t="s">
        <v>1</v>
      </c>
      <c r="AD257" s="25" t="s">
        <v>1</v>
      </c>
      <c r="AE257" s="25" t="s">
        <v>1</v>
      </c>
      <c r="AF257" s="25" t="s">
        <v>1</v>
      </c>
      <c r="AG257" s="25" t="s">
        <v>1</v>
      </c>
      <c r="AH257" s="25" t="s">
        <v>1</v>
      </c>
      <c r="AI257" s="25" t="s">
        <v>1</v>
      </c>
      <c r="AJ257" s="25" t="s">
        <v>1</v>
      </c>
      <c r="AK257" s="25" t="s">
        <v>1</v>
      </c>
      <c r="AL257" s="25" t="s">
        <v>1</v>
      </c>
      <c r="AM257" s="25" t="s">
        <v>1</v>
      </c>
      <c r="AN257" s="25" t="s">
        <v>1</v>
      </c>
      <c r="AO257" s="25" t="s">
        <v>1</v>
      </c>
      <c r="AP257" s="25" t="s">
        <v>1</v>
      </c>
      <c r="AQ257" s="25" t="s">
        <v>1</v>
      </c>
      <c r="AR257" s="25" t="s">
        <v>1</v>
      </c>
      <c r="AS257" s="25" t="s">
        <v>1</v>
      </c>
      <c r="AT257" s="27" t="s">
        <v>1</v>
      </c>
      <c r="AU257" s="27">
        <v>2966.6666666666665</v>
      </c>
      <c r="AV257" s="27">
        <v>2616.666666666667</v>
      </c>
      <c r="AW257" s="27">
        <v>1318.0769230769224</v>
      </c>
      <c r="AX257" s="27">
        <v>1346.5000000000002</v>
      </c>
      <c r="AY257" s="29"/>
      <c r="AZ257" s="24">
        <f t="shared" si="126"/>
        <v>2.1564050189671002E-2</v>
      </c>
      <c r="BA257" s="24" t="str">
        <f t="shared" si="127"/>
        <v>X</v>
      </c>
      <c r="BB257" s="11"/>
      <c r="BC257" s="25" t="s">
        <v>1</v>
      </c>
      <c r="BD257" s="25" t="s">
        <v>1</v>
      </c>
      <c r="BE257" s="25" t="s">
        <v>1</v>
      </c>
      <c r="BF257" s="25" t="s">
        <v>1</v>
      </c>
      <c r="BG257" s="25" t="s">
        <v>1</v>
      </c>
      <c r="BH257" s="25" t="s">
        <v>1</v>
      </c>
      <c r="BI257" s="25" t="s">
        <v>1</v>
      </c>
      <c r="BJ257" s="25" t="s">
        <v>1</v>
      </c>
      <c r="BK257" s="25" t="s">
        <v>1</v>
      </c>
      <c r="BL257" s="25" t="s">
        <v>1</v>
      </c>
      <c r="BM257" s="25" t="s">
        <v>1</v>
      </c>
      <c r="BN257" s="25" t="s">
        <v>1</v>
      </c>
      <c r="BO257" s="25" t="s">
        <v>1</v>
      </c>
      <c r="BP257" s="25" t="s">
        <v>1</v>
      </c>
      <c r="BQ257" s="25" t="s">
        <v>1</v>
      </c>
      <c r="BR257" s="25" t="s">
        <v>1</v>
      </c>
      <c r="BS257" s="25" t="s">
        <v>1</v>
      </c>
      <c r="BT257" s="27" t="s">
        <v>1</v>
      </c>
      <c r="BU257" s="27">
        <v>428.54728860888122</v>
      </c>
      <c r="BV257" s="27">
        <v>436.88558676653264</v>
      </c>
      <c r="BW257" s="27">
        <v>437.91270567648468</v>
      </c>
      <c r="BX257" s="27">
        <v>443.47923625121723</v>
      </c>
      <c r="BY257" s="29"/>
      <c r="BZ257" s="24">
        <f t="shared" si="129"/>
        <v>1.2711507345130491E-2</v>
      </c>
      <c r="CA257" s="24" t="str">
        <f t="shared" si="130"/>
        <v>X</v>
      </c>
    </row>
    <row r="258" spans="1:79" s="6" customFormat="1" x14ac:dyDescent="0.25">
      <c r="A258" s="51" t="s">
        <v>225</v>
      </c>
      <c r="B258" s="20" t="s">
        <v>24</v>
      </c>
      <c r="C258" s="25" t="s">
        <v>1</v>
      </c>
      <c r="D258" s="25" t="s">
        <v>1</v>
      </c>
      <c r="E258" s="25" t="s">
        <v>1</v>
      </c>
      <c r="F258" s="25" t="s">
        <v>1</v>
      </c>
      <c r="G258" s="25" t="s">
        <v>1</v>
      </c>
      <c r="H258" s="25" t="s">
        <v>1</v>
      </c>
      <c r="I258" s="25" t="s">
        <v>1</v>
      </c>
      <c r="J258" s="25" t="s">
        <v>1</v>
      </c>
      <c r="K258" s="25" t="s">
        <v>1</v>
      </c>
      <c r="L258" s="25" t="s">
        <v>1</v>
      </c>
      <c r="M258" s="25" t="s">
        <v>1</v>
      </c>
      <c r="N258" s="25" t="s">
        <v>1</v>
      </c>
      <c r="O258" s="25" t="s">
        <v>1</v>
      </c>
      <c r="P258" s="25" t="s">
        <v>1</v>
      </c>
      <c r="Q258" s="25" t="s">
        <v>1</v>
      </c>
      <c r="R258" s="25" t="s">
        <v>1</v>
      </c>
      <c r="S258" s="25" t="s">
        <v>1</v>
      </c>
      <c r="T258" s="27" t="s">
        <v>1</v>
      </c>
      <c r="U258" s="27">
        <v>474.15685557215073</v>
      </c>
      <c r="V258" s="27">
        <v>436.83487643600489</v>
      </c>
      <c r="W258" s="27">
        <v>439.57445519063833</v>
      </c>
      <c r="X258" s="27">
        <v>553.64378424850963</v>
      </c>
      <c r="Y258" s="29"/>
      <c r="Z258" s="24">
        <f t="shared" si="123"/>
        <v>0.25949944932173263</v>
      </c>
      <c r="AA258" s="24" t="str">
        <f t="shared" si="124"/>
        <v>X</v>
      </c>
      <c r="AB258" s="7"/>
      <c r="AC258" s="25" t="s">
        <v>1</v>
      </c>
      <c r="AD258" s="25" t="s">
        <v>1</v>
      </c>
      <c r="AE258" s="25" t="s">
        <v>1</v>
      </c>
      <c r="AF258" s="25" t="s">
        <v>1</v>
      </c>
      <c r="AG258" s="25" t="s">
        <v>1</v>
      </c>
      <c r="AH258" s="25" t="s">
        <v>1</v>
      </c>
      <c r="AI258" s="25" t="s">
        <v>1</v>
      </c>
      <c r="AJ258" s="25" t="s">
        <v>1</v>
      </c>
      <c r="AK258" s="25" t="s">
        <v>1</v>
      </c>
      <c r="AL258" s="25" t="s">
        <v>1</v>
      </c>
      <c r="AM258" s="25" t="s">
        <v>1</v>
      </c>
      <c r="AN258" s="25" t="s">
        <v>1</v>
      </c>
      <c r="AO258" s="25" t="s">
        <v>1</v>
      </c>
      <c r="AP258" s="25" t="s">
        <v>1</v>
      </c>
      <c r="AQ258" s="25" t="s">
        <v>1</v>
      </c>
      <c r="AR258" s="25" t="s">
        <v>1</v>
      </c>
      <c r="AS258" s="25" t="s">
        <v>1</v>
      </c>
      <c r="AT258" s="27" t="s">
        <v>1</v>
      </c>
      <c r="AU258" s="27">
        <v>3336.09375</v>
      </c>
      <c r="AV258" s="27">
        <v>2915.761904761905</v>
      </c>
      <c r="AW258" s="27">
        <v>3028.7142857142853</v>
      </c>
      <c r="AX258" s="27">
        <v>3594.9166666666665</v>
      </c>
      <c r="AY258" s="29"/>
      <c r="AZ258" s="24">
        <f t="shared" si="126"/>
        <v>0.1869447982013428</v>
      </c>
      <c r="BA258" s="24" t="str">
        <f t="shared" si="127"/>
        <v>X</v>
      </c>
      <c r="BB258" s="11"/>
      <c r="BC258" s="25" t="s">
        <v>1</v>
      </c>
      <c r="BD258" s="25" t="s">
        <v>1</v>
      </c>
      <c r="BE258" s="25" t="s">
        <v>1</v>
      </c>
      <c r="BF258" s="25" t="s">
        <v>1</v>
      </c>
      <c r="BG258" s="25" t="s">
        <v>1</v>
      </c>
      <c r="BH258" s="25" t="s">
        <v>1</v>
      </c>
      <c r="BI258" s="25" t="s">
        <v>1</v>
      </c>
      <c r="BJ258" s="25" t="s">
        <v>1</v>
      </c>
      <c r="BK258" s="25" t="s">
        <v>1</v>
      </c>
      <c r="BL258" s="25" t="s">
        <v>1</v>
      </c>
      <c r="BM258" s="25" t="s">
        <v>1</v>
      </c>
      <c r="BN258" s="25" t="s">
        <v>1</v>
      </c>
      <c r="BO258" s="25" t="s">
        <v>1</v>
      </c>
      <c r="BP258" s="25" t="s">
        <v>1</v>
      </c>
      <c r="BQ258" s="25" t="s">
        <v>1</v>
      </c>
      <c r="BR258" s="25" t="s">
        <v>1</v>
      </c>
      <c r="BS258" s="25" t="s">
        <v>1</v>
      </c>
      <c r="BT258" s="27" t="s">
        <v>1</v>
      </c>
      <c r="BU258" s="27">
        <v>444.80838310465731</v>
      </c>
      <c r="BV258" s="27">
        <v>415.11937144567145</v>
      </c>
      <c r="BW258" s="27">
        <v>426.20446344275558</v>
      </c>
      <c r="BX258" s="27">
        <v>538.03226370810842</v>
      </c>
      <c r="BY258" s="29"/>
      <c r="BZ258" s="24">
        <f t="shared" si="129"/>
        <v>0.2623806408831113</v>
      </c>
      <c r="CA258" s="24" t="str">
        <f t="shared" si="130"/>
        <v>X</v>
      </c>
    </row>
    <row r="259" spans="1:79" x14ac:dyDescent="0.25">
      <c r="A259" s="51" t="s">
        <v>238</v>
      </c>
      <c r="B259" s="20" t="s">
        <v>24</v>
      </c>
      <c r="C259" s="27">
        <f t="shared" ref="C259:K259" si="141">C202*1000/C47</f>
        <v>7.594086082559059</v>
      </c>
      <c r="D259" s="27">
        <f t="shared" si="141"/>
        <v>7.5206345680798066</v>
      </c>
      <c r="E259" s="27">
        <f t="shared" si="141"/>
        <v>7.5036191904633132</v>
      </c>
      <c r="F259" s="27">
        <f t="shared" si="141"/>
        <v>8.0328519812890988</v>
      </c>
      <c r="G259" s="27">
        <f t="shared" si="141"/>
        <v>8.2732079367561369</v>
      </c>
      <c r="H259" s="27">
        <f t="shared" si="141"/>
        <v>8.3584124993082582</v>
      </c>
      <c r="I259" s="27">
        <f t="shared" si="141"/>
        <v>8.0307412171081669</v>
      </c>
      <c r="J259" s="27">
        <f t="shared" si="141"/>
        <v>7.3627187919048787</v>
      </c>
      <c r="K259" s="27">
        <f t="shared" si="141"/>
        <v>7.8959417641938989</v>
      </c>
      <c r="L259" s="27">
        <v>7.9692526530893897</v>
      </c>
      <c r="M259" s="27">
        <v>8.0367055550913271</v>
      </c>
      <c r="N259" s="27">
        <v>8.003514076325688</v>
      </c>
      <c r="O259" s="27">
        <v>8.4928163973838391</v>
      </c>
      <c r="P259" s="27">
        <v>8.4186202955893137</v>
      </c>
      <c r="Q259" s="27">
        <v>8.5122981558025188</v>
      </c>
      <c r="R259" s="27">
        <v>8.7183131414458579</v>
      </c>
      <c r="S259" s="27">
        <v>8.83387597861371</v>
      </c>
      <c r="T259" s="27">
        <v>8.9506930910169462</v>
      </c>
      <c r="U259" s="27">
        <v>8.6473538617369137</v>
      </c>
      <c r="V259" s="27">
        <v>8.8514158176990492</v>
      </c>
      <c r="W259" s="27">
        <v>9.1964517288791203</v>
      </c>
      <c r="X259" s="27">
        <v>9.1857549735349711</v>
      </c>
      <c r="Y259" s="29"/>
      <c r="Z259" s="24">
        <f t="shared" si="123"/>
        <v>-1.1631393997925121E-3</v>
      </c>
      <c r="AA259" s="24">
        <f t="shared" si="124"/>
        <v>2.6261863760465243E-2</v>
      </c>
      <c r="AB259" s="7"/>
      <c r="AC259" s="27">
        <f t="shared" ref="AC259:AI260" si="142">AC202*1000/AC47</f>
        <v>7.6071141629249652</v>
      </c>
      <c r="AD259" s="27">
        <f t="shared" si="142"/>
        <v>7.4845159127625909</v>
      </c>
      <c r="AE259" s="27">
        <f t="shared" si="142"/>
        <v>7.5660325148189633</v>
      </c>
      <c r="AF259" s="27">
        <f t="shared" si="142"/>
        <v>8.4303825860807695</v>
      </c>
      <c r="AG259" s="27">
        <f t="shared" si="142"/>
        <v>8.1589701895376212</v>
      </c>
      <c r="AH259" s="27">
        <f t="shared" si="142"/>
        <v>8.8692110973544445</v>
      </c>
      <c r="AI259" s="27">
        <f t="shared" si="142"/>
        <v>7.6932362839267681</v>
      </c>
      <c r="AJ259" s="27">
        <v>7.0073701003003031</v>
      </c>
      <c r="AK259" s="27">
        <v>7.5221330705203053</v>
      </c>
      <c r="AL259" s="27">
        <v>7.6443987290336777</v>
      </c>
      <c r="AM259" s="27">
        <v>7.8661945841214189</v>
      </c>
      <c r="AN259" s="27">
        <v>7.9087781234628789</v>
      </c>
      <c r="AO259" s="27">
        <v>8.5700907925274841</v>
      </c>
      <c r="AP259" s="27">
        <v>8.3760444157059375</v>
      </c>
      <c r="AQ259" s="27">
        <v>8.9537343537814582</v>
      </c>
      <c r="AR259" s="27">
        <v>9.1137934052690426</v>
      </c>
      <c r="AS259" s="27">
        <v>9.1482644665343855</v>
      </c>
      <c r="AT259" s="27">
        <v>9.0375489334581811</v>
      </c>
      <c r="AU259" s="27">
        <v>8.98297325226544</v>
      </c>
      <c r="AV259" s="27">
        <v>9.0316950356878927</v>
      </c>
      <c r="AW259" s="27">
        <v>9.3825143297513378</v>
      </c>
      <c r="AX259" s="27">
        <v>8.9538619394920467</v>
      </c>
      <c r="AY259" s="29"/>
      <c r="AZ259" s="24">
        <f t="shared" si="126"/>
        <v>-4.5686302753629948E-2</v>
      </c>
      <c r="BA259" s="24">
        <f t="shared" si="127"/>
        <v>-9.259921532077664E-3</v>
      </c>
      <c r="BB259" s="11"/>
      <c r="BC259" s="27">
        <f t="shared" ref="BC259:BI260" si="143">BC202*1000/BC47</f>
        <v>7.5660430148982458</v>
      </c>
      <c r="BD259" s="27">
        <f t="shared" si="143"/>
        <v>7.6009015571020289</v>
      </c>
      <c r="BE259" s="27">
        <f t="shared" si="143"/>
        <v>7.3862452388199102</v>
      </c>
      <c r="BF259" s="27">
        <f t="shared" si="143"/>
        <v>7.4598242650591207</v>
      </c>
      <c r="BG259" s="27">
        <f t="shared" si="143"/>
        <v>8.356912922636516</v>
      </c>
      <c r="BH259" s="27">
        <f t="shared" si="143"/>
        <v>7.8406752680298313</v>
      </c>
      <c r="BI259" s="27">
        <f t="shared" si="143"/>
        <v>8.2492140059991605</v>
      </c>
      <c r="BJ259" s="27">
        <v>7.5903324554972667</v>
      </c>
      <c r="BK259" s="27">
        <v>8.1481571250283089</v>
      </c>
      <c r="BL259" s="27">
        <v>8.2130742467860323</v>
      </c>
      <c r="BM259" s="27">
        <v>8.1662196190247176</v>
      </c>
      <c r="BN259" s="27">
        <v>8.100782832593616</v>
      </c>
      <c r="BO259" s="27">
        <v>8.4405590238706161</v>
      </c>
      <c r="BP259" s="27">
        <v>8.451930252616263</v>
      </c>
      <c r="BQ259" s="27">
        <v>8.2000920212208506</v>
      </c>
      <c r="BR259" s="27">
        <v>8.423938868310497</v>
      </c>
      <c r="BS259" s="27">
        <v>8.6151656094136442</v>
      </c>
      <c r="BT259" s="27">
        <v>8.9025919030620102</v>
      </c>
      <c r="BU259" s="27">
        <v>8.4455658757361238</v>
      </c>
      <c r="BV259" s="27">
        <v>8.7434789061949836</v>
      </c>
      <c r="BW259" s="27">
        <v>9.0946062483685175</v>
      </c>
      <c r="BX259" s="27">
        <v>9.3185289586560565</v>
      </c>
      <c r="BY259" s="29"/>
      <c r="BZ259" s="24">
        <f t="shared" si="129"/>
        <v>2.4621484885913425E-2</v>
      </c>
      <c r="CA259" s="24">
        <f t="shared" si="130"/>
        <v>4.6720894333142082E-2</v>
      </c>
    </row>
    <row r="260" spans="1:79" s="6" customFormat="1" x14ac:dyDescent="0.25">
      <c r="A260" s="51" t="s">
        <v>239</v>
      </c>
      <c r="B260" s="20" t="s">
        <v>24</v>
      </c>
      <c r="C260" s="27">
        <f t="shared" ref="C260:K260" si="144">C203*1000/C48</f>
        <v>12.776922129127648</v>
      </c>
      <c r="D260" s="27">
        <f t="shared" si="144"/>
        <v>10.127480613119335</v>
      </c>
      <c r="E260" s="27">
        <f t="shared" si="144"/>
        <v>10.301415762446418</v>
      </c>
      <c r="F260" s="27">
        <f t="shared" si="144"/>
        <v>10.803030140952544</v>
      </c>
      <c r="G260" s="27">
        <f t="shared" si="144"/>
        <v>12.100242078663312</v>
      </c>
      <c r="H260" s="27">
        <f t="shared" si="144"/>
        <v>12.848410328056207</v>
      </c>
      <c r="I260" s="27">
        <f t="shared" si="144"/>
        <v>10.680863718789231</v>
      </c>
      <c r="J260" s="27">
        <f t="shared" si="144"/>
        <v>10.636307027766209</v>
      </c>
      <c r="K260" s="27">
        <f t="shared" si="144"/>
        <v>11.751441491016102</v>
      </c>
      <c r="L260" s="27">
        <v>16.342854287427542</v>
      </c>
      <c r="M260" s="27">
        <v>14.260375826032051</v>
      </c>
      <c r="N260" s="27">
        <v>17.35458773463213</v>
      </c>
      <c r="O260" s="27">
        <v>15.895293142408168</v>
      </c>
      <c r="P260" s="27">
        <v>15.561813017271181</v>
      </c>
      <c r="Q260" s="27">
        <v>14.633142732794457</v>
      </c>
      <c r="R260" s="27">
        <v>14.389667205049482</v>
      </c>
      <c r="S260" s="27">
        <v>18.139874752156491</v>
      </c>
      <c r="T260" s="27">
        <v>17.201754485933549</v>
      </c>
      <c r="U260" s="27">
        <v>17.07261512513762</v>
      </c>
      <c r="V260" s="27">
        <v>17.464442044793362</v>
      </c>
      <c r="W260" s="27">
        <v>11.19629849737119</v>
      </c>
      <c r="X260" s="27">
        <v>11.605383308675604</v>
      </c>
      <c r="Y260" s="29"/>
      <c r="Z260" s="24">
        <f t="shared" si="123"/>
        <v>3.6537504908471741E-2</v>
      </c>
      <c r="AA260" s="24">
        <f t="shared" si="124"/>
        <v>-0.32533723125942093</v>
      </c>
      <c r="AB260" s="7"/>
      <c r="AC260" s="27">
        <f t="shared" si="142"/>
        <v>12.916179266696053</v>
      </c>
      <c r="AD260" s="27">
        <f t="shared" si="142"/>
        <v>10.045174389094337</v>
      </c>
      <c r="AE260" s="27">
        <f t="shared" si="142"/>
        <v>10.147666649184455</v>
      </c>
      <c r="AF260" s="27">
        <f t="shared" si="142"/>
        <v>10.619423676828399</v>
      </c>
      <c r="AG260" s="27">
        <f t="shared" si="142"/>
        <v>11.74726779617033</v>
      </c>
      <c r="AH260" s="27">
        <f t="shared" si="142"/>
        <v>12.530050807083844</v>
      </c>
      <c r="AI260" s="27">
        <f t="shared" si="142"/>
        <v>10.256007573786226</v>
      </c>
      <c r="AJ260" s="27">
        <v>10.40584129102206</v>
      </c>
      <c r="AK260" s="27">
        <v>11.120381638069896</v>
      </c>
      <c r="AL260" s="27">
        <v>16.67832315426482</v>
      </c>
      <c r="AM260" s="27">
        <v>14.463761630745108</v>
      </c>
      <c r="AN260" s="27">
        <v>17.482774121382771</v>
      </c>
      <c r="AO260" s="27">
        <v>14.854447322984768</v>
      </c>
      <c r="AP260" s="27">
        <v>14.337629784598063</v>
      </c>
      <c r="AQ260" s="27">
        <v>14.835536211209272</v>
      </c>
      <c r="AR260" s="27">
        <v>16.32847800685002</v>
      </c>
      <c r="AS260" s="27">
        <v>17.205507291269548</v>
      </c>
      <c r="AT260" s="27">
        <v>20.162438847709094</v>
      </c>
      <c r="AU260" s="27">
        <v>17.895088060320518</v>
      </c>
      <c r="AV260" s="27">
        <v>19.397706887573047</v>
      </c>
      <c r="AW260" s="27">
        <v>18.717534113225746</v>
      </c>
      <c r="AX260" s="27">
        <v>22.294705389451988</v>
      </c>
      <c r="AY260" s="29"/>
      <c r="AZ260" s="24">
        <f t="shared" si="126"/>
        <v>0.19111338355721896</v>
      </c>
      <c r="BA260" s="24">
        <f t="shared" si="127"/>
        <v>0.10575439597601899</v>
      </c>
      <c r="BB260" s="11"/>
      <c r="BC260" s="27">
        <f t="shared" si="143"/>
        <v>10.726484549065194</v>
      </c>
      <c r="BD260" s="27">
        <f t="shared" si="143"/>
        <v>12.133683252102191</v>
      </c>
      <c r="BE260" s="27">
        <f t="shared" si="143"/>
        <v>28.063984488608821</v>
      </c>
      <c r="BF260" s="27">
        <f t="shared" si="143"/>
        <v>24.755936856554563</v>
      </c>
      <c r="BG260" s="27">
        <f t="shared" si="143"/>
        <v>21.942309961068073</v>
      </c>
      <c r="BH260" s="27">
        <f t="shared" si="143"/>
        <v>18.381862252696859</v>
      </c>
      <c r="BI260" s="27">
        <f t="shared" si="143"/>
        <v>13.153849081304898</v>
      </c>
      <c r="BJ260" s="27">
        <v>11.640493044754857</v>
      </c>
      <c r="BK260" s="27">
        <v>14.237263404508932</v>
      </c>
      <c r="BL260" s="27">
        <v>15.66731924434851</v>
      </c>
      <c r="BM260" s="27">
        <v>14.014555049644207</v>
      </c>
      <c r="BN260" s="27">
        <v>17.241831320961772</v>
      </c>
      <c r="BO260" s="27">
        <v>17.07663536909136</v>
      </c>
      <c r="BP260" s="27">
        <v>16.843162299396816</v>
      </c>
      <c r="BQ260" s="27">
        <v>14.481585926347941</v>
      </c>
      <c r="BR260" s="27">
        <v>13.393075814363943</v>
      </c>
      <c r="BS260" s="27">
        <v>18.657021878123974</v>
      </c>
      <c r="BT260" s="27">
        <v>15.896256290096986</v>
      </c>
      <c r="BU260" s="27">
        <v>16.641092771931543</v>
      </c>
      <c r="BV260" s="27">
        <v>16.536812510556071</v>
      </c>
      <c r="BW260" s="27">
        <v>9.6781279829606088</v>
      </c>
      <c r="BX260" s="27">
        <v>9.5202671589161323</v>
      </c>
      <c r="BY260" s="29"/>
      <c r="BZ260" s="24">
        <f t="shared" si="129"/>
        <v>-1.6311090773175052E-2</v>
      </c>
      <c r="CA260" s="24">
        <f t="shared" si="130"/>
        <v>-0.40110004612551153</v>
      </c>
    </row>
    <row r="261" spans="1:79" s="6" customFormat="1" x14ac:dyDescent="0.25">
      <c r="A261" s="51" t="s">
        <v>226</v>
      </c>
      <c r="B261" s="20" t="s">
        <v>24</v>
      </c>
      <c r="C261" s="25" t="s">
        <v>1</v>
      </c>
      <c r="D261" s="25" t="s">
        <v>1</v>
      </c>
      <c r="E261" s="25" t="s">
        <v>1</v>
      </c>
      <c r="F261" s="25" t="s">
        <v>1</v>
      </c>
      <c r="G261" s="25" t="s">
        <v>1</v>
      </c>
      <c r="H261" s="25" t="s">
        <v>1</v>
      </c>
      <c r="I261" s="25" t="s">
        <v>1</v>
      </c>
      <c r="J261" s="25" t="s">
        <v>1</v>
      </c>
      <c r="K261" s="25" t="s">
        <v>1</v>
      </c>
      <c r="L261" s="25" t="s">
        <v>1</v>
      </c>
      <c r="M261" s="25" t="s">
        <v>1</v>
      </c>
      <c r="N261" s="25" t="s">
        <v>1</v>
      </c>
      <c r="O261" s="25" t="s">
        <v>1</v>
      </c>
      <c r="P261" s="25" t="s">
        <v>1</v>
      </c>
      <c r="Q261" s="25" t="s">
        <v>1</v>
      </c>
      <c r="R261" s="25" t="s">
        <v>1</v>
      </c>
      <c r="S261" s="25" t="s">
        <v>1</v>
      </c>
      <c r="T261" s="27" t="s">
        <v>1</v>
      </c>
      <c r="U261" s="27">
        <v>10.264997379552206</v>
      </c>
      <c r="V261" s="27">
        <v>8.2030103510941093</v>
      </c>
      <c r="W261" s="27">
        <v>3.470013339912156</v>
      </c>
      <c r="X261" s="27">
        <v>21.946303562461509</v>
      </c>
      <c r="Y261" s="29"/>
      <c r="Z261" s="24">
        <f t="shared" si="123"/>
        <v>5.3245588453608317</v>
      </c>
      <c r="AA261" s="24" t="str">
        <f t="shared" si="124"/>
        <v>X</v>
      </c>
      <c r="AB261" s="7"/>
      <c r="AC261" s="25" t="s">
        <v>1</v>
      </c>
      <c r="AD261" s="25" t="s">
        <v>1</v>
      </c>
      <c r="AE261" s="25" t="s">
        <v>1</v>
      </c>
      <c r="AF261" s="25" t="s">
        <v>1</v>
      </c>
      <c r="AG261" s="25" t="s">
        <v>1</v>
      </c>
      <c r="AH261" s="25" t="s">
        <v>1</v>
      </c>
      <c r="AI261" s="25" t="s">
        <v>1</v>
      </c>
      <c r="AJ261" s="25" t="s">
        <v>1</v>
      </c>
      <c r="AK261" s="25" t="s">
        <v>1</v>
      </c>
      <c r="AL261" s="25" t="s">
        <v>1</v>
      </c>
      <c r="AM261" s="25" t="s">
        <v>1</v>
      </c>
      <c r="AN261" s="25" t="s">
        <v>1</v>
      </c>
      <c r="AO261" s="25" t="s">
        <v>1</v>
      </c>
      <c r="AP261" s="25" t="s">
        <v>1</v>
      </c>
      <c r="AQ261" s="25" t="s">
        <v>1</v>
      </c>
      <c r="AR261" s="25" t="s">
        <v>1</v>
      </c>
      <c r="AS261" s="25" t="s">
        <v>1</v>
      </c>
      <c r="AT261" s="27" t="s">
        <v>1</v>
      </c>
      <c r="AU261" s="27">
        <v>12.335904917108024</v>
      </c>
      <c r="AV261" s="27">
        <v>14.587420645151559</v>
      </c>
      <c r="AW261" s="27">
        <v>16.557445528486152</v>
      </c>
      <c r="AX261" s="27">
        <v>23.037774354491653</v>
      </c>
      <c r="AY261" s="29"/>
      <c r="AZ261" s="24">
        <f t="shared" si="126"/>
        <v>0.3913845777029108</v>
      </c>
      <c r="BA261" s="24" t="str">
        <f t="shared" si="127"/>
        <v>X</v>
      </c>
      <c r="BB261" s="11"/>
      <c r="BC261" s="25" t="s">
        <v>1</v>
      </c>
      <c r="BD261" s="25" t="s">
        <v>1</v>
      </c>
      <c r="BE261" s="25" t="s">
        <v>1</v>
      </c>
      <c r="BF261" s="25" t="s">
        <v>1</v>
      </c>
      <c r="BG261" s="25" t="s">
        <v>1</v>
      </c>
      <c r="BH261" s="25" t="s">
        <v>1</v>
      </c>
      <c r="BI261" s="25" t="s">
        <v>1</v>
      </c>
      <c r="BJ261" s="25" t="s">
        <v>1</v>
      </c>
      <c r="BK261" s="25" t="s">
        <v>1</v>
      </c>
      <c r="BL261" s="25" t="s">
        <v>1</v>
      </c>
      <c r="BM261" s="25" t="s">
        <v>1</v>
      </c>
      <c r="BN261" s="25" t="s">
        <v>1</v>
      </c>
      <c r="BO261" s="25" t="s">
        <v>1</v>
      </c>
      <c r="BP261" s="25" t="s">
        <v>1</v>
      </c>
      <c r="BQ261" s="25" t="s">
        <v>1</v>
      </c>
      <c r="BR261" s="25" t="s">
        <v>1</v>
      </c>
      <c r="BS261" s="25" t="s">
        <v>1</v>
      </c>
      <c r="BT261" s="27" t="s">
        <v>1</v>
      </c>
      <c r="BU261" s="27">
        <v>10.008101707698248</v>
      </c>
      <c r="BV261" s="27">
        <v>7.7545571917851737</v>
      </c>
      <c r="BW261" s="27">
        <v>4.8054812531080984</v>
      </c>
      <c r="BX261" s="27">
        <v>21.352712045637389</v>
      </c>
      <c r="BY261" s="29"/>
      <c r="BZ261" s="24">
        <f t="shared" si="129"/>
        <v>3.4434076257870823</v>
      </c>
      <c r="CA261" s="24" t="str">
        <f t="shared" si="130"/>
        <v>X</v>
      </c>
    </row>
    <row r="262" spans="1:79" s="6" customFormat="1" x14ac:dyDescent="0.25">
      <c r="A262" s="51" t="s">
        <v>227</v>
      </c>
      <c r="B262" s="20" t="s">
        <v>24</v>
      </c>
      <c r="C262" s="25" t="s">
        <v>1</v>
      </c>
      <c r="D262" s="25" t="s">
        <v>1</v>
      </c>
      <c r="E262" s="25" t="s">
        <v>1</v>
      </c>
      <c r="F262" s="25" t="s">
        <v>1</v>
      </c>
      <c r="G262" s="25" t="s">
        <v>1</v>
      </c>
      <c r="H262" s="25" t="s">
        <v>1</v>
      </c>
      <c r="I262" s="25" t="s">
        <v>1</v>
      </c>
      <c r="J262" s="25" t="s">
        <v>1</v>
      </c>
      <c r="K262" s="25" t="s">
        <v>1</v>
      </c>
      <c r="L262" s="25" t="s">
        <v>1</v>
      </c>
      <c r="M262" s="25" t="s">
        <v>1</v>
      </c>
      <c r="N262" s="25" t="s">
        <v>1</v>
      </c>
      <c r="O262" s="25" t="s">
        <v>1</v>
      </c>
      <c r="P262" s="25" t="s">
        <v>1</v>
      </c>
      <c r="Q262" s="25" t="s">
        <v>1</v>
      </c>
      <c r="R262" s="25" t="s">
        <v>1</v>
      </c>
      <c r="S262" s="25" t="s">
        <v>1</v>
      </c>
      <c r="T262" s="27" t="s">
        <v>1</v>
      </c>
      <c r="U262" s="27">
        <v>8.1603821138211394</v>
      </c>
      <c r="V262" s="27">
        <v>6.6927207446808508</v>
      </c>
      <c r="W262" s="27">
        <v>4.5916505148800386</v>
      </c>
      <c r="X262" s="27">
        <v>414.52846773067591</v>
      </c>
      <c r="Y262" s="29"/>
      <c r="Z262" s="24">
        <f t="shared" si="123"/>
        <v>89.278749740931858</v>
      </c>
      <c r="AA262" s="24" t="str">
        <f t="shared" si="124"/>
        <v>X</v>
      </c>
      <c r="AB262" s="7"/>
      <c r="AC262" s="25" t="s">
        <v>1</v>
      </c>
      <c r="AD262" s="25" t="s">
        <v>1</v>
      </c>
      <c r="AE262" s="25" t="s">
        <v>1</v>
      </c>
      <c r="AF262" s="25" t="s">
        <v>1</v>
      </c>
      <c r="AG262" s="25" t="s">
        <v>1</v>
      </c>
      <c r="AH262" s="25" t="s">
        <v>1</v>
      </c>
      <c r="AI262" s="25" t="s">
        <v>1</v>
      </c>
      <c r="AJ262" s="25" t="s">
        <v>1</v>
      </c>
      <c r="AK262" s="25" t="s">
        <v>1</v>
      </c>
      <c r="AL262" s="25" t="s">
        <v>1</v>
      </c>
      <c r="AM262" s="25" t="s">
        <v>1</v>
      </c>
      <c r="AN262" s="25" t="s">
        <v>1</v>
      </c>
      <c r="AO262" s="25" t="s">
        <v>1</v>
      </c>
      <c r="AP262" s="25" t="s">
        <v>1</v>
      </c>
      <c r="AQ262" s="25" t="s">
        <v>1</v>
      </c>
      <c r="AR262" s="25" t="s">
        <v>1</v>
      </c>
      <c r="AS262" s="25" t="s">
        <v>1</v>
      </c>
      <c r="AT262" s="27" t="s">
        <v>1</v>
      </c>
      <c r="AU262" s="27" t="s">
        <v>1</v>
      </c>
      <c r="AV262" s="27" t="e">
        <v>#DIV/0!</v>
      </c>
      <c r="AW262" s="27">
        <v>233.33333333333334</v>
      </c>
      <c r="AX262" s="27">
        <v>216.66666666666671</v>
      </c>
      <c r="AY262" s="29"/>
      <c r="AZ262" s="24">
        <f t="shared" si="126"/>
        <v>-7.1428571428571286E-2</v>
      </c>
      <c r="BA262" s="24" t="str">
        <f t="shared" si="127"/>
        <v>X</v>
      </c>
      <c r="BB262" s="11"/>
      <c r="BC262" s="25" t="s">
        <v>1</v>
      </c>
      <c r="BD262" s="25" t="s">
        <v>1</v>
      </c>
      <c r="BE262" s="25" t="s">
        <v>1</v>
      </c>
      <c r="BF262" s="25" t="s">
        <v>1</v>
      </c>
      <c r="BG262" s="25" t="s">
        <v>1</v>
      </c>
      <c r="BH262" s="25" t="s">
        <v>1</v>
      </c>
      <c r="BI262" s="25" t="s">
        <v>1</v>
      </c>
      <c r="BJ262" s="25" t="s">
        <v>1</v>
      </c>
      <c r="BK262" s="25" t="s">
        <v>1</v>
      </c>
      <c r="BL262" s="25" t="s">
        <v>1</v>
      </c>
      <c r="BM262" s="25" t="s">
        <v>1</v>
      </c>
      <c r="BN262" s="25" t="s">
        <v>1</v>
      </c>
      <c r="BO262" s="25" t="s">
        <v>1</v>
      </c>
      <c r="BP262" s="25" t="s">
        <v>1</v>
      </c>
      <c r="BQ262" s="25" t="s">
        <v>1</v>
      </c>
      <c r="BR262" s="25" t="s">
        <v>1</v>
      </c>
      <c r="BS262" s="25" t="s">
        <v>1</v>
      </c>
      <c r="BT262" s="27" t="s">
        <v>1</v>
      </c>
      <c r="BU262" s="27">
        <v>8.1603821138211394</v>
      </c>
      <c r="BV262" s="27">
        <v>6.6927207446808508</v>
      </c>
      <c r="BW262" s="27">
        <v>5.9824080380963691</v>
      </c>
      <c r="BX262" s="27">
        <v>438.83762422774322</v>
      </c>
      <c r="BY262" s="29"/>
      <c r="BZ262" s="24">
        <f t="shared" si="129"/>
        <v>72.354679492471305</v>
      </c>
      <c r="CA262" s="24" t="str">
        <f t="shared" si="130"/>
        <v>X</v>
      </c>
    </row>
    <row r="263" spans="1:79" ht="33.75" x14ac:dyDescent="0.25">
      <c r="A263" s="47" t="s">
        <v>25</v>
      </c>
      <c r="B263" s="17" t="s">
        <v>55</v>
      </c>
      <c r="C263" s="28">
        <v>183880.04199999999</v>
      </c>
      <c r="D263" s="28">
        <v>258167.454</v>
      </c>
      <c r="E263" s="28">
        <v>73902.951000000001</v>
      </c>
      <c r="F263" s="28">
        <v>154180.054</v>
      </c>
      <c r="G263" s="28">
        <v>238619.076</v>
      </c>
      <c r="H263" s="28">
        <v>329253.76400000002</v>
      </c>
      <c r="I263" s="28">
        <v>86648.678</v>
      </c>
      <c r="J263" s="28">
        <v>159798.304</v>
      </c>
      <c r="K263" s="28">
        <v>244310.25599999999</v>
      </c>
      <c r="L263" s="28">
        <v>344314.88699999999</v>
      </c>
      <c r="M263" s="28">
        <v>103244.864</v>
      </c>
      <c r="N263" s="28">
        <v>226763.42109899994</v>
      </c>
      <c r="O263" s="28">
        <v>356299.29371129401</v>
      </c>
      <c r="P263" s="28">
        <v>507806.72015300015</v>
      </c>
      <c r="Q263" s="28">
        <v>148813.41604432321</v>
      </c>
      <c r="R263" s="28">
        <v>302710.21600400016</v>
      </c>
      <c r="S263" s="28">
        <v>475069.78377747064</v>
      </c>
      <c r="T263" s="28">
        <v>669029.72617767157</v>
      </c>
      <c r="U263" s="28">
        <v>177617.54691063554</v>
      </c>
      <c r="V263" s="28">
        <v>385936.0666302499</v>
      </c>
      <c r="W263" s="28">
        <v>601171.99232024315</v>
      </c>
      <c r="X263" s="28">
        <v>833625.55737991887</v>
      </c>
      <c r="Y263" s="29"/>
      <c r="Z263" s="19" t="s">
        <v>1</v>
      </c>
      <c r="AA263" s="19">
        <f t="shared" si="124"/>
        <v>0.2460217009229515</v>
      </c>
      <c r="AB263" s="7"/>
      <c r="AC263" s="28">
        <v>82381.319000000003</v>
      </c>
      <c r="AD263" s="28">
        <v>116957.274</v>
      </c>
      <c r="AE263" s="28">
        <v>35001.671000000002</v>
      </c>
      <c r="AF263" s="28">
        <v>68306.138999999996</v>
      </c>
      <c r="AG263" s="28">
        <v>102117.186</v>
      </c>
      <c r="AH263" s="28">
        <v>141731.144</v>
      </c>
      <c r="AI263" s="28">
        <v>36695.569000000003</v>
      </c>
      <c r="AJ263" s="28">
        <v>68952.061000000002</v>
      </c>
      <c r="AK263" s="28">
        <v>104868.141</v>
      </c>
      <c r="AL263" s="28">
        <v>148448.36199999999</v>
      </c>
      <c r="AM263" s="28">
        <v>45040.873</v>
      </c>
      <c r="AN263" s="28">
        <v>99531.048326000004</v>
      </c>
      <c r="AO263" s="28">
        <v>154777.969751</v>
      </c>
      <c r="AP263" s="28">
        <v>218728.58479699993</v>
      </c>
      <c r="AQ263" s="28">
        <v>63291.385272</v>
      </c>
      <c r="AR263" s="28">
        <v>124497.46527299998</v>
      </c>
      <c r="AS263" s="28">
        <v>186587.08146099997</v>
      </c>
      <c r="AT263" s="28">
        <v>250555.64330899998</v>
      </c>
      <c r="AU263" s="28">
        <v>62790.486390999991</v>
      </c>
      <c r="AV263" s="28">
        <v>130754.98505099998</v>
      </c>
      <c r="AW263" s="28">
        <v>202306.45961000002</v>
      </c>
      <c r="AX263" s="28">
        <v>277646.35584400006</v>
      </c>
      <c r="AY263" s="29"/>
      <c r="AZ263" s="19" t="s">
        <v>1</v>
      </c>
      <c r="BA263" s="19">
        <f t="shared" si="127"/>
        <v>0.10812253987666209</v>
      </c>
      <c r="BB263" s="11"/>
      <c r="BC263" s="28">
        <v>101498.723</v>
      </c>
      <c r="BD263" s="28">
        <v>141210.18</v>
      </c>
      <c r="BE263" s="28">
        <v>38901.279999999999</v>
      </c>
      <c r="BF263" s="28">
        <v>85873.914999999994</v>
      </c>
      <c r="BG263" s="28">
        <v>136501.89000000001</v>
      </c>
      <c r="BH263" s="28">
        <v>187522.62</v>
      </c>
      <c r="BI263" s="28">
        <v>49953.108999999997</v>
      </c>
      <c r="BJ263" s="28">
        <v>90846.243000000002</v>
      </c>
      <c r="BK263" s="28">
        <v>139442.11499999999</v>
      </c>
      <c r="BL263" s="28">
        <v>195866.52499999999</v>
      </c>
      <c r="BM263" s="28">
        <v>58203.991000000002</v>
      </c>
      <c r="BN263" s="28">
        <v>127232.37277299994</v>
      </c>
      <c r="BO263" s="28">
        <v>201521.32396029402</v>
      </c>
      <c r="BP263" s="28">
        <v>289078.13535600022</v>
      </c>
      <c r="BQ263" s="28">
        <v>85522.030772323211</v>
      </c>
      <c r="BR263" s="28">
        <v>178212.75073100015</v>
      </c>
      <c r="BS263" s="28">
        <v>288482.70231647068</v>
      </c>
      <c r="BT263" s="28">
        <v>418474.08286867163</v>
      </c>
      <c r="BU263" s="28">
        <v>114827.06051963556</v>
      </c>
      <c r="BV263" s="28">
        <v>255181.08157924993</v>
      </c>
      <c r="BW263" s="28">
        <v>398865.53271024313</v>
      </c>
      <c r="BX263" s="28">
        <v>555979.20153591887</v>
      </c>
      <c r="BY263" s="29"/>
      <c r="BZ263" s="19" t="s">
        <v>1</v>
      </c>
      <c r="CA263" s="19">
        <f t="shared" si="130"/>
        <v>0.32858694073630379</v>
      </c>
    </row>
    <row r="264" spans="1:79" x14ac:dyDescent="0.25">
      <c r="A264" s="48" t="s">
        <v>26</v>
      </c>
      <c r="B264" s="4" t="s">
        <v>55</v>
      </c>
      <c r="C264" s="27">
        <v>182982.288</v>
      </c>
      <c r="D264" s="27">
        <v>257191.00700000001</v>
      </c>
      <c r="E264" s="27">
        <v>73737.941000000006</v>
      </c>
      <c r="F264" s="27">
        <v>154041.408</v>
      </c>
      <c r="G264" s="27">
        <v>238462.842</v>
      </c>
      <c r="H264" s="27">
        <v>328800.46999999997</v>
      </c>
      <c r="I264" s="27">
        <v>86496.962</v>
      </c>
      <c r="J264" s="27">
        <v>159335.394</v>
      </c>
      <c r="K264" s="27">
        <v>243683.61600000001</v>
      </c>
      <c r="L264" s="27">
        <v>343477.97100000002</v>
      </c>
      <c r="M264" s="27">
        <v>102953.792</v>
      </c>
      <c r="N264" s="27">
        <v>225747.93454399996</v>
      </c>
      <c r="O264" s="27">
        <v>355232.4581667796</v>
      </c>
      <c r="P264" s="27">
        <v>505781.72293900017</v>
      </c>
      <c r="Q264" s="27">
        <v>148089.47044291301</v>
      </c>
      <c r="R264" s="27">
        <v>301392.27130900021</v>
      </c>
      <c r="S264" s="27">
        <v>473359.4521089975</v>
      </c>
      <c r="T264" s="27">
        <v>666634.51317267166</v>
      </c>
      <c r="U264" s="27">
        <v>177404.414981977</v>
      </c>
      <c r="V264" s="27">
        <v>385388.90666224982</v>
      </c>
      <c r="W264" s="27">
        <v>600468.60204437852</v>
      </c>
      <c r="X264" s="27">
        <v>832896.05260691908</v>
      </c>
      <c r="Y264" s="29"/>
      <c r="Z264" s="24" t="s">
        <v>1</v>
      </c>
      <c r="AA264" s="24">
        <f t="shared" si="124"/>
        <v>0.24940433798269668</v>
      </c>
      <c r="AB264" s="7"/>
      <c r="AC264" s="27">
        <v>82379.464000000007</v>
      </c>
      <c r="AD264" s="27">
        <v>116954.72100000001</v>
      </c>
      <c r="AE264" s="27">
        <v>34987.836000000003</v>
      </c>
      <c r="AF264" s="27">
        <v>68300.474000000002</v>
      </c>
      <c r="AG264" s="27">
        <v>102107.81200000001</v>
      </c>
      <c r="AH264" s="27">
        <v>141726.10699999999</v>
      </c>
      <c r="AI264" s="27">
        <v>36673.631999999998</v>
      </c>
      <c r="AJ264" s="27">
        <v>68686.081000000006</v>
      </c>
      <c r="AK264" s="27">
        <v>104416.272</v>
      </c>
      <c r="AL264" s="27">
        <v>147811.26800000001</v>
      </c>
      <c r="AM264" s="27">
        <v>44828.434999999998</v>
      </c>
      <c r="AN264" s="27">
        <v>99038.72219</v>
      </c>
      <c r="AO264" s="27">
        <v>153940.284484</v>
      </c>
      <c r="AP264" s="27">
        <v>217454.40985899995</v>
      </c>
      <c r="AQ264" s="27">
        <v>62789.189846999987</v>
      </c>
      <c r="AR264" s="27">
        <v>123456.861578</v>
      </c>
      <c r="AS264" s="27">
        <v>185066.279091</v>
      </c>
      <c r="AT264" s="27">
        <v>248538.89582699997</v>
      </c>
      <c r="AU264" s="27">
        <v>62775.971058999989</v>
      </c>
      <c r="AV264" s="27">
        <v>130723.06829699999</v>
      </c>
      <c r="AW264" s="27">
        <v>202099.63824700002</v>
      </c>
      <c r="AX264" s="27">
        <v>277367.07426900003</v>
      </c>
      <c r="AY264" s="29"/>
      <c r="AZ264" s="24" t="s">
        <v>1</v>
      </c>
      <c r="BA264" s="24">
        <f t="shared" si="127"/>
        <v>0.11599061123240229</v>
      </c>
      <c r="BB264" s="11"/>
      <c r="BC264" s="27">
        <v>100602.82399999999</v>
      </c>
      <c r="BD264" s="27">
        <v>140236.28599999999</v>
      </c>
      <c r="BE264" s="27">
        <v>38750.105000000003</v>
      </c>
      <c r="BF264" s="27">
        <v>85740.933999999994</v>
      </c>
      <c r="BG264" s="27">
        <v>136355.03</v>
      </c>
      <c r="BH264" s="27">
        <v>187074.36300000001</v>
      </c>
      <c r="BI264" s="27">
        <v>49823.33</v>
      </c>
      <c r="BJ264" s="27">
        <v>90649.312999999995</v>
      </c>
      <c r="BK264" s="27">
        <v>139267.34400000001</v>
      </c>
      <c r="BL264" s="27">
        <v>195666.70300000001</v>
      </c>
      <c r="BM264" s="27">
        <v>58125.357000000004</v>
      </c>
      <c r="BN264" s="27">
        <v>126709.21235399994</v>
      </c>
      <c r="BO264" s="27">
        <v>201292.1736827796</v>
      </c>
      <c r="BP264" s="27">
        <v>288327.31308000023</v>
      </c>
      <c r="BQ264" s="27">
        <v>85300.280595913006</v>
      </c>
      <c r="BR264" s="27">
        <v>177935.4097310002</v>
      </c>
      <c r="BS264" s="27">
        <v>288293.17301799747</v>
      </c>
      <c r="BT264" s="27">
        <v>418095.61734567164</v>
      </c>
      <c r="BU264" s="27">
        <v>114628.44392297701</v>
      </c>
      <c r="BV264" s="27">
        <v>254665.83836524986</v>
      </c>
      <c r="BW264" s="27">
        <v>398368.96379737847</v>
      </c>
      <c r="BX264" s="27">
        <v>555528.97833791899</v>
      </c>
      <c r="BY264" s="29"/>
      <c r="BZ264" s="24" t="s">
        <v>1</v>
      </c>
      <c r="CA264" s="24">
        <f t="shared" si="130"/>
        <v>0.32871275203686401</v>
      </c>
    </row>
    <row r="265" spans="1:79" s="6" customFormat="1" ht="33.75" x14ac:dyDescent="0.25">
      <c r="A265" s="47" t="s">
        <v>90</v>
      </c>
      <c r="B265" s="17" t="s">
        <v>55</v>
      </c>
      <c r="C265" s="28">
        <v>64638.493999999999</v>
      </c>
      <c r="D265" s="28">
        <v>74287.411999999997</v>
      </c>
      <c r="E265" s="28">
        <v>73902.951000000001</v>
      </c>
      <c r="F265" s="28">
        <v>80277.103000000003</v>
      </c>
      <c r="G265" s="28">
        <v>84439.021999999997</v>
      </c>
      <c r="H265" s="28">
        <v>90634.687999999995</v>
      </c>
      <c r="I265" s="28">
        <v>86648.678</v>
      </c>
      <c r="J265" s="28">
        <v>73149.626000000004</v>
      </c>
      <c r="K265" s="28">
        <v>84511.95199999999</v>
      </c>
      <c r="L265" s="28">
        <v>100004.63099999999</v>
      </c>
      <c r="M265" s="28">
        <v>103244.864</v>
      </c>
      <c r="N265" s="28">
        <v>123518.55709899994</v>
      </c>
      <c r="O265" s="28">
        <v>129535.87261229407</v>
      </c>
      <c r="P265" s="28">
        <v>151507.42644170616</v>
      </c>
      <c r="Q265" s="28">
        <v>148813.41604432321</v>
      </c>
      <c r="R265" s="28">
        <v>153896.79995967692</v>
      </c>
      <c r="S265" s="28">
        <v>172359.56777347051</v>
      </c>
      <c r="T265" s="28">
        <v>193959.94240020096</v>
      </c>
      <c r="U265" s="28">
        <v>177617.54691063554</v>
      </c>
      <c r="V265" s="28">
        <v>208318.51971961436</v>
      </c>
      <c r="W265" s="28">
        <v>215235.92568999325</v>
      </c>
      <c r="X265" s="28">
        <v>232453.56505967581</v>
      </c>
      <c r="Y265" s="29"/>
      <c r="Z265" s="19">
        <f>IFERROR(X265/W265-1,"X")</f>
        <v>7.9994263571413704E-2</v>
      </c>
      <c r="AA265" s="19">
        <f t="shared" si="124"/>
        <v>0.1984617142237044</v>
      </c>
      <c r="AB265" s="7"/>
      <c r="AC265" s="28">
        <v>29734.809000000001</v>
      </c>
      <c r="AD265" s="28">
        <v>34575.955000000002</v>
      </c>
      <c r="AE265" s="28">
        <v>35001.671000000002</v>
      </c>
      <c r="AF265" s="28">
        <v>33304.468000000001</v>
      </c>
      <c r="AG265" s="28">
        <v>33811.046999999999</v>
      </c>
      <c r="AH265" s="28">
        <v>39613.957999999999</v>
      </c>
      <c r="AI265" s="28">
        <v>36695.569000000003</v>
      </c>
      <c r="AJ265" s="28">
        <v>32256.492000000002</v>
      </c>
      <c r="AK265" s="28">
        <v>35916.080000000002</v>
      </c>
      <c r="AL265" s="28">
        <v>43580.22099999999</v>
      </c>
      <c r="AM265" s="28">
        <v>45040.873</v>
      </c>
      <c r="AN265" s="28">
        <v>54490.175326000004</v>
      </c>
      <c r="AO265" s="28">
        <v>55246.921424999993</v>
      </c>
      <c r="AP265" s="28">
        <v>63950.615045999941</v>
      </c>
      <c r="AQ265" s="28">
        <v>63291.385272</v>
      </c>
      <c r="AR265" s="28">
        <v>61206.08000099998</v>
      </c>
      <c r="AS265" s="28">
        <v>62089.616187999978</v>
      </c>
      <c r="AT265" s="28">
        <v>63968.561848000012</v>
      </c>
      <c r="AU265" s="28">
        <v>62790.486390999991</v>
      </c>
      <c r="AV265" s="28">
        <v>67964.498659999997</v>
      </c>
      <c r="AW265" s="28">
        <v>71551.474559000038</v>
      </c>
      <c r="AX265" s="28">
        <v>75339.896234000043</v>
      </c>
      <c r="AY265" s="29"/>
      <c r="AZ265" s="19">
        <f>IFERROR(AX265/AW265-1,"X")</f>
        <v>5.2946800863987065E-2</v>
      </c>
      <c r="BA265" s="19">
        <f t="shared" si="127"/>
        <v>0.17776442142032556</v>
      </c>
      <c r="BB265" s="11"/>
      <c r="BC265" s="28">
        <v>34903.684999999998</v>
      </c>
      <c r="BD265" s="28">
        <v>39711.457000000002</v>
      </c>
      <c r="BE265" s="28">
        <v>38901.279999999999</v>
      </c>
      <c r="BF265" s="28">
        <v>46972.635000000002</v>
      </c>
      <c r="BG265" s="28">
        <v>50627.974999999999</v>
      </c>
      <c r="BH265" s="28">
        <v>51020.73</v>
      </c>
      <c r="BI265" s="28">
        <v>49953.108999999997</v>
      </c>
      <c r="BJ265" s="28">
        <v>40893.134000000005</v>
      </c>
      <c r="BK265" s="28">
        <v>48595.871999999988</v>
      </c>
      <c r="BL265" s="28">
        <v>56424.409999999996</v>
      </c>
      <c r="BM265" s="28">
        <v>58203.991000000002</v>
      </c>
      <c r="BN265" s="28">
        <v>69028.381772999943</v>
      </c>
      <c r="BO265" s="28">
        <v>74288.951187294078</v>
      </c>
      <c r="BP265" s="28">
        <v>87556.811395706216</v>
      </c>
      <c r="BQ265" s="28">
        <v>85522.030772323211</v>
      </c>
      <c r="BR265" s="28">
        <v>92690.719958676942</v>
      </c>
      <c r="BS265" s="28">
        <v>110269.95158547052</v>
      </c>
      <c r="BT265" s="28">
        <v>129991.38055220095</v>
      </c>
      <c r="BU265" s="28">
        <v>114827.06051963556</v>
      </c>
      <c r="BV265" s="28">
        <v>140354.02105961437</v>
      </c>
      <c r="BW265" s="28">
        <v>143684.4511309932</v>
      </c>
      <c r="BX265" s="28">
        <v>157113.66882567576</v>
      </c>
      <c r="BY265" s="29"/>
      <c r="BZ265" s="19">
        <f>IFERROR(BX265/BW265-1,"X")</f>
        <v>9.3463263345311631E-2</v>
      </c>
      <c r="CA265" s="19">
        <f t="shared" si="130"/>
        <v>0.20864682072195739</v>
      </c>
    </row>
    <row r="266" spans="1:79" s="6" customFormat="1" x14ac:dyDescent="0.25">
      <c r="A266" s="51" t="s">
        <v>26</v>
      </c>
      <c r="B266" s="4" t="s">
        <v>55</v>
      </c>
      <c r="C266" s="27">
        <v>64306.324999999997</v>
      </c>
      <c r="D266" s="27">
        <v>74208.718999999997</v>
      </c>
      <c r="E266" s="27">
        <v>73737.941000000006</v>
      </c>
      <c r="F266" s="27">
        <v>80303.467000000004</v>
      </c>
      <c r="G266" s="27">
        <v>84421.433999999994</v>
      </c>
      <c r="H266" s="27">
        <v>90337.627999999997</v>
      </c>
      <c r="I266" s="27">
        <v>86496.962</v>
      </c>
      <c r="J266" s="27">
        <v>72838.432000000001</v>
      </c>
      <c r="K266" s="27">
        <v>84348.222000000009</v>
      </c>
      <c r="L266" s="27">
        <v>99794.355000000025</v>
      </c>
      <c r="M266" s="27">
        <v>102953.792</v>
      </c>
      <c r="N266" s="27">
        <v>122794.14254399994</v>
      </c>
      <c r="O266" s="27">
        <v>129484.52362277966</v>
      </c>
      <c r="P266" s="27">
        <v>150549.26477222057</v>
      </c>
      <c r="Q266" s="27">
        <v>148089.47044291301</v>
      </c>
      <c r="R266" s="27">
        <v>153302.8008660872</v>
      </c>
      <c r="S266" s="27">
        <v>171967.1807999973</v>
      </c>
      <c r="T266" s="27">
        <v>193275.06106367416</v>
      </c>
      <c r="U266" s="27">
        <v>177404.414981977</v>
      </c>
      <c r="V266" s="27">
        <v>207984.49168027285</v>
      </c>
      <c r="W266" s="27">
        <v>215079.69538212864</v>
      </c>
      <c r="X266" s="27">
        <v>232427.4505625405</v>
      </c>
      <c r="Y266" s="29"/>
      <c r="Z266" s="24">
        <f>IFERROR(X266/W266-1,"X")</f>
        <v>8.0657335642912997E-2</v>
      </c>
      <c r="AA266" s="24">
        <f t="shared" si="124"/>
        <v>0.20257341678431873</v>
      </c>
      <c r="AB266" s="7"/>
      <c r="AC266" s="27">
        <v>29735.364000000001</v>
      </c>
      <c r="AD266" s="27">
        <v>34575.256999999998</v>
      </c>
      <c r="AE266" s="27">
        <v>34987.836000000003</v>
      </c>
      <c r="AF266" s="27">
        <v>33312.637999999999</v>
      </c>
      <c r="AG266" s="27">
        <v>33807.338000000003</v>
      </c>
      <c r="AH266" s="27">
        <v>39618.294999999998</v>
      </c>
      <c r="AI266" s="27">
        <v>36673.631999999998</v>
      </c>
      <c r="AJ266" s="27">
        <v>32012.449000000004</v>
      </c>
      <c r="AK266" s="27">
        <v>35730.190999999999</v>
      </c>
      <c r="AL266" s="27">
        <v>43394.996000000014</v>
      </c>
      <c r="AM266" s="27">
        <v>44828.434999999998</v>
      </c>
      <c r="AN266" s="27">
        <v>54210.287190000003</v>
      </c>
      <c r="AO266" s="27">
        <v>54901.562294000003</v>
      </c>
      <c r="AP266" s="27">
        <v>63514.125374999952</v>
      </c>
      <c r="AQ266" s="27">
        <v>62789.189846999987</v>
      </c>
      <c r="AR266" s="27">
        <v>60667.671731000009</v>
      </c>
      <c r="AS266" s="27">
        <v>61609.417513000008</v>
      </c>
      <c r="AT266" s="27">
        <v>63472.616735999982</v>
      </c>
      <c r="AU266" s="27">
        <v>62775.971058999989</v>
      </c>
      <c r="AV266" s="27">
        <v>67947.097238000002</v>
      </c>
      <c r="AW266" s="27">
        <v>71376.569950000034</v>
      </c>
      <c r="AX266" s="27">
        <v>75267.436021999994</v>
      </c>
      <c r="AY266" s="29"/>
      <c r="AZ266" s="24">
        <f>IFERROR(AX266/AW266-1,"X")</f>
        <v>5.4511810734608757E-2</v>
      </c>
      <c r="BA266" s="24">
        <f t="shared" si="127"/>
        <v>0.18582531952413284</v>
      </c>
      <c r="BB266" s="11"/>
      <c r="BC266" s="27">
        <v>34570.961000000003</v>
      </c>
      <c r="BD266" s="27">
        <v>39633.462</v>
      </c>
      <c r="BE266" s="27">
        <v>38750.105000000003</v>
      </c>
      <c r="BF266" s="27">
        <v>46990.828999999998</v>
      </c>
      <c r="BG266" s="27">
        <v>50614.095999999998</v>
      </c>
      <c r="BH266" s="27">
        <v>50719.332999999999</v>
      </c>
      <c r="BI266" s="27">
        <v>49823.33</v>
      </c>
      <c r="BJ266" s="27">
        <v>40825.982999999993</v>
      </c>
      <c r="BK266" s="27">
        <v>48618.03100000001</v>
      </c>
      <c r="BL266" s="27">
        <v>56399.359000000011</v>
      </c>
      <c r="BM266" s="27">
        <v>58125.357000000004</v>
      </c>
      <c r="BN266" s="27">
        <v>68583.855353999941</v>
      </c>
      <c r="BO266" s="27">
        <v>74582.961328779653</v>
      </c>
      <c r="BP266" s="27">
        <v>87035.139397220613</v>
      </c>
      <c r="BQ266" s="27">
        <v>85300.280595913006</v>
      </c>
      <c r="BR266" s="27">
        <v>92635.129135087191</v>
      </c>
      <c r="BS266" s="27">
        <v>110357.76328699729</v>
      </c>
      <c r="BT266" s="27">
        <v>129802.44432767419</v>
      </c>
      <c r="BU266" s="27">
        <v>114628.44392297701</v>
      </c>
      <c r="BV266" s="27">
        <v>140037.39444227287</v>
      </c>
      <c r="BW266" s="27">
        <v>143703.12543212861</v>
      </c>
      <c r="BX266" s="27">
        <v>157160.01454054052</v>
      </c>
      <c r="BY266" s="29"/>
      <c r="BZ266" s="24">
        <f>IFERROR(BX266/BW266-1,"X")</f>
        <v>9.3643677323967722E-2</v>
      </c>
      <c r="CA266" s="24">
        <f t="shared" si="130"/>
        <v>0.21076313589137574</v>
      </c>
    </row>
    <row r="267" spans="1:79" ht="22.5" x14ac:dyDescent="0.25">
      <c r="A267" s="88" t="s">
        <v>27</v>
      </c>
      <c r="B267" s="33" t="s">
        <v>15</v>
      </c>
      <c r="C267" s="34">
        <f t="shared" ref="C267:K267" si="145">C167*100/C263</f>
        <v>128.99976224717199</v>
      </c>
      <c r="D267" s="34">
        <f t="shared" si="145"/>
        <v>127.75868952094946</v>
      </c>
      <c r="E267" s="34">
        <f t="shared" si="145"/>
        <v>126.87810531408955</v>
      </c>
      <c r="F267" s="34">
        <f t="shared" si="145"/>
        <v>127.3800403520419</v>
      </c>
      <c r="G267" s="34">
        <f t="shared" si="145"/>
        <v>125.46138096687626</v>
      </c>
      <c r="H267" s="34">
        <f t="shared" si="145"/>
        <v>125.92445564266957</v>
      </c>
      <c r="I267" s="34">
        <f t="shared" si="145"/>
        <v>117.30089292302877</v>
      </c>
      <c r="J267" s="34">
        <f t="shared" si="145"/>
        <v>111.88049717974478</v>
      </c>
      <c r="K267" s="34">
        <f t="shared" si="145"/>
        <v>117.07023056780717</v>
      </c>
      <c r="L267" s="34">
        <v>121.18305590428916</v>
      </c>
      <c r="M267" s="34">
        <v>124.31738977350001</v>
      </c>
      <c r="N267" s="34">
        <v>124.1581631598702</v>
      </c>
      <c r="O267" s="34">
        <v>123.4997113916681</v>
      </c>
      <c r="P267" s="34">
        <v>124.2682092548655</v>
      </c>
      <c r="Q267" s="34">
        <v>118.00479996890637</v>
      </c>
      <c r="R267" s="34">
        <v>114.61750857011556</v>
      </c>
      <c r="S267" s="34">
        <v>118.2712817699142</v>
      </c>
      <c r="T267" s="34">
        <v>115.37988349011007</v>
      </c>
      <c r="U267" s="34">
        <v>122.25971244290912</v>
      </c>
      <c r="V267" s="34">
        <v>120.30832165832278</v>
      </c>
      <c r="W267" s="34">
        <v>120.43405073845742</v>
      </c>
      <c r="X267" s="34">
        <v>120.82658299833729</v>
      </c>
      <c r="Y267" s="29"/>
      <c r="Z267" s="35">
        <f>IFERROR(X267-W267,"X")</f>
        <v>0.3925322598798715</v>
      </c>
      <c r="AA267" s="35">
        <f>IFERROR(X267-T267,"X")</f>
        <v>5.446699508227212</v>
      </c>
      <c r="AB267" s="7"/>
      <c r="AC267" s="34">
        <f t="shared" ref="AC267:AI267" si="146">AC167*100/AC263</f>
        <v>141.29644853100734</v>
      </c>
      <c r="AD267" s="34">
        <f t="shared" si="146"/>
        <v>138.97749275517486</v>
      </c>
      <c r="AE267" s="34">
        <f t="shared" si="146"/>
        <v>131.98035888058027</v>
      </c>
      <c r="AF267" s="34">
        <f t="shared" si="146"/>
        <v>133.74606636747541</v>
      </c>
      <c r="AG267" s="34">
        <f t="shared" si="146"/>
        <v>130.49539379199109</v>
      </c>
      <c r="AH267" s="34">
        <f t="shared" si="146"/>
        <v>130.16984255768091</v>
      </c>
      <c r="AI267" s="34">
        <f t="shared" si="146"/>
        <v>116.96431522835903</v>
      </c>
      <c r="AJ267" s="34">
        <v>103.53968389719344</v>
      </c>
      <c r="AK267" s="34">
        <v>109.82191054573953</v>
      </c>
      <c r="AL267" s="34">
        <v>115.63683336566557</v>
      </c>
      <c r="AM267" s="34">
        <v>124.96899649347384</v>
      </c>
      <c r="AN267" s="34">
        <v>124.65349005531381</v>
      </c>
      <c r="AO267" s="34">
        <v>124.58517924302606</v>
      </c>
      <c r="AP267" s="34">
        <v>127.02696817330248</v>
      </c>
      <c r="AQ267" s="34">
        <v>117.30187332120936</v>
      </c>
      <c r="AR267" s="34">
        <v>108.94291334573425</v>
      </c>
      <c r="AS267" s="34">
        <v>117.85822894709071</v>
      </c>
      <c r="AT267" s="34">
        <v>113.60118349598386</v>
      </c>
      <c r="AU267" s="34">
        <v>123.71998929782903</v>
      </c>
      <c r="AV267" s="34">
        <v>121.57101312274925</v>
      </c>
      <c r="AW267" s="34">
        <v>120.97541207918127</v>
      </c>
      <c r="AX267" s="34">
        <v>120.6222786677491</v>
      </c>
      <c r="AY267" s="29"/>
      <c r="AZ267" s="35">
        <f>IFERROR(AX267-AW267,"X")</f>
        <v>-0.35313341143216803</v>
      </c>
      <c r="BA267" s="35">
        <f>IFERROR(AX267-AT267,"X")</f>
        <v>7.0210951717652392</v>
      </c>
      <c r="BB267" s="11"/>
      <c r="BC267" s="34">
        <f t="shared" ref="BC267:BI267" si="147">BC167*100/BC263</f>
        <v>119.01917130523898</v>
      </c>
      <c r="BD267" s="34">
        <f t="shared" si="147"/>
        <v>118.4667203171896</v>
      </c>
      <c r="BE267" s="34">
        <f t="shared" si="147"/>
        <v>122.28732062286896</v>
      </c>
      <c r="BF267" s="34">
        <f t="shared" si="147"/>
        <v>122.31635299264043</v>
      </c>
      <c r="BG267" s="34">
        <f t="shared" si="147"/>
        <v>121.69543146984998</v>
      </c>
      <c r="BH267" s="34">
        <f t="shared" si="147"/>
        <v>122.71575717105489</v>
      </c>
      <c r="BI267" s="34">
        <f t="shared" si="147"/>
        <v>117.54814299946777</v>
      </c>
      <c r="BJ267" s="34">
        <v>118.21115266153603</v>
      </c>
      <c r="BK267" s="34">
        <v>122.52136594457133</v>
      </c>
      <c r="BL267" s="34">
        <v>125.38656975713435</v>
      </c>
      <c r="BM267" s="34">
        <v>123.81314710876097</v>
      </c>
      <c r="BN267" s="34">
        <v>123.7706799738455</v>
      </c>
      <c r="BO267" s="34">
        <v>122.66602041067658</v>
      </c>
      <c r="BP267" s="34">
        <v>122.18081709259521</v>
      </c>
      <c r="BQ267" s="34">
        <v>118.52500746252618</v>
      </c>
      <c r="BR267" s="34">
        <v>118.58171830812762</v>
      </c>
      <c r="BS267" s="34">
        <v>118.53843928085334</v>
      </c>
      <c r="BT267" s="34">
        <v>116.44485582537858</v>
      </c>
      <c r="BU267" s="34">
        <v>121.46119427505738</v>
      </c>
      <c r="BV267" s="34">
        <v>119.66131756799867</v>
      </c>
      <c r="BW267" s="34">
        <v>120.15946974002571</v>
      </c>
      <c r="BX267" s="34">
        <v>120.92860903225049</v>
      </c>
      <c r="BY267" s="29"/>
      <c r="BZ267" s="35">
        <f>IFERROR(BX267-BW267,"X")</f>
        <v>0.76913929222477861</v>
      </c>
      <c r="CA267" s="35">
        <f>IFERROR(BX267-BT267,"X")</f>
        <v>4.4837532068719099</v>
      </c>
    </row>
    <row r="268" spans="1:79" ht="33.75" x14ac:dyDescent="0.25">
      <c r="A268" s="47" t="s">
        <v>91</v>
      </c>
      <c r="B268" s="17" t="s">
        <v>55</v>
      </c>
      <c r="C268" s="28">
        <v>71805.914999999994</v>
      </c>
      <c r="D268" s="28">
        <v>99127.956000000006</v>
      </c>
      <c r="E268" s="28">
        <v>27928.357</v>
      </c>
      <c r="F268" s="28">
        <v>57643.010999999999</v>
      </c>
      <c r="G268" s="28">
        <v>86927.92</v>
      </c>
      <c r="H268" s="28">
        <v>118164.109</v>
      </c>
      <c r="I268" s="28">
        <v>28660.876</v>
      </c>
      <c r="J268" s="28">
        <v>54968.521000000001</v>
      </c>
      <c r="K268" s="28">
        <v>82308.135000000009</v>
      </c>
      <c r="L268" s="28">
        <v>113939.71299999999</v>
      </c>
      <c r="M268" s="28">
        <v>33001.868999999999</v>
      </c>
      <c r="N268" s="28">
        <v>71178.12329899997</v>
      </c>
      <c r="O268" s="28">
        <v>110716.10028937207</v>
      </c>
      <c r="P268" s="28">
        <v>154017.57045300002</v>
      </c>
      <c r="Q268" s="28">
        <v>44073.740452497106</v>
      </c>
      <c r="R268" s="28">
        <v>89536.947886000009</v>
      </c>
      <c r="S268" s="28">
        <v>140228.95351393989</v>
      </c>
      <c r="T268" s="28">
        <v>196546.27582716546</v>
      </c>
      <c r="U268" s="28">
        <v>52890.738935792717</v>
      </c>
      <c r="V268" s="28">
        <v>112108.08887900002</v>
      </c>
      <c r="W268" s="28">
        <v>172587.36148616773</v>
      </c>
      <c r="X268" s="28">
        <v>234260.1460001049</v>
      </c>
      <c r="Y268" s="29"/>
      <c r="Z268" s="19" t="s">
        <v>1</v>
      </c>
      <c r="AA268" s="19">
        <f t="shared" ref="AA268:AA279" si="148">IFERROR(X268/T268-1,"X")</f>
        <v>0.19188290398391183</v>
      </c>
      <c r="AB268" s="7"/>
      <c r="AC268" s="28">
        <v>37602.608999999997</v>
      </c>
      <c r="AD268" s="28">
        <v>52469.485000000001</v>
      </c>
      <c r="AE268" s="28">
        <v>14715.816999999999</v>
      </c>
      <c r="AF268" s="28">
        <v>29323.167000000001</v>
      </c>
      <c r="AG268" s="28">
        <v>43603.601999999999</v>
      </c>
      <c r="AH268" s="28">
        <v>58884.016000000003</v>
      </c>
      <c r="AI268" s="28">
        <v>13875.246999999999</v>
      </c>
      <c r="AJ268" s="28">
        <v>25751.985000000001</v>
      </c>
      <c r="AK268" s="28">
        <v>38011.288</v>
      </c>
      <c r="AL268" s="28">
        <v>52217.322999999997</v>
      </c>
      <c r="AM268" s="28">
        <v>14786.73</v>
      </c>
      <c r="AN268" s="28">
        <v>32560.918217999995</v>
      </c>
      <c r="AO268" s="28">
        <v>50323.527037</v>
      </c>
      <c r="AP268" s="28">
        <v>70617.705926999988</v>
      </c>
      <c r="AQ268" s="28">
        <v>20943.860797000008</v>
      </c>
      <c r="AR268" s="28">
        <v>41719.579276000011</v>
      </c>
      <c r="AS268" s="28">
        <v>64095.319523999999</v>
      </c>
      <c r="AT268" s="28">
        <v>86997.891623999967</v>
      </c>
      <c r="AU268" s="28">
        <v>22980.572809999998</v>
      </c>
      <c r="AV268" s="28">
        <v>47901.122262999997</v>
      </c>
      <c r="AW268" s="28">
        <v>72908.370529000007</v>
      </c>
      <c r="AX268" s="28">
        <v>97832.155606999979</v>
      </c>
      <c r="AY268" s="29"/>
      <c r="AZ268" s="19" t="s">
        <v>1</v>
      </c>
      <c r="BA268" s="19">
        <f t="shared" ref="BA268:BA279" si="149">IFERROR(AX268/AT268-1,"X")</f>
        <v>0.12453478792135675</v>
      </c>
      <c r="BB268" s="11"/>
      <c r="BC268" s="28">
        <v>34203.305999999997</v>
      </c>
      <c r="BD268" s="28">
        <v>46658.470999999998</v>
      </c>
      <c r="BE268" s="28">
        <v>13212.54</v>
      </c>
      <c r="BF268" s="28">
        <v>28319.844000000001</v>
      </c>
      <c r="BG268" s="28">
        <v>43324.317999999999</v>
      </c>
      <c r="BH268" s="28">
        <v>59280.093000000001</v>
      </c>
      <c r="BI268" s="28">
        <v>14785.629000000001</v>
      </c>
      <c r="BJ268" s="28">
        <v>29216.536</v>
      </c>
      <c r="BK268" s="28">
        <v>44296.847000000002</v>
      </c>
      <c r="BL268" s="28">
        <v>61722.39</v>
      </c>
      <c r="BM268" s="28">
        <v>18215.138999999999</v>
      </c>
      <c r="BN268" s="28">
        <v>38617.205080999978</v>
      </c>
      <c r="BO268" s="28">
        <v>60392.573252372073</v>
      </c>
      <c r="BP268" s="28">
        <v>83399.864526000048</v>
      </c>
      <c r="BQ268" s="28">
        <v>23129.879655497094</v>
      </c>
      <c r="BR268" s="28">
        <v>47817.368610000005</v>
      </c>
      <c r="BS268" s="28">
        <v>76133.633989939888</v>
      </c>
      <c r="BT268" s="28">
        <v>109548.38420316548</v>
      </c>
      <c r="BU268" s="28">
        <v>29910.166125792715</v>
      </c>
      <c r="BV268" s="28">
        <v>64206.966616000012</v>
      </c>
      <c r="BW268" s="28">
        <v>99678.990957167727</v>
      </c>
      <c r="BX268" s="28">
        <v>136427.99039310493</v>
      </c>
      <c r="BY268" s="29"/>
      <c r="BZ268" s="19" t="s">
        <v>1</v>
      </c>
      <c r="CA268" s="19">
        <f t="shared" ref="CA268:CA279" si="150">IFERROR(BX268/BT268-1,"X")</f>
        <v>0.24536743636573655</v>
      </c>
    </row>
    <row r="269" spans="1:79" s="6" customFormat="1" x14ac:dyDescent="0.25">
      <c r="A269" s="51" t="s">
        <v>26</v>
      </c>
      <c r="B269" s="4" t="s">
        <v>55</v>
      </c>
      <c r="C269" s="27">
        <v>71117.195000000007</v>
      </c>
      <c r="D269" s="27">
        <v>98630.035000000003</v>
      </c>
      <c r="E269" s="27">
        <v>27866.921999999999</v>
      </c>
      <c r="F269" s="27">
        <v>57615.57</v>
      </c>
      <c r="G269" s="27">
        <v>86874.913</v>
      </c>
      <c r="H269" s="27">
        <v>118097.774</v>
      </c>
      <c r="I269" s="27">
        <v>28628.999</v>
      </c>
      <c r="J269" s="27">
        <v>54701.633999999998</v>
      </c>
      <c r="K269" s="27">
        <v>82155.785000000003</v>
      </c>
      <c r="L269" s="27">
        <v>113723.024</v>
      </c>
      <c r="M269" s="27">
        <v>32942.827000000005</v>
      </c>
      <c r="N269" s="27">
        <v>70991.811848999976</v>
      </c>
      <c r="O269" s="27">
        <v>110476.59066923417</v>
      </c>
      <c r="P269" s="27">
        <v>153757.03091200007</v>
      </c>
      <c r="Q269" s="27">
        <v>44017.663992443762</v>
      </c>
      <c r="R269" s="27">
        <v>89437.812653000001</v>
      </c>
      <c r="S269" s="27">
        <v>140065.4761814666</v>
      </c>
      <c r="T269" s="27">
        <v>196223.17625716544</v>
      </c>
      <c r="U269" s="27">
        <v>52729.590314506859</v>
      </c>
      <c r="V269" s="27">
        <v>112011.00400500002</v>
      </c>
      <c r="W269" s="27">
        <v>172410.77214528504</v>
      </c>
      <c r="X269" s="27">
        <v>233987.13465210496</v>
      </c>
      <c r="Y269" s="29"/>
      <c r="Z269" s="24" t="s">
        <v>1</v>
      </c>
      <c r="AA269" s="24">
        <f t="shared" si="148"/>
        <v>0.19245411839347137</v>
      </c>
      <c r="AB269" s="7"/>
      <c r="AC269" s="27">
        <v>37602.249000000003</v>
      </c>
      <c r="AD269" s="27">
        <v>52468.868999999999</v>
      </c>
      <c r="AE269" s="27">
        <v>14714.205</v>
      </c>
      <c r="AF269" s="27">
        <v>29317.306</v>
      </c>
      <c r="AG269" s="27">
        <v>43590.201999999997</v>
      </c>
      <c r="AH269" s="27">
        <v>58881.057999999997</v>
      </c>
      <c r="AI269" s="27">
        <v>13853.96</v>
      </c>
      <c r="AJ269" s="27">
        <v>25663.498</v>
      </c>
      <c r="AK269" s="27">
        <v>37867.06</v>
      </c>
      <c r="AL269" s="27">
        <v>52022.684999999998</v>
      </c>
      <c r="AM269" s="27">
        <v>14742.107</v>
      </c>
      <c r="AN269" s="27">
        <v>32458.737746999996</v>
      </c>
      <c r="AO269" s="27">
        <v>50149.558960999995</v>
      </c>
      <c r="AP269" s="27">
        <v>70403.988123000003</v>
      </c>
      <c r="AQ269" s="27">
        <v>20905.161486000005</v>
      </c>
      <c r="AR269" s="27">
        <v>41634.511631000016</v>
      </c>
      <c r="AS269" s="27">
        <v>63953.153766999989</v>
      </c>
      <c r="AT269" s="27">
        <v>86799.794566999961</v>
      </c>
      <c r="AU269" s="27">
        <v>22966.263080000001</v>
      </c>
      <c r="AV269" s="27">
        <v>47869.870568000006</v>
      </c>
      <c r="AW269" s="27">
        <v>72817.146651999996</v>
      </c>
      <c r="AX269" s="27">
        <v>97706.14388399999</v>
      </c>
      <c r="AY269" s="29"/>
      <c r="AZ269" s="24" t="s">
        <v>1</v>
      </c>
      <c r="BA269" s="24">
        <f t="shared" si="149"/>
        <v>0.1256494830593351</v>
      </c>
      <c r="BB269" s="11"/>
      <c r="BC269" s="27">
        <v>33514.946000000004</v>
      </c>
      <c r="BD269" s="27">
        <v>46161.165999999997</v>
      </c>
      <c r="BE269" s="27">
        <v>13152.717000000001</v>
      </c>
      <c r="BF269" s="27">
        <v>28298.263999999999</v>
      </c>
      <c r="BG269" s="27">
        <v>43284.711000000003</v>
      </c>
      <c r="BH269" s="27">
        <v>59216.716</v>
      </c>
      <c r="BI269" s="27">
        <v>14775.039000000001</v>
      </c>
      <c r="BJ269" s="27">
        <v>29038.135999999999</v>
      </c>
      <c r="BK269" s="27">
        <v>44288.724999999999</v>
      </c>
      <c r="BL269" s="27">
        <v>61700.339</v>
      </c>
      <c r="BM269" s="27">
        <v>18200.72</v>
      </c>
      <c r="BN269" s="27">
        <v>38533.074101999984</v>
      </c>
      <c r="BO269" s="27">
        <v>60327.031708234179</v>
      </c>
      <c r="BP269" s="27">
        <v>83353.042789000072</v>
      </c>
      <c r="BQ269" s="27">
        <v>23112.502506443758</v>
      </c>
      <c r="BR269" s="27">
        <v>47803.301021999985</v>
      </c>
      <c r="BS269" s="27">
        <v>76112.322414466616</v>
      </c>
      <c r="BT269" s="27">
        <v>109423.38169016549</v>
      </c>
      <c r="BU269" s="27">
        <v>29763.327234506858</v>
      </c>
      <c r="BV269" s="27">
        <v>64141.133437000019</v>
      </c>
      <c r="BW269" s="27">
        <v>99593.625493285028</v>
      </c>
      <c r="BX269" s="27">
        <v>136280.99076810497</v>
      </c>
      <c r="BY269" s="29"/>
      <c r="BZ269" s="24" t="s">
        <v>1</v>
      </c>
      <c r="CA269" s="24">
        <f t="shared" si="150"/>
        <v>0.24544671041137556</v>
      </c>
    </row>
    <row r="270" spans="1:79" s="6" customFormat="1" ht="33.75" x14ac:dyDescent="0.25">
      <c r="A270" s="47" t="s">
        <v>92</v>
      </c>
      <c r="B270" s="17" t="s">
        <v>55</v>
      </c>
      <c r="C270" s="28">
        <v>25126.489000000001</v>
      </c>
      <c r="D270" s="28">
        <v>27322.041000000001</v>
      </c>
      <c r="E270" s="28">
        <v>27928.357</v>
      </c>
      <c r="F270" s="28">
        <v>29714.653999999999</v>
      </c>
      <c r="G270" s="28">
        <v>29284.909</v>
      </c>
      <c r="H270" s="28">
        <v>31236.188999999998</v>
      </c>
      <c r="I270" s="28">
        <v>28660.876</v>
      </c>
      <c r="J270" s="28">
        <v>26307.645</v>
      </c>
      <c r="K270" s="28">
        <v>27339.614000000001</v>
      </c>
      <c r="L270" s="28">
        <v>31631.577999999994</v>
      </c>
      <c r="M270" s="28">
        <v>33001.868999999999</v>
      </c>
      <c r="N270" s="28">
        <v>38176.254298999978</v>
      </c>
      <c r="O270" s="28">
        <v>39537.976990372103</v>
      </c>
      <c r="P270" s="28">
        <v>43301.470163627964</v>
      </c>
      <c r="Q270" s="28">
        <v>44073.740452497106</v>
      </c>
      <c r="R270" s="28">
        <v>45463.207433502917</v>
      </c>
      <c r="S270" s="28">
        <v>50692.00562793987</v>
      </c>
      <c r="T270" s="28">
        <v>56317.322313225566</v>
      </c>
      <c r="U270" s="28">
        <v>52890.738935792717</v>
      </c>
      <c r="V270" s="28">
        <v>59217.349943207293</v>
      </c>
      <c r="W270" s="28">
        <v>60479.272607167724</v>
      </c>
      <c r="X270" s="28">
        <v>61672.784513937171</v>
      </c>
      <c r="Y270" s="29"/>
      <c r="Z270" s="19">
        <f>IFERROR(X270/W270-1,"X")</f>
        <v>1.9734230511032846E-2</v>
      </c>
      <c r="AA270" s="19">
        <f t="shared" si="148"/>
        <v>9.5094404008159383E-2</v>
      </c>
      <c r="AB270" s="7"/>
      <c r="AC270" s="28">
        <v>12810.993</v>
      </c>
      <c r="AD270" s="28">
        <v>14866.876</v>
      </c>
      <c r="AE270" s="28">
        <v>14715.816999999999</v>
      </c>
      <c r="AF270" s="28">
        <v>14607.35</v>
      </c>
      <c r="AG270" s="28">
        <v>14280.434999999999</v>
      </c>
      <c r="AH270" s="28">
        <v>15280.414000000001</v>
      </c>
      <c r="AI270" s="28">
        <v>13875.246999999999</v>
      </c>
      <c r="AJ270" s="28">
        <v>11876.738000000001</v>
      </c>
      <c r="AK270" s="28">
        <v>12259.303</v>
      </c>
      <c r="AL270" s="28">
        <v>14206.034999999996</v>
      </c>
      <c r="AM270" s="28">
        <v>14786.73</v>
      </c>
      <c r="AN270" s="28">
        <v>17774.188217999996</v>
      </c>
      <c r="AO270" s="28">
        <v>17762.608819000005</v>
      </c>
      <c r="AP270" s="28">
        <v>20294.178889999988</v>
      </c>
      <c r="AQ270" s="28">
        <v>20943.860797000008</v>
      </c>
      <c r="AR270" s="28">
        <v>20775.718479000003</v>
      </c>
      <c r="AS270" s="28">
        <v>22375.740247999991</v>
      </c>
      <c r="AT270" s="28">
        <v>22902.572099999972</v>
      </c>
      <c r="AU270" s="28">
        <v>22980.572809999998</v>
      </c>
      <c r="AV270" s="28">
        <v>24920.549453</v>
      </c>
      <c r="AW270" s="28">
        <v>25007.24826600001</v>
      </c>
      <c r="AX270" s="28">
        <v>24923.785077999964</v>
      </c>
      <c r="AY270" s="29"/>
      <c r="AZ270" s="19">
        <f>IFERROR(AX270/AW270-1,"X")</f>
        <v>-3.3375598591358635E-3</v>
      </c>
      <c r="BA270" s="19">
        <f t="shared" si="149"/>
        <v>8.8252663027311051E-2</v>
      </c>
      <c r="BB270" s="11"/>
      <c r="BC270" s="28">
        <v>12315.495999999999</v>
      </c>
      <c r="BD270" s="28">
        <v>12455.165000000001</v>
      </c>
      <c r="BE270" s="28">
        <v>13212.54</v>
      </c>
      <c r="BF270" s="28">
        <v>15107.304</v>
      </c>
      <c r="BG270" s="28">
        <v>15004.474</v>
      </c>
      <c r="BH270" s="28">
        <v>15955.775</v>
      </c>
      <c r="BI270" s="28">
        <v>14785.629000000001</v>
      </c>
      <c r="BJ270" s="28">
        <v>14430.906999999999</v>
      </c>
      <c r="BK270" s="28">
        <v>15080.311000000002</v>
      </c>
      <c r="BL270" s="28">
        <v>17425.542999999998</v>
      </c>
      <c r="BM270" s="28">
        <v>18215.138999999999</v>
      </c>
      <c r="BN270" s="28">
        <v>20402.066080999979</v>
      </c>
      <c r="BO270" s="28">
        <v>21775.368171372094</v>
      </c>
      <c r="BP270" s="28">
        <v>23007.291273627976</v>
      </c>
      <c r="BQ270" s="28">
        <v>23129.879655497094</v>
      </c>
      <c r="BR270" s="28">
        <v>24687.488954502911</v>
      </c>
      <c r="BS270" s="28">
        <v>28316.265379939879</v>
      </c>
      <c r="BT270" s="28">
        <v>33414.750213225598</v>
      </c>
      <c r="BU270" s="28">
        <v>29910.166125792715</v>
      </c>
      <c r="BV270" s="28">
        <v>34296.800490207293</v>
      </c>
      <c r="BW270" s="28">
        <v>35472.024341167715</v>
      </c>
      <c r="BX270" s="28">
        <v>36748.999435937207</v>
      </c>
      <c r="BY270" s="29"/>
      <c r="BZ270" s="19">
        <f>IFERROR(BX270/BW270-1,"X")</f>
        <v>3.599949871728847E-2</v>
      </c>
      <c r="CA270" s="19">
        <f t="shared" si="150"/>
        <v>9.9783754223364163E-2</v>
      </c>
    </row>
    <row r="271" spans="1:79" s="6" customFormat="1" x14ac:dyDescent="0.25">
      <c r="A271" s="51" t="s">
        <v>26</v>
      </c>
      <c r="B271" s="4" t="s">
        <v>55</v>
      </c>
      <c r="C271" s="27">
        <v>24849.312000000002</v>
      </c>
      <c r="D271" s="27">
        <v>27512.84</v>
      </c>
      <c r="E271" s="27">
        <v>27866.921999999999</v>
      </c>
      <c r="F271" s="27">
        <v>29748.648000000001</v>
      </c>
      <c r="G271" s="27">
        <v>29259.343000000001</v>
      </c>
      <c r="H271" s="27">
        <v>31222.861000000001</v>
      </c>
      <c r="I271" s="27">
        <v>28628.999</v>
      </c>
      <c r="J271" s="27">
        <v>26072.634999999998</v>
      </c>
      <c r="K271" s="27">
        <v>27454.150999999998</v>
      </c>
      <c r="L271" s="27">
        <v>31567.239000000001</v>
      </c>
      <c r="M271" s="27">
        <v>32942.827000000005</v>
      </c>
      <c r="N271" s="27">
        <v>38048.984848999979</v>
      </c>
      <c r="O271" s="27">
        <v>39484.778820234191</v>
      </c>
      <c r="P271" s="27">
        <v>43280.440242765908</v>
      </c>
      <c r="Q271" s="27">
        <v>44017.663992443762</v>
      </c>
      <c r="R271" s="27">
        <v>45420.148660556239</v>
      </c>
      <c r="S271" s="27">
        <v>50627.663528466612</v>
      </c>
      <c r="T271" s="27">
        <v>56157.700075698849</v>
      </c>
      <c r="U271" s="27">
        <v>52729.590314506859</v>
      </c>
      <c r="V271" s="27">
        <v>59281.413690493166</v>
      </c>
      <c r="W271" s="27">
        <v>60399.768140284999</v>
      </c>
      <c r="X271" s="27">
        <v>61576.362506819933</v>
      </c>
      <c r="Y271" s="29"/>
      <c r="Z271" s="24">
        <f>IFERROR(X271/W271-1,"X")</f>
        <v>1.9480113960076206E-2</v>
      </c>
      <c r="AA271" s="24">
        <f t="shared" si="148"/>
        <v>9.6490105966179129E-2</v>
      </c>
      <c r="AB271" s="7"/>
      <c r="AC271" s="27">
        <v>12810.861999999999</v>
      </c>
      <c r="AD271" s="27">
        <v>14866.62</v>
      </c>
      <c r="AE271" s="27">
        <v>14714.205</v>
      </c>
      <c r="AF271" s="27">
        <v>14603.101000000001</v>
      </c>
      <c r="AG271" s="27">
        <v>14272.896000000001</v>
      </c>
      <c r="AH271" s="27">
        <v>15290.856</v>
      </c>
      <c r="AI271" s="27">
        <v>13853.96</v>
      </c>
      <c r="AJ271" s="27">
        <v>11809.538</v>
      </c>
      <c r="AK271" s="27">
        <v>12203.561999999998</v>
      </c>
      <c r="AL271" s="27">
        <v>14155.624999999998</v>
      </c>
      <c r="AM271" s="27">
        <v>14742.107</v>
      </c>
      <c r="AN271" s="27">
        <v>17716.630746999996</v>
      </c>
      <c r="AO271" s="27">
        <v>17690.821214</v>
      </c>
      <c r="AP271" s="27">
        <v>20254.429162000008</v>
      </c>
      <c r="AQ271" s="27">
        <v>20905.161486000005</v>
      </c>
      <c r="AR271" s="27">
        <v>20729.350145000011</v>
      </c>
      <c r="AS271" s="27">
        <v>22318.642135999977</v>
      </c>
      <c r="AT271" s="27">
        <v>22846.640799999972</v>
      </c>
      <c r="AU271" s="27">
        <v>22966.263080000001</v>
      </c>
      <c r="AV271" s="27">
        <v>24903.607488000005</v>
      </c>
      <c r="AW271" s="27">
        <v>24947.276083999994</v>
      </c>
      <c r="AX271" s="27">
        <v>24888.997231999994</v>
      </c>
      <c r="AY271" s="29"/>
      <c r="AZ271" s="24">
        <f>IFERROR(AX271/AW271-1,"X")</f>
        <v>-2.3360807730579136E-3</v>
      </c>
      <c r="BA271" s="24">
        <f t="shared" si="149"/>
        <v>8.9394167391121382E-2</v>
      </c>
      <c r="BB271" s="11"/>
      <c r="BC271" s="27">
        <v>12038.45</v>
      </c>
      <c r="BD271" s="27">
        <v>12646.22</v>
      </c>
      <c r="BE271" s="27">
        <v>13152.717000000001</v>
      </c>
      <c r="BF271" s="27">
        <v>15145.547</v>
      </c>
      <c r="BG271" s="27">
        <v>14986.447</v>
      </c>
      <c r="BH271" s="27">
        <v>15932.004999999999</v>
      </c>
      <c r="BI271" s="27">
        <v>14775.039000000001</v>
      </c>
      <c r="BJ271" s="27">
        <v>14263.096999999998</v>
      </c>
      <c r="BK271" s="27">
        <v>15250.588999999998</v>
      </c>
      <c r="BL271" s="27">
        <v>17411.614000000001</v>
      </c>
      <c r="BM271" s="27">
        <v>18200.72</v>
      </c>
      <c r="BN271" s="27">
        <v>20332.354101999983</v>
      </c>
      <c r="BO271" s="27">
        <v>21793.957606234195</v>
      </c>
      <c r="BP271" s="27">
        <v>23026.011080765897</v>
      </c>
      <c r="BQ271" s="27">
        <v>23112.502506443758</v>
      </c>
      <c r="BR271" s="27">
        <v>24690.798515556227</v>
      </c>
      <c r="BS271" s="27">
        <v>28309.021392466631</v>
      </c>
      <c r="BT271" s="27">
        <v>33311.059275698877</v>
      </c>
      <c r="BU271" s="27">
        <v>29763.327234506858</v>
      </c>
      <c r="BV271" s="27">
        <v>34377.806202493164</v>
      </c>
      <c r="BW271" s="27">
        <v>35452.492056285009</v>
      </c>
      <c r="BX271" s="27">
        <v>36687.365274819938</v>
      </c>
      <c r="BY271" s="29"/>
      <c r="BZ271" s="24">
        <f>IFERROR(BX271/BW271-1,"X")</f>
        <v>3.4831774775505808E-2</v>
      </c>
      <c r="CA271" s="24">
        <f t="shared" si="150"/>
        <v>0.10135690886252147</v>
      </c>
    </row>
    <row r="272" spans="1:79" ht="45" x14ac:dyDescent="0.25">
      <c r="A272" s="47" t="s">
        <v>93</v>
      </c>
      <c r="B272" s="17" t="s">
        <v>55</v>
      </c>
      <c r="C272" s="28">
        <v>1488.434</v>
      </c>
      <c r="D272" s="28">
        <v>1404.8869999999999</v>
      </c>
      <c r="E272" s="28">
        <v>354.17700000000002</v>
      </c>
      <c r="F272" s="28">
        <v>658.47199999999998</v>
      </c>
      <c r="G272" s="28">
        <v>996.45699999999999</v>
      </c>
      <c r="H272" s="28">
        <v>1356.027</v>
      </c>
      <c r="I272" s="28">
        <v>397.612978</v>
      </c>
      <c r="J272" s="28">
        <v>768.16499999999996</v>
      </c>
      <c r="K272" s="28">
        <v>1175.79</v>
      </c>
      <c r="L272" s="28">
        <v>1682.0170000000001</v>
      </c>
      <c r="M272" s="28">
        <v>277.67399999999998</v>
      </c>
      <c r="N272" s="28">
        <v>599.03091000000018</v>
      </c>
      <c r="O272" s="28">
        <v>940.55440934561727</v>
      </c>
      <c r="P272" s="28">
        <v>1317.5757649999996</v>
      </c>
      <c r="Q272" s="28">
        <v>400.73537037354157</v>
      </c>
      <c r="R272" s="28">
        <v>901.79550099999983</v>
      </c>
      <c r="S272" s="28">
        <v>1445.7766191124963</v>
      </c>
      <c r="T272" s="28">
        <v>1864.4052751874042</v>
      </c>
      <c r="U272" s="28">
        <v>368.53645380255682</v>
      </c>
      <c r="V272" s="28">
        <v>868.19616600000006</v>
      </c>
      <c r="W272" s="28">
        <v>1320.1419798926895</v>
      </c>
      <c r="X272" s="28">
        <v>1816.9796664834846</v>
      </c>
      <c r="Y272" s="29"/>
      <c r="Z272" s="19" t="s">
        <v>1</v>
      </c>
      <c r="AA272" s="19">
        <f t="shared" si="148"/>
        <v>-2.5437392467768327E-2</v>
      </c>
      <c r="AB272" s="7"/>
      <c r="AC272" s="28">
        <v>524.37699999999995</v>
      </c>
      <c r="AD272" s="28">
        <v>765.101</v>
      </c>
      <c r="AE272" s="28">
        <v>189.518</v>
      </c>
      <c r="AF272" s="28">
        <v>347.47899999999998</v>
      </c>
      <c r="AG272" s="28">
        <v>512.14599999999996</v>
      </c>
      <c r="AH272" s="28">
        <v>686.21299999999997</v>
      </c>
      <c r="AI272" s="28">
        <v>207.42599999999999</v>
      </c>
      <c r="AJ272" s="28">
        <v>445.77499999999998</v>
      </c>
      <c r="AK272" s="28">
        <v>693.327</v>
      </c>
      <c r="AL272" s="28">
        <v>1017.431</v>
      </c>
      <c r="AM272" s="28">
        <v>108.495</v>
      </c>
      <c r="AN272" s="28">
        <v>236.768709</v>
      </c>
      <c r="AO272" s="28">
        <v>363.78366700000004</v>
      </c>
      <c r="AP272" s="28">
        <v>508.27968600000003</v>
      </c>
      <c r="AQ272" s="28">
        <v>144.77662799999999</v>
      </c>
      <c r="AR272" s="28">
        <v>300.88349499999998</v>
      </c>
      <c r="AS272" s="28">
        <v>469.98028999999997</v>
      </c>
      <c r="AT272" s="28">
        <v>650.22136499999965</v>
      </c>
      <c r="AU272" s="28">
        <v>125.53541200000001</v>
      </c>
      <c r="AV272" s="28">
        <v>272.07655799999998</v>
      </c>
      <c r="AW272" s="28">
        <v>449.17583999999999</v>
      </c>
      <c r="AX272" s="28">
        <v>614.35538499999984</v>
      </c>
      <c r="AY272" s="29"/>
      <c r="AZ272" s="19" t="s">
        <v>1</v>
      </c>
      <c r="BA272" s="19">
        <f t="shared" si="149"/>
        <v>-5.5159645515492794E-2</v>
      </c>
      <c r="BB272" s="11"/>
      <c r="BC272" s="28">
        <v>964.05700000000002</v>
      </c>
      <c r="BD272" s="28">
        <v>639.78599999999994</v>
      </c>
      <c r="BE272" s="28">
        <v>164.65899999999999</v>
      </c>
      <c r="BF272" s="28">
        <v>310.99299999999999</v>
      </c>
      <c r="BG272" s="28">
        <v>484.31099999999998</v>
      </c>
      <c r="BH272" s="28">
        <v>669.81399999999996</v>
      </c>
      <c r="BI272" s="28">
        <v>190.18697800000001</v>
      </c>
      <c r="BJ272" s="28">
        <v>322.39</v>
      </c>
      <c r="BK272" s="28">
        <v>482.46300000000002</v>
      </c>
      <c r="BL272" s="28">
        <v>664.58600000000001</v>
      </c>
      <c r="BM272" s="28">
        <v>169.179</v>
      </c>
      <c r="BN272" s="28">
        <v>362.26220100000012</v>
      </c>
      <c r="BO272" s="28">
        <v>576.77074234561724</v>
      </c>
      <c r="BP272" s="28">
        <v>809.29607899999962</v>
      </c>
      <c r="BQ272" s="28">
        <v>255.95874237354158</v>
      </c>
      <c r="BR272" s="28">
        <v>600.91200599999979</v>
      </c>
      <c r="BS272" s="28">
        <v>975.79632911249632</v>
      </c>
      <c r="BT272" s="28">
        <v>1214.1839101874045</v>
      </c>
      <c r="BU272" s="28">
        <v>243.00104180255681</v>
      </c>
      <c r="BV272" s="28">
        <v>596.11960800000008</v>
      </c>
      <c r="BW272" s="28">
        <v>870.96613989268963</v>
      </c>
      <c r="BX272" s="28">
        <v>1202.6242814834848</v>
      </c>
      <c r="BY272" s="29"/>
      <c r="BZ272" s="19" t="s">
        <v>1</v>
      </c>
      <c r="CA272" s="19">
        <f t="shared" si="150"/>
        <v>-9.5204924121713441E-3</v>
      </c>
    </row>
    <row r="273" spans="1:79" s="6" customFormat="1" x14ac:dyDescent="0.25">
      <c r="A273" s="51" t="s">
        <v>26</v>
      </c>
      <c r="B273" s="4" t="s">
        <v>55</v>
      </c>
      <c r="C273" s="27">
        <v>1407.75</v>
      </c>
      <c r="D273" s="27">
        <v>1317.5740000000001</v>
      </c>
      <c r="E273" s="27">
        <v>347.49799999999999</v>
      </c>
      <c r="F273" s="27">
        <v>648.02700000000004</v>
      </c>
      <c r="G273" s="27">
        <v>993.75900000000001</v>
      </c>
      <c r="H273" s="27">
        <v>1351.876</v>
      </c>
      <c r="I273" s="27">
        <v>395.326978</v>
      </c>
      <c r="J273" s="27">
        <v>765.67399999999998</v>
      </c>
      <c r="K273" s="27">
        <v>1170.8990000000001</v>
      </c>
      <c r="L273" s="27">
        <v>1665.45</v>
      </c>
      <c r="M273" s="27">
        <v>275.77</v>
      </c>
      <c r="N273" s="27">
        <v>589.65859200000011</v>
      </c>
      <c r="O273" s="27">
        <v>926.53841367556583</v>
      </c>
      <c r="P273" s="27">
        <v>1302.5250719999997</v>
      </c>
      <c r="Q273" s="27">
        <v>400.32899622551463</v>
      </c>
      <c r="R273" s="27">
        <v>900.61642299999971</v>
      </c>
      <c r="S273" s="27">
        <v>1443.8983593585845</v>
      </c>
      <c r="T273" s="27">
        <v>1857.4682101874046</v>
      </c>
      <c r="U273" s="27">
        <v>362.80863486384851</v>
      </c>
      <c r="V273" s="27">
        <v>859.51544899999999</v>
      </c>
      <c r="W273" s="27">
        <v>1307.4480988711407</v>
      </c>
      <c r="X273" s="27">
        <v>1798.7933374834845</v>
      </c>
      <c r="Y273" s="29"/>
      <c r="Z273" s="24" t="s">
        <v>1</v>
      </c>
      <c r="AA273" s="24">
        <f t="shared" si="148"/>
        <v>-3.1588628210224012E-2</v>
      </c>
      <c r="AB273" s="7"/>
      <c r="AC273" s="27">
        <v>524.20799999999997</v>
      </c>
      <c r="AD273" s="27">
        <v>764.98500000000001</v>
      </c>
      <c r="AE273" s="27">
        <v>189.50299999999999</v>
      </c>
      <c r="AF273" s="27">
        <v>347.47899999999998</v>
      </c>
      <c r="AG273" s="27">
        <v>512.03300000000002</v>
      </c>
      <c r="AH273" s="27">
        <v>686.15</v>
      </c>
      <c r="AI273" s="27">
        <v>206.80699999999999</v>
      </c>
      <c r="AJ273" s="27">
        <v>443.65</v>
      </c>
      <c r="AK273" s="27">
        <v>689.81100000000004</v>
      </c>
      <c r="AL273" s="27">
        <v>1012.979</v>
      </c>
      <c r="AM273" s="27">
        <v>108.02500000000001</v>
      </c>
      <c r="AN273" s="27">
        <v>235.82023199999998</v>
      </c>
      <c r="AO273" s="27">
        <v>362.34217500000005</v>
      </c>
      <c r="AP273" s="27">
        <v>506.49726500000003</v>
      </c>
      <c r="AQ273" s="27">
        <v>144.58602999999999</v>
      </c>
      <c r="AR273" s="27">
        <v>300.32854600000002</v>
      </c>
      <c r="AS273" s="27">
        <v>468.91899999999993</v>
      </c>
      <c r="AT273" s="27">
        <v>648.51259599999969</v>
      </c>
      <c r="AU273" s="27">
        <v>124.627841</v>
      </c>
      <c r="AV273" s="27">
        <v>271.17505799999998</v>
      </c>
      <c r="AW273" s="27">
        <v>446.62752799999993</v>
      </c>
      <c r="AX273" s="27">
        <v>610.93831099999989</v>
      </c>
      <c r="AY273" s="29"/>
      <c r="AZ273" s="24" t="s">
        <v>1</v>
      </c>
      <c r="BA273" s="24">
        <f t="shared" si="149"/>
        <v>-5.7939175324822512E-2</v>
      </c>
      <c r="BB273" s="11"/>
      <c r="BC273" s="27">
        <v>883.54200000000003</v>
      </c>
      <c r="BD273" s="27">
        <v>552.58900000000006</v>
      </c>
      <c r="BE273" s="27">
        <v>157.995</v>
      </c>
      <c r="BF273" s="27">
        <v>300.548</v>
      </c>
      <c r="BG273" s="27">
        <v>481.726</v>
      </c>
      <c r="BH273" s="27">
        <v>665.726</v>
      </c>
      <c r="BI273" s="27">
        <v>188.51997800000001</v>
      </c>
      <c r="BJ273" s="27">
        <v>322.024</v>
      </c>
      <c r="BK273" s="27">
        <v>481.08800000000002</v>
      </c>
      <c r="BL273" s="27">
        <v>652.471</v>
      </c>
      <c r="BM273" s="27">
        <v>167.745</v>
      </c>
      <c r="BN273" s="27">
        <v>353.83836000000014</v>
      </c>
      <c r="BO273" s="27">
        <v>564.19623867556584</v>
      </c>
      <c r="BP273" s="27">
        <v>796.0278069999996</v>
      </c>
      <c r="BQ273" s="27">
        <v>255.74296622551466</v>
      </c>
      <c r="BR273" s="27">
        <v>600.28787699999975</v>
      </c>
      <c r="BS273" s="27">
        <v>974.97935935858447</v>
      </c>
      <c r="BT273" s="27">
        <v>1208.955614187405</v>
      </c>
      <c r="BU273" s="27">
        <v>238.18079386384852</v>
      </c>
      <c r="BV273" s="27">
        <v>588.34039099999995</v>
      </c>
      <c r="BW273" s="27">
        <v>860.82057087114083</v>
      </c>
      <c r="BX273" s="27">
        <v>1187.8550264834846</v>
      </c>
      <c r="BY273" s="29"/>
      <c r="BZ273" s="24" t="s">
        <v>1</v>
      </c>
      <c r="CA273" s="24">
        <f t="shared" si="150"/>
        <v>-1.7453566910397345E-2</v>
      </c>
    </row>
    <row r="274" spans="1:79" s="6" customFormat="1" ht="45" x14ac:dyDescent="0.25">
      <c r="A274" s="47" t="s">
        <v>94</v>
      </c>
      <c r="B274" s="17" t="s">
        <v>55</v>
      </c>
      <c r="C274" s="28">
        <v>844.21500000000003</v>
      </c>
      <c r="D274" s="28">
        <v>-83.546999999999997</v>
      </c>
      <c r="E274" s="28">
        <v>354.17700000000002</v>
      </c>
      <c r="F274" s="28">
        <v>304.29500000000002</v>
      </c>
      <c r="G274" s="28">
        <v>337.98500000000001</v>
      </c>
      <c r="H274" s="28">
        <v>359.57</v>
      </c>
      <c r="I274" s="28">
        <v>397.612978</v>
      </c>
      <c r="J274" s="28">
        <v>370.55202199999997</v>
      </c>
      <c r="K274" s="28">
        <v>407.625</v>
      </c>
      <c r="L274" s="28">
        <v>506.22700000000009</v>
      </c>
      <c r="M274" s="28">
        <v>277.67399999999998</v>
      </c>
      <c r="N274" s="28">
        <v>321.35691000000008</v>
      </c>
      <c r="O274" s="28">
        <v>341.52349934561715</v>
      </c>
      <c r="P274" s="28">
        <v>377.02135565438238</v>
      </c>
      <c r="Q274" s="28">
        <v>400.73537037354157</v>
      </c>
      <c r="R274" s="28">
        <v>501.0601306264582</v>
      </c>
      <c r="S274" s="28">
        <v>543.98111811249646</v>
      </c>
      <c r="T274" s="28">
        <v>418.62865607490789</v>
      </c>
      <c r="U274" s="28">
        <v>368.53645380255682</v>
      </c>
      <c r="V274" s="28">
        <v>499.65971219744324</v>
      </c>
      <c r="W274" s="28">
        <v>451.94581389268956</v>
      </c>
      <c r="X274" s="28">
        <v>496.83768659079499</v>
      </c>
      <c r="Y274" s="29"/>
      <c r="Z274" s="19">
        <f>IFERROR(X274/W274-1,"X")</f>
        <v>9.9330210211360903E-2</v>
      </c>
      <c r="AA274" s="19">
        <f t="shared" si="148"/>
        <v>0.18682197069159234</v>
      </c>
      <c r="AB274" s="7"/>
      <c r="AC274" s="28">
        <v>184.381</v>
      </c>
      <c r="AD274" s="28">
        <v>240.72399999999999</v>
      </c>
      <c r="AE274" s="28">
        <v>189.518</v>
      </c>
      <c r="AF274" s="28">
        <v>157.96100000000001</v>
      </c>
      <c r="AG274" s="28">
        <v>164.667</v>
      </c>
      <c r="AH274" s="28">
        <v>174.06700000000001</v>
      </c>
      <c r="AI274" s="28">
        <v>207.42599999999999</v>
      </c>
      <c r="AJ274" s="28">
        <v>238.34899999999999</v>
      </c>
      <c r="AK274" s="28">
        <v>247.55199999999999</v>
      </c>
      <c r="AL274" s="28">
        <v>324.10400000000004</v>
      </c>
      <c r="AM274" s="28">
        <v>108.495</v>
      </c>
      <c r="AN274" s="28">
        <v>128.273709</v>
      </c>
      <c r="AO274" s="28">
        <v>127.01495800000004</v>
      </c>
      <c r="AP274" s="28">
        <v>144.49601900000002</v>
      </c>
      <c r="AQ274" s="28">
        <v>144.77662799999999</v>
      </c>
      <c r="AR274" s="28">
        <v>156.10686699999999</v>
      </c>
      <c r="AS274" s="28">
        <v>169.09679499999999</v>
      </c>
      <c r="AT274" s="28">
        <v>180.24107499999968</v>
      </c>
      <c r="AU274" s="28">
        <v>125.53541200000001</v>
      </c>
      <c r="AV274" s="28">
        <v>146.54114599999997</v>
      </c>
      <c r="AW274" s="28">
        <v>177.09928200000004</v>
      </c>
      <c r="AX274" s="28">
        <v>165.17954499999988</v>
      </c>
      <c r="AY274" s="29"/>
      <c r="AZ274" s="19">
        <f>IFERROR(AX274/AW274-1,"X")</f>
        <v>-6.7305394270317676E-2</v>
      </c>
      <c r="BA274" s="19">
        <f t="shared" si="149"/>
        <v>-8.3563249941778439E-2</v>
      </c>
      <c r="BB274" s="11"/>
      <c r="BC274" s="28">
        <v>659.83399999999995</v>
      </c>
      <c r="BD274" s="28">
        <v>-324.27100000000002</v>
      </c>
      <c r="BE274" s="28">
        <v>164.65899999999999</v>
      </c>
      <c r="BF274" s="28">
        <v>146.334</v>
      </c>
      <c r="BG274" s="28">
        <v>173.31800000000001</v>
      </c>
      <c r="BH274" s="28">
        <v>185.50299999999999</v>
      </c>
      <c r="BI274" s="28">
        <v>190.18697800000001</v>
      </c>
      <c r="BJ274" s="28">
        <v>132.20302199999998</v>
      </c>
      <c r="BK274" s="28">
        <v>160.07300000000004</v>
      </c>
      <c r="BL274" s="28">
        <v>182.12300000000002</v>
      </c>
      <c r="BM274" s="28">
        <v>169.179</v>
      </c>
      <c r="BN274" s="28">
        <v>193.08320100000012</v>
      </c>
      <c r="BO274" s="28">
        <v>214.50854134561712</v>
      </c>
      <c r="BP274" s="28">
        <v>232.52533665438236</v>
      </c>
      <c r="BQ274" s="28">
        <v>255.95874237354158</v>
      </c>
      <c r="BR274" s="28">
        <v>344.95326362645824</v>
      </c>
      <c r="BS274" s="28">
        <v>374.88432311249653</v>
      </c>
      <c r="BT274" s="28">
        <v>238.38758107490818</v>
      </c>
      <c r="BU274" s="28">
        <v>243.00104180255681</v>
      </c>
      <c r="BV274" s="28">
        <v>353.11856619744327</v>
      </c>
      <c r="BW274" s="28">
        <v>274.84653189268948</v>
      </c>
      <c r="BX274" s="28">
        <v>331.65814159079514</v>
      </c>
      <c r="BY274" s="29"/>
      <c r="BZ274" s="19">
        <f>IFERROR(BX274/BW274-1,"X")</f>
        <v>0.20670302552803199</v>
      </c>
      <c r="CA274" s="19">
        <f t="shared" si="150"/>
        <v>0.39125595425450732</v>
      </c>
    </row>
    <row r="275" spans="1:79" s="6" customFormat="1" x14ac:dyDescent="0.25">
      <c r="A275" s="51" t="s">
        <v>26</v>
      </c>
      <c r="B275" s="4" t="s">
        <v>55</v>
      </c>
      <c r="C275" s="27">
        <v>802.48800000000006</v>
      </c>
      <c r="D275" s="27">
        <v>-90.176000000000002</v>
      </c>
      <c r="E275" s="27">
        <v>347.49799999999999</v>
      </c>
      <c r="F275" s="27">
        <v>300.529</v>
      </c>
      <c r="G275" s="27">
        <v>345.73200000000003</v>
      </c>
      <c r="H275" s="27">
        <v>358.11700000000002</v>
      </c>
      <c r="I275" s="27">
        <v>395.326978</v>
      </c>
      <c r="J275" s="27">
        <v>370.34702199999998</v>
      </c>
      <c r="K275" s="27">
        <v>405.22500000000002</v>
      </c>
      <c r="L275" s="27">
        <v>494.55100000000004</v>
      </c>
      <c r="M275" s="27">
        <v>275.77</v>
      </c>
      <c r="N275" s="27">
        <v>313.88859200000013</v>
      </c>
      <c r="O275" s="27">
        <v>336.87982167556572</v>
      </c>
      <c r="P275" s="27">
        <v>375.98665832443373</v>
      </c>
      <c r="Q275" s="27">
        <v>400.32899622551463</v>
      </c>
      <c r="R275" s="27">
        <v>500.28742677448514</v>
      </c>
      <c r="S275" s="27">
        <v>543.28193635858463</v>
      </c>
      <c r="T275" s="27">
        <v>413.56985082882022</v>
      </c>
      <c r="U275" s="27">
        <v>362.80863486384851</v>
      </c>
      <c r="V275" s="27">
        <v>496.70681413615142</v>
      </c>
      <c r="W275" s="27">
        <v>447.93264987114082</v>
      </c>
      <c r="X275" s="27">
        <v>491.34523861234373</v>
      </c>
      <c r="Y275" s="29"/>
      <c r="Z275" s="24">
        <f>IFERROR(X275/W275-1,"X")</f>
        <v>9.6917669997245381E-2</v>
      </c>
      <c r="AA275" s="24">
        <f t="shared" si="148"/>
        <v>0.18805864989349863</v>
      </c>
      <c r="AB275" s="7"/>
      <c r="AC275" s="27">
        <v>184.554</v>
      </c>
      <c r="AD275" s="27">
        <v>240.77699999999999</v>
      </c>
      <c r="AE275" s="27">
        <v>189.50299999999999</v>
      </c>
      <c r="AF275" s="27">
        <v>157.976</v>
      </c>
      <c r="AG275" s="27">
        <v>164.554</v>
      </c>
      <c r="AH275" s="27">
        <v>174.11699999999999</v>
      </c>
      <c r="AI275" s="27">
        <v>206.80699999999999</v>
      </c>
      <c r="AJ275" s="27">
        <v>236.84299999999999</v>
      </c>
      <c r="AK275" s="27">
        <v>246.16100000000003</v>
      </c>
      <c r="AL275" s="27">
        <v>323.16800000000006</v>
      </c>
      <c r="AM275" s="27">
        <v>108.02500000000001</v>
      </c>
      <c r="AN275" s="27">
        <v>127.79523199999997</v>
      </c>
      <c r="AO275" s="27">
        <v>126.52194300000006</v>
      </c>
      <c r="AP275" s="27">
        <v>144.15508999999997</v>
      </c>
      <c r="AQ275" s="27">
        <v>144.58602999999999</v>
      </c>
      <c r="AR275" s="27">
        <v>155.74251600000002</v>
      </c>
      <c r="AS275" s="27">
        <v>168.59045399999991</v>
      </c>
      <c r="AT275" s="27">
        <v>179.59359599999974</v>
      </c>
      <c r="AU275" s="27">
        <v>124.627841</v>
      </c>
      <c r="AV275" s="27">
        <v>146.54721699999999</v>
      </c>
      <c r="AW275" s="27">
        <v>175.45246999999998</v>
      </c>
      <c r="AX275" s="27">
        <v>164.31078299999996</v>
      </c>
      <c r="AY275" s="29"/>
      <c r="AZ275" s="24">
        <f>IFERROR(AX275/AW275-1,"X")</f>
        <v>-6.3502594178355132E-2</v>
      </c>
      <c r="BA275" s="24">
        <f t="shared" si="149"/>
        <v>-8.5096647878245002E-2</v>
      </c>
      <c r="BB275" s="11"/>
      <c r="BC275" s="27">
        <v>617.93399999999997</v>
      </c>
      <c r="BD275" s="27">
        <v>-330.95299999999997</v>
      </c>
      <c r="BE275" s="27">
        <v>157.995</v>
      </c>
      <c r="BF275" s="27">
        <v>142.553</v>
      </c>
      <c r="BG275" s="27">
        <v>181.178</v>
      </c>
      <c r="BH275" s="27">
        <v>184</v>
      </c>
      <c r="BI275" s="27">
        <v>188.51997800000001</v>
      </c>
      <c r="BJ275" s="27">
        <v>133.50402199999999</v>
      </c>
      <c r="BK275" s="27">
        <v>159.06400000000002</v>
      </c>
      <c r="BL275" s="27">
        <v>171.38300000000001</v>
      </c>
      <c r="BM275" s="27">
        <v>167.745</v>
      </c>
      <c r="BN275" s="27">
        <v>186.09336000000013</v>
      </c>
      <c r="BO275" s="27">
        <v>210.35787867556567</v>
      </c>
      <c r="BP275" s="27">
        <v>231.83156832443379</v>
      </c>
      <c r="BQ275" s="27">
        <v>255.74296622551466</v>
      </c>
      <c r="BR275" s="27">
        <v>344.54491077448512</v>
      </c>
      <c r="BS275" s="27">
        <v>374.69148235858472</v>
      </c>
      <c r="BT275" s="27">
        <v>233.97625482882049</v>
      </c>
      <c r="BU275" s="27">
        <v>238.18079386384852</v>
      </c>
      <c r="BV275" s="27">
        <v>350.15959713615143</v>
      </c>
      <c r="BW275" s="27">
        <v>272.48017987114088</v>
      </c>
      <c r="BX275" s="27">
        <v>327.03445561234378</v>
      </c>
      <c r="BY275" s="29"/>
      <c r="BZ275" s="24">
        <f>IFERROR(BX275/BW275-1,"X")</f>
        <v>0.20021373946171894</v>
      </c>
      <c r="CA275" s="24">
        <f t="shared" si="150"/>
        <v>0.39772497791113737</v>
      </c>
    </row>
    <row r="276" spans="1:79" ht="22.5" x14ac:dyDescent="0.25">
      <c r="A276" s="47" t="s">
        <v>66</v>
      </c>
      <c r="B276" s="17" t="s">
        <v>55</v>
      </c>
      <c r="C276" s="28">
        <v>1739.126</v>
      </c>
      <c r="D276" s="28">
        <v>2492.3560000000002</v>
      </c>
      <c r="E276" s="28">
        <v>1134.896</v>
      </c>
      <c r="F276" s="28">
        <v>1967.8579999999999</v>
      </c>
      <c r="G276" s="28">
        <v>2868.1590000000001</v>
      </c>
      <c r="H276" s="28">
        <v>4564.6090000000004</v>
      </c>
      <c r="I276" s="28">
        <v>868.05500000000006</v>
      </c>
      <c r="J276" s="28">
        <v>2142.5239999999999</v>
      </c>
      <c r="K276" s="28">
        <v>3379.7110000000002</v>
      </c>
      <c r="L276" s="28">
        <v>7329.3490000000002</v>
      </c>
      <c r="M276" s="28">
        <v>1760.1689999999999</v>
      </c>
      <c r="N276" s="28">
        <v>3555.5609539999996</v>
      </c>
      <c r="O276" s="28">
        <v>6760.5364205480128</v>
      </c>
      <c r="P276" s="28">
        <v>8698.1807120000012</v>
      </c>
      <c r="Q276" s="28">
        <v>3605.4637883126697</v>
      </c>
      <c r="R276" s="28">
        <v>5483.6119699999999</v>
      </c>
      <c r="S276" s="28">
        <v>9168.4210550557054</v>
      </c>
      <c r="T276" s="28">
        <v>15302.422877999998</v>
      </c>
      <c r="U276" s="28">
        <v>4304.339515089734</v>
      </c>
      <c r="V276" s="28">
        <v>10445.39728125</v>
      </c>
      <c r="W276" s="28">
        <v>15199.272606829152</v>
      </c>
      <c r="X276" s="28">
        <v>21572.495243999998</v>
      </c>
      <c r="Y276" s="29"/>
      <c r="Z276" s="19" t="s">
        <v>1</v>
      </c>
      <c r="AA276" s="19">
        <f t="shared" si="148"/>
        <v>0.40974376515331867</v>
      </c>
      <c r="AB276" s="7"/>
      <c r="AC276" s="28">
        <v>972.20600000000002</v>
      </c>
      <c r="AD276" s="28">
        <v>1312.5809999999999</v>
      </c>
      <c r="AE276" s="28">
        <v>834.08399999999995</v>
      </c>
      <c r="AF276" s="28">
        <v>1239.819</v>
      </c>
      <c r="AG276" s="28">
        <v>1770.328</v>
      </c>
      <c r="AH276" s="28">
        <v>1735.673</v>
      </c>
      <c r="AI276" s="28">
        <v>506.47800000000001</v>
      </c>
      <c r="AJ276" s="28">
        <v>948.11599999999999</v>
      </c>
      <c r="AK276" s="28">
        <v>1770.953</v>
      </c>
      <c r="AL276" s="28">
        <v>4746.9769999999999</v>
      </c>
      <c r="AM276" s="28">
        <v>1243.3689999999999</v>
      </c>
      <c r="AN276" s="28">
        <v>2139.5450229999997</v>
      </c>
      <c r="AO276" s="28">
        <v>4151.0304560000004</v>
      </c>
      <c r="AP276" s="28">
        <v>4816.9958990000005</v>
      </c>
      <c r="AQ276" s="28">
        <v>2102.7448700000004</v>
      </c>
      <c r="AR276" s="28">
        <v>3205.1146640000002</v>
      </c>
      <c r="AS276" s="28">
        <v>5310.5230049999982</v>
      </c>
      <c r="AT276" s="28">
        <v>8233.6666299999997</v>
      </c>
      <c r="AU276" s="28">
        <v>3106.7768169999999</v>
      </c>
      <c r="AV276" s="28">
        <v>6314.4506519999995</v>
      </c>
      <c r="AW276" s="28">
        <v>9234.8107529999997</v>
      </c>
      <c r="AX276" s="28">
        <v>13346.703531000001</v>
      </c>
      <c r="AY276" s="29"/>
      <c r="AZ276" s="19" t="s">
        <v>1</v>
      </c>
      <c r="BA276" s="19">
        <f t="shared" si="149"/>
        <v>0.62099148906153867</v>
      </c>
      <c r="BB276" s="11"/>
      <c r="BC276" s="28">
        <v>766.92</v>
      </c>
      <c r="BD276" s="28">
        <v>1179.7750000000001</v>
      </c>
      <c r="BE276" s="28">
        <v>300.81200000000001</v>
      </c>
      <c r="BF276" s="28">
        <v>728.03899999999999</v>
      </c>
      <c r="BG276" s="28">
        <v>1097.8309999999999</v>
      </c>
      <c r="BH276" s="28">
        <v>2828.9360000000001</v>
      </c>
      <c r="BI276" s="28">
        <v>361.577</v>
      </c>
      <c r="BJ276" s="28">
        <v>1194.4079999999999</v>
      </c>
      <c r="BK276" s="28">
        <v>1608.758</v>
      </c>
      <c r="BL276" s="28">
        <v>2582.3719999999998</v>
      </c>
      <c r="BM276" s="28">
        <v>516.79999999999995</v>
      </c>
      <c r="BN276" s="28">
        <v>1416.0159309999997</v>
      </c>
      <c r="BO276" s="28">
        <v>2609.5059645480128</v>
      </c>
      <c r="BP276" s="28">
        <v>3881.1848130000008</v>
      </c>
      <c r="BQ276" s="28">
        <v>1502.7189183126695</v>
      </c>
      <c r="BR276" s="28">
        <v>2278.4973060000002</v>
      </c>
      <c r="BS276" s="28">
        <v>3857.8980500557068</v>
      </c>
      <c r="BT276" s="28">
        <v>7068.7562479999988</v>
      </c>
      <c r="BU276" s="28">
        <v>1197.5626980897339</v>
      </c>
      <c r="BV276" s="28">
        <v>4130.9466292500001</v>
      </c>
      <c r="BW276" s="28">
        <v>5964.4618538291516</v>
      </c>
      <c r="BX276" s="28">
        <v>8225.7917129999987</v>
      </c>
      <c r="BY276" s="29"/>
      <c r="BZ276" s="19" t="s">
        <v>1</v>
      </c>
      <c r="CA276" s="19">
        <f t="shared" si="150"/>
        <v>0.1636830333946464</v>
      </c>
    </row>
    <row r="277" spans="1:79" s="6" customFormat="1" x14ac:dyDescent="0.25">
      <c r="A277" s="51" t="s">
        <v>82</v>
      </c>
      <c r="B277" s="4" t="s">
        <v>55</v>
      </c>
      <c r="C277" s="27">
        <v>958.12400000000002</v>
      </c>
      <c r="D277" s="27">
        <v>1336.5139999999999</v>
      </c>
      <c r="E277" s="27">
        <v>453.56200000000001</v>
      </c>
      <c r="F277" s="27">
        <v>921.58199999999999</v>
      </c>
      <c r="G277" s="27">
        <v>1287.175</v>
      </c>
      <c r="H277" s="27">
        <v>1839.211</v>
      </c>
      <c r="I277" s="27">
        <v>337.12099999999998</v>
      </c>
      <c r="J277" s="27">
        <v>961.47599999999989</v>
      </c>
      <c r="K277" s="27">
        <v>1543.1869999999999</v>
      </c>
      <c r="L277" s="27">
        <v>3175.4459999999999</v>
      </c>
      <c r="M277" s="27">
        <v>936.32899999999995</v>
      </c>
      <c r="N277" s="27">
        <v>1783.7869989999995</v>
      </c>
      <c r="O277" s="27">
        <v>3015.0315532523496</v>
      </c>
      <c r="P277" s="27">
        <v>3993.1801330000003</v>
      </c>
      <c r="Q277" s="27">
        <v>1769.6392379253184</v>
      </c>
      <c r="R277" s="27">
        <v>2572.9175479999999</v>
      </c>
      <c r="S277" s="27">
        <v>4146.1112122971526</v>
      </c>
      <c r="T277" s="27">
        <v>7127.3917450000026</v>
      </c>
      <c r="U277" s="27">
        <v>2068.1260182928418</v>
      </c>
      <c r="V277" s="27">
        <v>4402.3891675000004</v>
      </c>
      <c r="W277" s="27">
        <v>6700.1821382327298</v>
      </c>
      <c r="X277" s="27">
        <v>10099.114308000006</v>
      </c>
      <c r="Y277" s="29"/>
      <c r="Z277" s="24" t="s">
        <v>1</v>
      </c>
      <c r="AA277" s="24">
        <f t="shared" si="148"/>
        <v>0.41694390729746567</v>
      </c>
      <c r="AB277" s="7"/>
      <c r="AC277" s="27">
        <v>669.654</v>
      </c>
      <c r="AD277" s="27">
        <v>873.29100000000005</v>
      </c>
      <c r="AE277" s="27">
        <v>357.87599999999998</v>
      </c>
      <c r="AF277" s="27">
        <v>575.46</v>
      </c>
      <c r="AG277" s="27">
        <v>752.12300000000005</v>
      </c>
      <c r="AH277" s="27">
        <v>621.18600000000004</v>
      </c>
      <c r="AI277" s="27">
        <v>149.095</v>
      </c>
      <c r="AJ277" s="27">
        <v>329.63299999999998</v>
      </c>
      <c r="AK277" s="27">
        <v>673.93600000000004</v>
      </c>
      <c r="AL277" s="27">
        <v>1848.14</v>
      </c>
      <c r="AM277" s="27">
        <v>632.32399999999996</v>
      </c>
      <c r="AN277" s="27">
        <v>1043.6469890000001</v>
      </c>
      <c r="AO277" s="27">
        <v>1745.045308</v>
      </c>
      <c r="AP277" s="27">
        <v>2098.5193289999997</v>
      </c>
      <c r="AQ277" s="27">
        <v>1046.3968640000001</v>
      </c>
      <c r="AR277" s="27">
        <v>1458.9914939999999</v>
      </c>
      <c r="AS277" s="27">
        <v>2301.893427</v>
      </c>
      <c r="AT277" s="27">
        <v>3843.9372629999998</v>
      </c>
      <c r="AU277" s="27">
        <v>1429.8100530000004</v>
      </c>
      <c r="AV277" s="27">
        <v>2766.0155289999998</v>
      </c>
      <c r="AW277" s="27">
        <v>4130.7789930000017</v>
      </c>
      <c r="AX277" s="27">
        <v>6386.3966810000029</v>
      </c>
      <c r="AY277" s="29"/>
      <c r="AZ277" s="24" t="s">
        <v>1</v>
      </c>
      <c r="BA277" s="24">
        <f t="shared" si="149"/>
        <v>0.66142063307655063</v>
      </c>
      <c r="BB277" s="11"/>
      <c r="BC277" s="27">
        <v>288.47000000000003</v>
      </c>
      <c r="BD277" s="27">
        <v>463.22300000000001</v>
      </c>
      <c r="BE277" s="27">
        <v>95.686000000000007</v>
      </c>
      <c r="BF277" s="27">
        <v>346.12200000000001</v>
      </c>
      <c r="BG277" s="27">
        <v>535.05200000000002</v>
      </c>
      <c r="BH277" s="27">
        <v>1218.0250000000001</v>
      </c>
      <c r="BI277" s="27">
        <v>188.02600000000001</v>
      </c>
      <c r="BJ277" s="27">
        <v>631.84299999999996</v>
      </c>
      <c r="BK277" s="27">
        <v>869.25099999999998</v>
      </c>
      <c r="BL277" s="27">
        <v>1327.306</v>
      </c>
      <c r="BM277" s="27">
        <v>304.005</v>
      </c>
      <c r="BN277" s="27">
        <v>740.14000999999951</v>
      </c>
      <c r="BO277" s="27">
        <v>1269.9862452523496</v>
      </c>
      <c r="BP277" s="27">
        <v>1894.6608040000006</v>
      </c>
      <c r="BQ277" s="27">
        <v>723.24237392531847</v>
      </c>
      <c r="BR277" s="27">
        <v>1113.926054</v>
      </c>
      <c r="BS277" s="27">
        <v>1844.2177852971527</v>
      </c>
      <c r="BT277" s="27">
        <v>3283.4544820000028</v>
      </c>
      <c r="BU277" s="27">
        <v>638.31596529284116</v>
      </c>
      <c r="BV277" s="27">
        <v>1636.3736385000004</v>
      </c>
      <c r="BW277" s="27">
        <v>2569.4031452327281</v>
      </c>
      <c r="BX277" s="27">
        <v>3712.7176270000023</v>
      </c>
      <c r="BY277" s="29"/>
      <c r="BZ277" s="24" t="s">
        <v>1</v>
      </c>
      <c r="CA277" s="24">
        <f t="shared" si="150"/>
        <v>0.13073522028498741</v>
      </c>
    </row>
    <row r="278" spans="1:79" s="6" customFormat="1" ht="22.5" x14ac:dyDescent="0.25">
      <c r="A278" s="47" t="s">
        <v>95</v>
      </c>
      <c r="B278" s="17" t="s">
        <v>55</v>
      </c>
      <c r="C278" s="28">
        <v>821.35299999999995</v>
      </c>
      <c r="D278" s="28">
        <v>753.23</v>
      </c>
      <c r="E278" s="28">
        <v>1134.896</v>
      </c>
      <c r="F278" s="28">
        <v>832.96199999999999</v>
      </c>
      <c r="G278" s="28">
        <v>900.30100000000004</v>
      </c>
      <c r="H278" s="28">
        <v>1696.45</v>
      </c>
      <c r="I278" s="28">
        <v>868.05500000000006</v>
      </c>
      <c r="J278" s="28">
        <v>1274.4689999999998</v>
      </c>
      <c r="K278" s="28">
        <v>1237.1869999999999</v>
      </c>
      <c r="L278" s="28">
        <v>3949.6379999999999</v>
      </c>
      <c r="M278" s="28">
        <v>1760.1689999999999</v>
      </c>
      <c r="N278" s="28">
        <v>1795.3919539999993</v>
      </c>
      <c r="O278" s="28">
        <v>3204.9754665480141</v>
      </c>
      <c r="P278" s="28">
        <v>1937.6442914519882</v>
      </c>
      <c r="Q278" s="28">
        <v>3605.4637883126697</v>
      </c>
      <c r="R278" s="28">
        <v>1878.1481816873302</v>
      </c>
      <c r="S278" s="28">
        <v>3684.8090850557046</v>
      </c>
      <c r="T278" s="28">
        <v>6134.001822944294</v>
      </c>
      <c r="U278" s="28">
        <v>4304.339515089734</v>
      </c>
      <c r="V278" s="28">
        <v>6141.0577661602656</v>
      </c>
      <c r="W278" s="28">
        <v>4753.8753255791507</v>
      </c>
      <c r="X278" s="28">
        <v>6373.2226371708475</v>
      </c>
      <c r="Y278" s="29"/>
      <c r="Z278" s="19">
        <f>IFERROR(X278/W278-1,"X")</f>
        <v>0.3406373118113728</v>
      </c>
      <c r="AA278" s="19">
        <f t="shared" si="148"/>
        <v>3.8999142995319369E-2</v>
      </c>
      <c r="AB278" s="7"/>
      <c r="AC278" s="28">
        <v>822.31899999999996</v>
      </c>
      <c r="AD278" s="28">
        <v>340.375</v>
      </c>
      <c r="AE278" s="28">
        <v>834.08399999999995</v>
      </c>
      <c r="AF278" s="28">
        <v>405.73500000000001</v>
      </c>
      <c r="AG278" s="28">
        <v>530.50900000000001</v>
      </c>
      <c r="AH278" s="28">
        <v>-34.655000000000001</v>
      </c>
      <c r="AI278" s="28">
        <v>506.47800000000001</v>
      </c>
      <c r="AJ278" s="28">
        <v>441.63799999999998</v>
      </c>
      <c r="AK278" s="28">
        <v>822.83699999999999</v>
      </c>
      <c r="AL278" s="28">
        <v>2976.0239999999999</v>
      </c>
      <c r="AM278" s="28">
        <v>1243.3689999999999</v>
      </c>
      <c r="AN278" s="28">
        <v>896.17602299999965</v>
      </c>
      <c r="AO278" s="28">
        <v>2011.4854330000007</v>
      </c>
      <c r="AP278" s="28">
        <v>665.96544300000028</v>
      </c>
      <c r="AQ278" s="28">
        <v>2102.7448700000004</v>
      </c>
      <c r="AR278" s="28">
        <v>1102.3697939999995</v>
      </c>
      <c r="AS278" s="28">
        <v>2105.408340999998</v>
      </c>
      <c r="AT278" s="28">
        <v>2923.1436250000015</v>
      </c>
      <c r="AU278" s="28">
        <v>3106.7768169999999</v>
      </c>
      <c r="AV278" s="28">
        <v>3207.6738349999996</v>
      </c>
      <c r="AW278" s="28">
        <v>2920.3601009999998</v>
      </c>
      <c r="AX278" s="28">
        <v>4111.8927780000004</v>
      </c>
      <c r="AY278" s="29"/>
      <c r="AZ278" s="19">
        <f>IFERROR(AX278/AW278-1,"X")</f>
        <v>0.40800881938908562</v>
      </c>
      <c r="BA278" s="19">
        <f t="shared" si="149"/>
        <v>0.40666806202517614</v>
      </c>
      <c r="BB278" s="11"/>
      <c r="BC278" s="28">
        <v>-0.96599999999999997</v>
      </c>
      <c r="BD278" s="28">
        <v>412.85500000000002</v>
      </c>
      <c r="BE278" s="28">
        <v>300.81200000000001</v>
      </c>
      <c r="BF278" s="28">
        <v>427.22699999999998</v>
      </c>
      <c r="BG278" s="28">
        <v>369.79199999999997</v>
      </c>
      <c r="BH278" s="28">
        <v>1731.105</v>
      </c>
      <c r="BI278" s="28">
        <v>361.577</v>
      </c>
      <c r="BJ278" s="28">
        <v>832.8309999999999</v>
      </c>
      <c r="BK278" s="28">
        <v>414.35</v>
      </c>
      <c r="BL278" s="28">
        <v>973.61399999999981</v>
      </c>
      <c r="BM278" s="28">
        <v>516.79999999999995</v>
      </c>
      <c r="BN278" s="28">
        <v>899.21593099999973</v>
      </c>
      <c r="BO278" s="28">
        <v>1193.4900335480131</v>
      </c>
      <c r="BP278" s="28">
        <v>1271.678848451988</v>
      </c>
      <c r="BQ278" s="28">
        <v>1502.7189183126695</v>
      </c>
      <c r="BR278" s="28">
        <v>775.77838768733068</v>
      </c>
      <c r="BS278" s="28">
        <v>1579.4007440557064</v>
      </c>
      <c r="BT278" s="28">
        <v>3210.858197944292</v>
      </c>
      <c r="BU278" s="28">
        <v>1197.5626980897339</v>
      </c>
      <c r="BV278" s="28">
        <v>2933.383931160266</v>
      </c>
      <c r="BW278" s="28">
        <v>1833.5152245791512</v>
      </c>
      <c r="BX278" s="28">
        <v>2261.3298591708467</v>
      </c>
      <c r="BY278" s="29"/>
      <c r="BZ278" s="19">
        <f>IFERROR(BX278/BW278-1,"X")</f>
        <v>0.23333028755727536</v>
      </c>
      <c r="CA278" s="19">
        <f t="shared" si="150"/>
        <v>-0.29572415853847667</v>
      </c>
    </row>
    <row r="279" spans="1:79" s="6" customFormat="1" x14ac:dyDescent="0.25">
      <c r="A279" s="51" t="s">
        <v>82</v>
      </c>
      <c r="B279" s="4" t="s">
        <v>55</v>
      </c>
      <c r="C279" s="27">
        <v>416.32</v>
      </c>
      <c r="D279" s="27">
        <v>378.39</v>
      </c>
      <c r="E279" s="27">
        <v>453.56200000000001</v>
      </c>
      <c r="F279" s="27">
        <v>468.02</v>
      </c>
      <c r="G279" s="27">
        <v>365.59300000000002</v>
      </c>
      <c r="H279" s="27">
        <v>552.03599999999994</v>
      </c>
      <c r="I279" s="27">
        <v>337.12099999999998</v>
      </c>
      <c r="J279" s="27">
        <v>624.3549999999999</v>
      </c>
      <c r="K279" s="27">
        <v>581.71100000000001</v>
      </c>
      <c r="L279" s="27">
        <v>1632.2590000000002</v>
      </c>
      <c r="M279" s="27">
        <v>936.32899999999995</v>
      </c>
      <c r="N279" s="27">
        <v>847.45799899999952</v>
      </c>
      <c r="O279" s="27">
        <v>1231.2445542523501</v>
      </c>
      <c r="P279" s="27">
        <v>978.14857974765073</v>
      </c>
      <c r="Q279" s="27">
        <v>1769.6392379253184</v>
      </c>
      <c r="R279" s="27">
        <v>803.27831007468149</v>
      </c>
      <c r="S279" s="27">
        <v>1573.1936642971527</v>
      </c>
      <c r="T279" s="27">
        <v>2981.28053270285</v>
      </c>
      <c r="U279" s="27">
        <v>2068.1260182928418</v>
      </c>
      <c r="V279" s="27">
        <v>2334.2631492071587</v>
      </c>
      <c r="W279" s="27">
        <v>2297.7929707327298</v>
      </c>
      <c r="X279" s="27">
        <v>3398.9321697672749</v>
      </c>
      <c r="Y279" s="29"/>
      <c r="Z279" s="24">
        <f>IFERROR(X279/W279-1,"X")</f>
        <v>0.47921601861433549</v>
      </c>
      <c r="AA279" s="24">
        <f t="shared" si="148"/>
        <v>0.14009135755023339</v>
      </c>
      <c r="AB279" s="7"/>
      <c r="AC279" s="27">
        <v>632.524</v>
      </c>
      <c r="AD279" s="27">
        <v>203.637</v>
      </c>
      <c r="AE279" s="27">
        <v>357.87599999999998</v>
      </c>
      <c r="AF279" s="27">
        <v>217.584</v>
      </c>
      <c r="AG279" s="27">
        <v>176.66300000000001</v>
      </c>
      <c r="AH279" s="27">
        <v>-130.93700000000001</v>
      </c>
      <c r="AI279" s="27">
        <v>149.095</v>
      </c>
      <c r="AJ279" s="27">
        <v>180.53799999999998</v>
      </c>
      <c r="AK279" s="27">
        <v>344.30300000000005</v>
      </c>
      <c r="AL279" s="27">
        <v>1174.2040000000002</v>
      </c>
      <c r="AM279" s="27">
        <v>632.32399999999996</v>
      </c>
      <c r="AN279" s="27">
        <v>411.32298900000006</v>
      </c>
      <c r="AO279" s="27">
        <v>701.3983189999999</v>
      </c>
      <c r="AP279" s="27">
        <v>353.47402099999977</v>
      </c>
      <c r="AQ279" s="27">
        <v>1046.3968640000001</v>
      </c>
      <c r="AR279" s="27">
        <v>412.59462999999994</v>
      </c>
      <c r="AS279" s="27">
        <v>842.90193299999999</v>
      </c>
      <c r="AT279" s="27">
        <v>1542.0438359999996</v>
      </c>
      <c r="AU279" s="27">
        <v>1429.8100530000004</v>
      </c>
      <c r="AV279" s="27">
        <v>1336.2054759999994</v>
      </c>
      <c r="AW279" s="27">
        <v>1364.7634640000022</v>
      </c>
      <c r="AX279" s="27">
        <v>2255.6176880000012</v>
      </c>
      <c r="AY279" s="29"/>
      <c r="AZ279" s="24">
        <f>IFERROR(AX279/AW279-1,"X")</f>
        <v>0.652753570489778</v>
      </c>
      <c r="BA279" s="24">
        <f t="shared" si="149"/>
        <v>0.46274550394817804</v>
      </c>
      <c r="BB279" s="11"/>
      <c r="BC279" s="27">
        <v>-216.20400000000001</v>
      </c>
      <c r="BD279" s="27">
        <v>174.75299999999999</v>
      </c>
      <c r="BE279" s="27">
        <v>95.686000000000007</v>
      </c>
      <c r="BF279" s="27">
        <v>250.43600000000001</v>
      </c>
      <c r="BG279" s="27">
        <v>188.93</v>
      </c>
      <c r="BH279" s="27">
        <v>682.97299999999996</v>
      </c>
      <c r="BI279" s="27">
        <v>188.02600000000001</v>
      </c>
      <c r="BJ279" s="27">
        <v>443.81699999999995</v>
      </c>
      <c r="BK279" s="27">
        <v>237.40799999999999</v>
      </c>
      <c r="BL279" s="27">
        <v>458.05500000000006</v>
      </c>
      <c r="BM279" s="27">
        <v>304.005</v>
      </c>
      <c r="BN279" s="27">
        <v>436.13500999999951</v>
      </c>
      <c r="BO279" s="27">
        <v>529.84623525235008</v>
      </c>
      <c r="BP279" s="27">
        <v>624.67455874765096</v>
      </c>
      <c r="BQ279" s="27">
        <v>723.24237392531847</v>
      </c>
      <c r="BR279" s="27">
        <v>390.68368007468155</v>
      </c>
      <c r="BS279" s="27">
        <v>730.29173129715264</v>
      </c>
      <c r="BT279" s="27">
        <v>1439.2366967028502</v>
      </c>
      <c r="BU279" s="27">
        <v>638.31596529284116</v>
      </c>
      <c r="BV279" s="27">
        <v>998.05767320715927</v>
      </c>
      <c r="BW279" s="27">
        <v>933.02950673272778</v>
      </c>
      <c r="BX279" s="27">
        <v>1143.3144817672739</v>
      </c>
      <c r="BY279" s="29"/>
      <c r="BZ279" s="24">
        <f>IFERROR(BX279/BW279-1,"X")</f>
        <v>0.22537869758365914</v>
      </c>
      <c r="CA279" s="24">
        <f t="shared" si="150"/>
        <v>-0.20561052647803169</v>
      </c>
    </row>
    <row r="280" spans="1:79" ht="22.5" x14ac:dyDescent="0.25">
      <c r="A280" s="88" t="s">
        <v>28</v>
      </c>
      <c r="B280" s="33" t="s">
        <v>15</v>
      </c>
      <c r="C280" s="34">
        <f t="shared" ref="C280:K280" si="151">C276*100/C73</f>
        <v>1.1704516492111061</v>
      </c>
      <c r="D280" s="34">
        <f t="shared" si="151"/>
        <v>1.523100791202008</v>
      </c>
      <c r="E280" s="34">
        <f t="shared" si="151"/>
        <v>0.65372015485382662</v>
      </c>
      <c r="F280" s="34">
        <f t="shared" si="151"/>
        <v>1.0365351707961352</v>
      </c>
      <c r="G280" s="34">
        <f t="shared" si="151"/>
        <v>1.4245490956045144</v>
      </c>
      <c r="H280" s="34">
        <f t="shared" si="151"/>
        <v>2.1540751729413961</v>
      </c>
      <c r="I280" s="34">
        <f t="shared" si="151"/>
        <v>0.39631390426166774</v>
      </c>
      <c r="J280" s="34">
        <f t="shared" si="151"/>
        <v>1.0062457927773072</v>
      </c>
      <c r="K280" s="34">
        <f t="shared" si="151"/>
        <v>1.4967328664745385</v>
      </c>
      <c r="L280" s="34">
        <v>2.9431179293643575</v>
      </c>
      <c r="M280" s="34">
        <v>0.65693842729619245</v>
      </c>
      <c r="N280" s="34">
        <v>1.2393745616329856</v>
      </c>
      <c r="O280" s="34">
        <v>2.2182183810666869</v>
      </c>
      <c r="P280" s="34">
        <v>2.6400385049763813</v>
      </c>
      <c r="Q280" s="34">
        <v>1.0531216533646242</v>
      </c>
      <c r="R280" s="34">
        <v>1.5831478540558126</v>
      </c>
      <c r="S280" s="34">
        <v>2.5175939685596243</v>
      </c>
      <c r="T280" s="34">
        <v>4.1998748350558763</v>
      </c>
      <c r="U280" s="34">
        <v>1.1305442252881126</v>
      </c>
      <c r="V280" s="34">
        <v>2.6253053886930147</v>
      </c>
      <c r="W280" s="34">
        <v>3.5932460190296962</v>
      </c>
      <c r="X280" s="34">
        <v>4.8704489440410494</v>
      </c>
      <c r="Y280" s="29"/>
      <c r="Z280" s="35">
        <f>IFERROR(X280-W280,"X")</f>
        <v>1.2772029250113532</v>
      </c>
      <c r="AA280" s="35">
        <f>IFERROR(X280-T280,"X")</f>
        <v>0.67057410898517311</v>
      </c>
      <c r="AB280" s="7"/>
      <c r="AC280" s="34">
        <f t="shared" ref="AC280:AI280" si="152">AC276*100/AC73</f>
        <v>1.152804284648981</v>
      </c>
      <c r="AD280" s="34">
        <f t="shared" si="152"/>
        <v>1.3975055835819612</v>
      </c>
      <c r="AE280" s="34">
        <f t="shared" si="152"/>
        <v>0.85475860189717823</v>
      </c>
      <c r="AF280" s="34">
        <f t="shared" si="152"/>
        <v>1.1999658308239418</v>
      </c>
      <c r="AG280" s="34">
        <f t="shared" si="152"/>
        <v>1.6410602711311648</v>
      </c>
      <c r="AH280" s="34">
        <f t="shared" si="152"/>
        <v>1.5372460214316879</v>
      </c>
      <c r="AI280" s="34">
        <f t="shared" si="152"/>
        <v>0.445062941355863</v>
      </c>
      <c r="AJ280" s="34">
        <v>0.912019815265669</v>
      </c>
      <c r="AK280" s="34">
        <v>1.6556831007625834</v>
      </c>
      <c r="AL280" s="34">
        <v>4.1047329192043875</v>
      </c>
      <c r="AM280" s="34">
        <v>1.0249188854239473</v>
      </c>
      <c r="AN280" s="34">
        <v>1.679335621925375</v>
      </c>
      <c r="AO280" s="34">
        <v>3.0370560599557948</v>
      </c>
      <c r="AP280" s="34">
        <v>3.1751418753988236</v>
      </c>
      <c r="AQ280" s="34">
        <v>1.3419235343904441</v>
      </c>
      <c r="AR280" s="34">
        <v>2.1196163490711277</v>
      </c>
      <c r="AS280" s="34">
        <v>3.4178916260884162</v>
      </c>
      <c r="AT280" s="34">
        <v>5.5696048578289439</v>
      </c>
      <c r="AU280" s="34">
        <v>2.0339410785141956</v>
      </c>
      <c r="AV280" s="34">
        <v>4.0282622147084615</v>
      </c>
      <c r="AW280" s="34">
        <v>5.604894442592868</v>
      </c>
      <c r="AX280" s="34">
        <v>7.9138568415575952</v>
      </c>
      <c r="AY280" s="29"/>
      <c r="AZ280" s="35">
        <f>IFERROR(AX280-AW280,"X")</f>
        <v>2.3089623989647272</v>
      </c>
      <c r="BA280" s="35">
        <f>IFERROR(AX280-AT280,"X")</f>
        <v>2.3442519837286513</v>
      </c>
      <c r="BB280" s="11"/>
      <c r="BC280" s="34">
        <f t="shared" ref="BC280:BI280" si="153">BC276*100/BC73</f>
        <v>1.1936147494002782</v>
      </c>
      <c r="BD280" s="34">
        <f t="shared" si="153"/>
        <v>1.6923110246114692</v>
      </c>
      <c r="BE280" s="34">
        <f t="shared" si="153"/>
        <v>0.39567745413392719</v>
      </c>
      <c r="BF280" s="34">
        <f t="shared" si="153"/>
        <v>0.84138714193556285</v>
      </c>
      <c r="BG280" s="34">
        <f t="shared" si="153"/>
        <v>1.1746415384788884</v>
      </c>
      <c r="BH280" s="34">
        <f t="shared" si="153"/>
        <v>2.8575748725544798</v>
      </c>
      <c r="BI280" s="34">
        <f t="shared" si="153"/>
        <v>0.34359659368825929</v>
      </c>
      <c r="BJ280" s="34">
        <v>1.0961421350571134</v>
      </c>
      <c r="BK280" s="34">
        <v>1.3536741250914217</v>
      </c>
      <c r="BL280" s="34">
        <v>1.9359990053607301</v>
      </c>
      <c r="BM280" s="34">
        <v>0.35247275151353724</v>
      </c>
      <c r="BN280" s="34">
        <v>0.88789989088158006</v>
      </c>
      <c r="BO280" s="34">
        <v>1.5524102038947367</v>
      </c>
      <c r="BP280" s="34">
        <v>2.1833588842990412</v>
      </c>
      <c r="BQ280" s="34">
        <v>0.80937836431017685</v>
      </c>
      <c r="BR280" s="34">
        <v>1.1674905704991212</v>
      </c>
      <c r="BS280" s="34">
        <v>1.8476549758976482</v>
      </c>
      <c r="BT280" s="34">
        <v>3.264681034001387</v>
      </c>
      <c r="BU280" s="34">
        <v>0.5252813846780745</v>
      </c>
      <c r="BV280" s="34">
        <v>1.7132334304230752</v>
      </c>
      <c r="BW280" s="34">
        <v>2.3097275306099871</v>
      </c>
      <c r="BX280" s="34">
        <v>2.9990881952351045</v>
      </c>
      <c r="BY280" s="29"/>
      <c r="BZ280" s="35">
        <f>IFERROR(BX280-BW280,"X")</f>
        <v>0.68936066462511736</v>
      </c>
      <c r="CA280" s="35">
        <f>IFERROR(BX280-BT280,"X")</f>
        <v>-0.26559283876628248</v>
      </c>
    </row>
    <row r="281" spans="1:79" ht="33.75" x14ac:dyDescent="0.25">
      <c r="A281" s="47" t="s">
        <v>109</v>
      </c>
      <c r="B281" s="17" t="s">
        <v>55</v>
      </c>
      <c r="C281" s="28">
        <f t="shared" ref="C281:D281" si="154">C282+C285</f>
        <v>76791.184000000008</v>
      </c>
      <c r="D281" s="28">
        <f t="shared" si="154"/>
        <v>80735.823999999993</v>
      </c>
      <c r="E281" s="28">
        <f t="shared" ref="E281:F281" si="155">E282+E285</f>
        <v>81996.777000000002</v>
      </c>
      <c r="F281" s="28">
        <f t="shared" si="155"/>
        <v>88947.053</v>
      </c>
      <c r="G281" s="28">
        <f t="shared" ref="G281:H281" si="156">G282+G285</f>
        <v>89835.448000000004</v>
      </c>
      <c r="H281" s="28">
        <f t="shared" si="156"/>
        <v>85477.268000000011</v>
      </c>
      <c r="I281" s="28">
        <f t="shared" ref="I281:K281" si="157">I282+I285</f>
        <v>85137.409</v>
      </c>
      <c r="J281" s="28">
        <f t="shared" si="157"/>
        <v>76457.100999999995</v>
      </c>
      <c r="K281" s="28">
        <f t="shared" si="157"/>
        <v>77344.582999999984</v>
      </c>
      <c r="L281" s="28">
        <v>83882.31</v>
      </c>
      <c r="M281" s="28">
        <v>90442.52900000001</v>
      </c>
      <c r="N281" s="28">
        <v>93182.268828</v>
      </c>
      <c r="O281" s="28">
        <v>97822.550653586339</v>
      </c>
      <c r="P281" s="28">
        <v>115811.75817300001</v>
      </c>
      <c r="Q281" s="28">
        <v>116444.92287080582</v>
      </c>
      <c r="R281" s="28">
        <v>104754.456163</v>
      </c>
      <c r="S281" s="28">
        <v>103516.36051470165</v>
      </c>
      <c r="T281" s="28">
        <v>89817.121273000012</v>
      </c>
      <c r="U281" s="28">
        <v>96713.229235848528</v>
      </c>
      <c r="V281" s="28">
        <v>101887.368917</v>
      </c>
      <c r="W281" s="28">
        <v>117129.72170638607</v>
      </c>
      <c r="X281" s="28">
        <v>131734.505443</v>
      </c>
      <c r="Y281" s="29"/>
      <c r="Z281" s="19">
        <f t="shared" ref="Z281:Z287" si="158">IFERROR(X281/W281-1,"X")</f>
        <v>0.12468896471234125</v>
      </c>
      <c r="AA281" s="19">
        <f t="shared" ref="AA281:AA287" si="159">IFERROR(X281/T281-1,"X")</f>
        <v>0.46669703477348934</v>
      </c>
      <c r="AB281" s="7"/>
      <c r="AC281" s="28">
        <f t="shared" ref="AC281" si="160">AC282+AC285</f>
        <v>46827.807000000001</v>
      </c>
      <c r="AD281" s="28">
        <f t="shared" ref="AD281:AE281" si="161">AD282+AD285</f>
        <v>48382.396999999997</v>
      </c>
      <c r="AE281" s="28">
        <f t="shared" si="161"/>
        <v>49897.790999999997</v>
      </c>
      <c r="AF281" s="28">
        <f t="shared" ref="AF281:AG281" si="162">AF282+AF285</f>
        <v>53423.106</v>
      </c>
      <c r="AG281" s="28">
        <f t="shared" si="162"/>
        <v>54261.75</v>
      </c>
      <c r="AH281" s="28">
        <f t="shared" ref="AH281:AI281" si="163">AH282+AH285</f>
        <v>54160.262999999999</v>
      </c>
      <c r="AI281" s="28">
        <f t="shared" si="163"/>
        <v>54051.183999999994</v>
      </c>
      <c r="AJ281" s="28">
        <v>47186.987000000001</v>
      </c>
      <c r="AK281" s="28">
        <v>48474.108999999997</v>
      </c>
      <c r="AL281" s="28">
        <v>52487.034</v>
      </c>
      <c r="AM281" s="28">
        <v>54671.491999999998</v>
      </c>
      <c r="AN281" s="28">
        <v>54502.890358000004</v>
      </c>
      <c r="AO281" s="28">
        <v>55741.923801000012</v>
      </c>
      <c r="AP281" s="28">
        <v>65181.422800999993</v>
      </c>
      <c r="AQ281" s="28">
        <v>64354.573262000005</v>
      </c>
      <c r="AR281" s="28">
        <v>54254.922164000003</v>
      </c>
      <c r="AS281" s="28">
        <v>49258.265213999999</v>
      </c>
      <c r="AT281" s="28">
        <v>31794.767788999998</v>
      </c>
      <c r="AU281" s="28">
        <v>32741.591909000002</v>
      </c>
      <c r="AV281" s="28">
        <v>34487.182892000004</v>
      </c>
      <c r="AW281" s="28">
        <v>38462.294980000006</v>
      </c>
      <c r="AX281" s="28">
        <v>39837.599124</v>
      </c>
      <c r="AY281" s="29"/>
      <c r="AZ281" s="19">
        <f t="shared" ref="AZ281:AZ287" si="164">IFERROR(AX281/AW281-1,"X")</f>
        <v>3.5757204418382704E-2</v>
      </c>
      <c r="BA281" s="19">
        <f t="shared" ref="BA281:BA287" si="165">IFERROR(AX281/AT281-1,"X")</f>
        <v>0.25296084526783602</v>
      </c>
      <c r="BB281" s="11"/>
      <c r="BC281" s="28">
        <f t="shared" ref="BC281" si="166">BC282+BC285</f>
        <v>29963.377</v>
      </c>
      <c r="BD281" s="28">
        <f t="shared" ref="BD281:BE281" si="167">BD282+BD285</f>
        <v>32353.426999999996</v>
      </c>
      <c r="BE281" s="28">
        <f t="shared" si="167"/>
        <v>32098.985999999997</v>
      </c>
      <c r="BF281" s="28">
        <f t="shared" ref="BF281:BG281" si="168">BF282+BF285</f>
        <v>35523.947</v>
      </c>
      <c r="BG281" s="28">
        <f t="shared" si="168"/>
        <v>35573.697999999997</v>
      </c>
      <c r="BH281" s="28">
        <f t="shared" ref="BH281:BI281" si="169">BH282+BH285</f>
        <v>31317.005000000001</v>
      </c>
      <c r="BI281" s="28">
        <f t="shared" si="169"/>
        <v>31086.224999999999</v>
      </c>
      <c r="BJ281" s="28">
        <v>29270.114000000001</v>
      </c>
      <c r="BK281" s="28">
        <v>28870.473999999998</v>
      </c>
      <c r="BL281" s="28">
        <v>31395.275999999998</v>
      </c>
      <c r="BM281" s="28">
        <v>35771.036999999997</v>
      </c>
      <c r="BN281" s="28">
        <v>38679.378470000011</v>
      </c>
      <c r="BO281" s="28">
        <v>42080.626852586342</v>
      </c>
      <c r="BP281" s="28">
        <v>50630.335372000009</v>
      </c>
      <c r="BQ281" s="28">
        <v>52090.349608805802</v>
      </c>
      <c r="BR281" s="28">
        <v>50499.533998999977</v>
      </c>
      <c r="BS281" s="28">
        <v>54258.095300701651</v>
      </c>
      <c r="BT281" s="28">
        <v>58022.353484000014</v>
      </c>
      <c r="BU281" s="28">
        <v>63971.637326848519</v>
      </c>
      <c r="BV281" s="28">
        <v>67400.186025000003</v>
      </c>
      <c r="BW281" s="28">
        <v>78667.426726386067</v>
      </c>
      <c r="BX281" s="28">
        <v>91896.906319000016</v>
      </c>
      <c r="BY281" s="29"/>
      <c r="BZ281" s="19">
        <f t="shared" ref="BZ281:BZ287" si="170">IFERROR(BX281/BW281-1,"X")</f>
        <v>0.16816972593532942</v>
      </c>
      <c r="CA281" s="19">
        <f t="shared" ref="CA281:CA287" si="171">IFERROR(BX281/BT281-1,"X")</f>
        <v>0.58381900769228712</v>
      </c>
    </row>
    <row r="282" spans="1:79" ht="22.5" x14ac:dyDescent="0.25">
      <c r="A282" s="50" t="s">
        <v>110</v>
      </c>
      <c r="B282" s="36" t="s">
        <v>55</v>
      </c>
      <c r="C282" s="8">
        <v>55922.608</v>
      </c>
      <c r="D282" s="8">
        <v>60240.726999999999</v>
      </c>
      <c r="E282" s="8">
        <v>60542.288999999997</v>
      </c>
      <c r="F282" s="8">
        <v>66905.641000000003</v>
      </c>
      <c r="G282" s="8">
        <v>67941.925000000003</v>
      </c>
      <c r="H282" s="8">
        <v>64600.152000000002</v>
      </c>
      <c r="I282" s="8">
        <v>65101.667000000001</v>
      </c>
      <c r="J282" s="8">
        <v>57602.517999999996</v>
      </c>
      <c r="K282" s="8">
        <v>58973.096999999994</v>
      </c>
      <c r="L282" s="8">
        <v>65522.149999999994</v>
      </c>
      <c r="M282" s="8">
        <v>72484.671000000002</v>
      </c>
      <c r="N282" s="8">
        <v>74157.656738000005</v>
      </c>
      <c r="O282" s="8">
        <v>78846.62481458635</v>
      </c>
      <c r="P282" s="8">
        <v>97774.372048000005</v>
      </c>
      <c r="Q282" s="8">
        <v>98510.813798805815</v>
      </c>
      <c r="R282" s="8">
        <v>86893.027326999989</v>
      </c>
      <c r="S282" s="8">
        <v>85733.480065701646</v>
      </c>
      <c r="T282" s="8">
        <v>72430.102546000009</v>
      </c>
      <c r="U282" s="8">
        <v>79968.950778848521</v>
      </c>
      <c r="V282" s="8">
        <v>84339.795249000003</v>
      </c>
      <c r="W282" s="8">
        <v>99244.088715386068</v>
      </c>
      <c r="X282" s="8">
        <v>113544.71755900001</v>
      </c>
      <c r="Y282" s="29"/>
      <c r="Z282" s="24">
        <f t="shared" si="158"/>
        <v>0.14409552275325477</v>
      </c>
      <c r="AA282" s="24">
        <f t="shared" si="159"/>
        <v>0.56764540664412722</v>
      </c>
      <c r="AB282" s="7"/>
      <c r="AC282" s="8">
        <v>36337.902000000002</v>
      </c>
      <c r="AD282" s="8">
        <v>38916.983999999997</v>
      </c>
      <c r="AE282" s="8">
        <v>40275.224000000002</v>
      </c>
      <c r="AF282" s="8">
        <v>44345.62</v>
      </c>
      <c r="AG282" s="8">
        <v>45253.699000000001</v>
      </c>
      <c r="AH282" s="8">
        <v>45620.811999999998</v>
      </c>
      <c r="AI282" s="8">
        <v>45422.366999999998</v>
      </c>
      <c r="AJ282" s="8">
        <v>38994.938999999998</v>
      </c>
      <c r="AK282" s="8">
        <v>40142.031999999999</v>
      </c>
      <c r="AL282" s="8">
        <v>43509.860999999997</v>
      </c>
      <c r="AM282" s="8">
        <v>45650.911</v>
      </c>
      <c r="AN282" s="8">
        <v>44839.608882</v>
      </c>
      <c r="AO282" s="8">
        <v>45780.569290000007</v>
      </c>
      <c r="AP282" s="8">
        <v>55490.545204999995</v>
      </c>
      <c r="AQ282" s="8">
        <v>54751.481712000008</v>
      </c>
      <c r="AR282" s="8">
        <v>44697.129085</v>
      </c>
      <c r="AS282" s="8">
        <v>39863.900791</v>
      </c>
      <c r="AT282" s="8">
        <v>22533.214715999999</v>
      </c>
      <c r="AU282" s="8">
        <v>23696.894557000003</v>
      </c>
      <c r="AV282" s="8">
        <v>25071.474894000003</v>
      </c>
      <c r="AW282" s="8">
        <v>28844.974684000001</v>
      </c>
      <c r="AX282" s="8">
        <v>28822.656089</v>
      </c>
      <c r="AY282" s="29"/>
      <c r="AZ282" s="24">
        <f t="shared" si="164"/>
        <v>-7.7374292210352635E-4</v>
      </c>
      <c r="BA282" s="24">
        <f t="shared" si="165"/>
        <v>0.27911868999917266</v>
      </c>
      <c r="BB282" s="11"/>
      <c r="BC282" s="8">
        <v>19584.705999999998</v>
      </c>
      <c r="BD282" s="8">
        <v>21323.742999999999</v>
      </c>
      <c r="BE282" s="8">
        <v>20267.064999999999</v>
      </c>
      <c r="BF282" s="8">
        <v>22560.021000000001</v>
      </c>
      <c r="BG282" s="8">
        <v>22688.225999999999</v>
      </c>
      <c r="BH282" s="8">
        <v>18979.34</v>
      </c>
      <c r="BI282" s="8">
        <v>19679.3</v>
      </c>
      <c r="BJ282" s="8">
        <v>18607.579000000002</v>
      </c>
      <c r="BK282" s="8">
        <v>18831.064999999999</v>
      </c>
      <c r="BL282" s="8">
        <v>22012.289000000001</v>
      </c>
      <c r="BM282" s="8">
        <v>26833.759999999998</v>
      </c>
      <c r="BN282" s="8">
        <v>29318.047856000008</v>
      </c>
      <c r="BO282" s="8">
        <v>33066.055524586343</v>
      </c>
      <c r="BP282" s="8">
        <v>42283.82684300001</v>
      </c>
      <c r="BQ282" s="8">
        <v>43759.3320868058</v>
      </c>
      <c r="BR282" s="8">
        <v>42195.898241999981</v>
      </c>
      <c r="BS282" s="8">
        <v>45869.579274701646</v>
      </c>
      <c r="BT282" s="8">
        <v>49896.887830000014</v>
      </c>
      <c r="BU282" s="8">
        <v>56272.056221848521</v>
      </c>
      <c r="BV282" s="8">
        <v>59268.320354999996</v>
      </c>
      <c r="BW282" s="8">
        <v>70399.114031386067</v>
      </c>
      <c r="BX282" s="8">
        <v>84722.061470000015</v>
      </c>
      <c r="BY282" s="29"/>
      <c r="BZ282" s="24">
        <f t="shared" si="170"/>
        <v>0.20345351835292047</v>
      </c>
      <c r="CA282" s="24">
        <f t="shared" si="171"/>
        <v>0.69794280073439174</v>
      </c>
    </row>
    <row r="283" spans="1:79" x14ac:dyDescent="0.25">
      <c r="A283" s="48" t="s">
        <v>29</v>
      </c>
      <c r="B283" s="4" t="s">
        <v>55</v>
      </c>
      <c r="C283" s="8">
        <v>12727.373</v>
      </c>
      <c r="D283" s="8">
        <v>12334.355</v>
      </c>
      <c r="E283" s="8">
        <v>13910.093000000001</v>
      </c>
      <c r="F283" s="8">
        <v>15717.662</v>
      </c>
      <c r="G283" s="8">
        <v>15997.460999999999</v>
      </c>
      <c r="H283" s="8">
        <v>16206.692999999999</v>
      </c>
      <c r="I283" s="8">
        <v>16401.324000000001</v>
      </c>
      <c r="J283" s="8">
        <v>17026.303</v>
      </c>
      <c r="K283" s="8">
        <v>17071.874</v>
      </c>
      <c r="L283" s="8">
        <v>20939.069</v>
      </c>
      <c r="M283" s="8">
        <v>23706.598000000002</v>
      </c>
      <c r="N283" s="8">
        <v>33157.079845</v>
      </c>
      <c r="O283" s="8">
        <v>38823.923676958395</v>
      </c>
      <c r="P283" s="8">
        <v>52298.581623999999</v>
      </c>
      <c r="Q283" s="8">
        <v>50131.340977475935</v>
      </c>
      <c r="R283" s="8">
        <v>41821.965455999998</v>
      </c>
      <c r="S283" s="8">
        <v>38113.648770520376</v>
      </c>
      <c r="T283" s="8">
        <v>25626.221205000002</v>
      </c>
      <c r="U283" s="8">
        <v>34012.076744790815</v>
      </c>
      <c r="V283" s="8">
        <v>36919.685552000003</v>
      </c>
      <c r="W283" s="8">
        <v>48734.040903918038</v>
      </c>
      <c r="X283" s="8">
        <v>58427.433392000006</v>
      </c>
      <c r="Y283" s="29"/>
      <c r="Z283" s="24">
        <f t="shared" si="158"/>
        <v>0.19890393466843936</v>
      </c>
      <c r="AA283" s="24">
        <f t="shared" si="159"/>
        <v>1.27998630483218</v>
      </c>
      <c r="AB283" s="7"/>
      <c r="AC283" s="8">
        <v>8148.402</v>
      </c>
      <c r="AD283" s="8">
        <v>8110.0110000000004</v>
      </c>
      <c r="AE283" s="8">
        <v>8534.5889999999999</v>
      </c>
      <c r="AF283" s="8">
        <v>9100.4310000000005</v>
      </c>
      <c r="AG283" s="8">
        <v>9641.4320000000007</v>
      </c>
      <c r="AH283" s="8">
        <v>11632.581</v>
      </c>
      <c r="AI283" s="8">
        <v>12521.498</v>
      </c>
      <c r="AJ283" s="8">
        <v>12141.5</v>
      </c>
      <c r="AK283" s="8">
        <v>12971.5</v>
      </c>
      <c r="AL283" s="8">
        <v>17359.485000000001</v>
      </c>
      <c r="AM283" s="8">
        <v>19270.434000000001</v>
      </c>
      <c r="AN283" s="8">
        <v>29196.016589999999</v>
      </c>
      <c r="AO283" s="8">
        <v>35078.069531000001</v>
      </c>
      <c r="AP283" s="8">
        <v>46846.5</v>
      </c>
      <c r="AQ283" s="8">
        <v>45028.446604000004</v>
      </c>
      <c r="AR283" s="8">
        <v>37731.856425999998</v>
      </c>
      <c r="AS283" s="8">
        <v>32820.174781999995</v>
      </c>
      <c r="AT283" s="8">
        <v>18372.935604000002</v>
      </c>
      <c r="AU283" s="8">
        <v>20018.385604000003</v>
      </c>
      <c r="AV283" s="8">
        <v>21046.935604000002</v>
      </c>
      <c r="AW283" s="8">
        <v>24983.232607000002</v>
      </c>
      <c r="AX283" s="8">
        <v>25435.484537</v>
      </c>
      <c r="AY283" s="29"/>
      <c r="AZ283" s="24">
        <f t="shared" si="164"/>
        <v>1.810221828032299E-2</v>
      </c>
      <c r="BA283" s="24">
        <f t="shared" si="165"/>
        <v>0.38439959107364419</v>
      </c>
      <c r="BB283" s="11"/>
      <c r="BC283" s="8">
        <v>4578.9709999999995</v>
      </c>
      <c r="BD283" s="8">
        <v>4224.3440000000001</v>
      </c>
      <c r="BE283" s="8">
        <v>5375.5039999999999</v>
      </c>
      <c r="BF283" s="8">
        <v>6617.2309999999998</v>
      </c>
      <c r="BG283" s="8">
        <v>6356.0290000000005</v>
      </c>
      <c r="BH283" s="8">
        <v>4574.1120000000001</v>
      </c>
      <c r="BI283" s="8">
        <v>3879.826</v>
      </c>
      <c r="BJ283" s="8">
        <v>4884.8029999999999</v>
      </c>
      <c r="BK283" s="8">
        <v>4100.3739999999998</v>
      </c>
      <c r="BL283" s="8">
        <v>3579.5839999999998</v>
      </c>
      <c r="BM283" s="8">
        <v>4436.1639999999998</v>
      </c>
      <c r="BN283" s="8">
        <v>3961.0632550000009</v>
      </c>
      <c r="BO283" s="8">
        <v>3745.8541459583917</v>
      </c>
      <c r="BP283" s="8">
        <v>5452.0816239999986</v>
      </c>
      <c r="BQ283" s="8">
        <v>5102.8943734759305</v>
      </c>
      <c r="BR283" s="8">
        <v>4090.1090299999992</v>
      </c>
      <c r="BS283" s="8">
        <v>5293.4739885203799</v>
      </c>
      <c r="BT283" s="8">
        <v>7253.2856009999996</v>
      </c>
      <c r="BU283" s="8">
        <v>13993.691140790812</v>
      </c>
      <c r="BV283" s="8">
        <v>15872.749947999999</v>
      </c>
      <c r="BW283" s="8">
        <v>23750.808296918036</v>
      </c>
      <c r="BX283" s="8">
        <v>32991.948855000002</v>
      </c>
      <c r="BY283" s="29"/>
      <c r="BZ283" s="24">
        <f t="shared" si="170"/>
        <v>0.38908741304948014</v>
      </c>
      <c r="CA283" s="24">
        <f t="shared" si="171"/>
        <v>3.5485522933843185</v>
      </c>
    </row>
    <row r="284" spans="1:79" ht="22.5" x14ac:dyDescent="0.25">
      <c r="A284" s="51" t="s">
        <v>76</v>
      </c>
      <c r="B284" s="4" t="s">
        <v>55</v>
      </c>
      <c r="C284" s="8">
        <v>43195.235000000001</v>
      </c>
      <c r="D284" s="8">
        <v>47906.372000000003</v>
      </c>
      <c r="E284" s="8">
        <v>46632.196000000004</v>
      </c>
      <c r="F284" s="8">
        <v>51187.978999999999</v>
      </c>
      <c r="G284" s="8">
        <v>51944.464</v>
      </c>
      <c r="H284" s="8">
        <v>48393.459000000003</v>
      </c>
      <c r="I284" s="8">
        <v>48700.343000000001</v>
      </c>
      <c r="J284" s="8">
        <v>40576.214999999997</v>
      </c>
      <c r="K284" s="8">
        <v>41901.222999999998</v>
      </c>
      <c r="L284" s="8">
        <v>44583.081000000006</v>
      </c>
      <c r="M284" s="8">
        <v>48778.073000000004</v>
      </c>
      <c r="N284" s="8">
        <v>41000.576893000012</v>
      </c>
      <c r="O284" s="8">
        <v>40022.701137627962</v>
      </c>
      <c r="P284" s="8">
        <v>45475.790423999999</v>
      </c>
      <c r="Q284" s="8">
        <v>48379.472821329851</v>
      </c>
      <c r="R284" s="8">
        <v>45071.061870999991</v>
      </c>
      <c r="S284" s="8">
        <v>47619.831295181262</v>
      </c>
      <c r="T284" s="8">
        <v>46803.881341</v>
      </c>
      <c r="U284" s="8">
        <v>45956.874034057699</v>
      </c>
      <c r="V284" s="8">
        <v>47420.109697000007</v>
      </c>
      <c r="W284" s="8">
        <v>50510.047811468066</v>
      </c>
      <c r="X284" s="8">
        <v>55117.284167000005</v>
      </c>
      <c r="Y284" s="29"/>
      <c r="Z284" s="24">
        <f t="shared" si="158"/>
        <v>9.1214254493061198E-2</v>
      </c>
      <c r="AA284" s="24">
        <f t="shared" si="159"/>
        <v>0.1776220814985594</v>
      </c>
      <c r="AB284" s="7"/>
      <c r="AC284" s="8">
        <v>28189.5</v>
      </c>
      <c r="AD284" s="8">
        <v>30806.973000000002</v>
      </c>
      <c r="AE284" s="8">
        <v>31740.634999999998</v>
      </c>
      <c r="AF284" s="8">
        <v>35245.188999999998</v>
      </c>
      <c r="AG284" s="8">
        <v>35612.267</v>
      </c>
      <c r="AH284" s="8">
        <v>33988.231</v>
      </c>
      <c r="AI284" s="8">
        <v>32900.868999999999</v>
      </c>
      <c r="AJ284" s="8">
        <v>26853.438999999998</v>
      </c>
      <c r="AK284" s="8">
        <v>27170.531999999999</v>
      </c>
      <c r="AL284" s="8">
        <v>26150.376</v>
      </c>
      <c r="AM284" s="8">
        <v>26380.476999999999</v>
      </c>
      <c r="AN284" s="8">
        <v>15643.592291999999</v>
      </c>
      <c r="AO284" s="8">
        <v>10702.499759</v>
      </c>
      <c r="AP284" s="8">
        <v>8644.0452050000004</v>
      </c>
      <c r="AQ284" s="8">
        <v>9723.0351079999982</v>
      </c>
      <c r="AR284" s="8">
        <v>6965.2726590000002</v>
      </c>
      <c r="AS284" s="8">
        <v>7043.726009</v>
      </c>
      <c r="AT284" s="8">
        <v>4160.2791120000002</v>
      </c>
      <c r="AU284" s="8">
        <v>3678.508953</v>
      </c>
      <c r="AV284" s="8">
        <v>4024.5392900000002</v>
      </c>
      <c r="AW284" s="8">
        <v>3861.7420769999999</v>
      </c>
      <c r="AX284" s="8">
        <v>3387.1715520000002</v>
      </c>
      <c r="AY284" s="29"/>
      <c r="AZ284" s="24">
        <f t="shared" si="164"/>
        <v>-0.12289026960823612</v>
      </c>
      <c r="BA284" s="24">
        <f t="shared" si="165"/>
        <v>-0.18583069529398433</v>
      </c>
      <c r="BB284" s="11"/>
      <c r="BC284" s="8">
        <v>15005.735000000001</v>
      </c>
      <c r="BD284" s="8">
        <v>17099.399000000001</v>
      </c>
      <c r="BE284" s="8">
        <v>14891.561</v>
      </c>
      <c r="BF284" s="8">
        <v>15942.79</v>
      </c>
      <c r="BG284" s="8">
        <v>16332.197</v>
      </c>
      <c r="BH284" s="8">
        <v>14405.227999999999</v>
      </c>
      <c r="BI284" s="8">
        <v>15799.474</v>
      </c>
      <c r="BJ284" s="8">
        <v>13722.776</v>
      </c>
      <c r="BK284" s="8">
        <v>14730.691000000001</v>
      </c>
      <c r="BL284" s="8">
        <v>18432.705000000002</v>
      </c>
      <c r="BM284" s="8">
        <v>22397.596000000001</v>
      </c>
      <c r="BN284" s="8">
        <v>25356.984601000011</v>
      </c>
      <c r="BO284" s="8">
        <v>29320.201378627964</v>
      </c>
      <c r="BP284" s="8">
        <v>36831.745218999997</v>
      </c>
      <c r="BQ284" s="8">
        <v>38656.437713329855</v>
      </c>
      <c r="BR284" s="8">
        <v>38105.789211999989</v>
      </c>
      <c r="BS284" s="8">
        <v>40576.105286181264</v>
      </c>
      <c r="BT284" s="8">
        <v>42643.602229000004</v>
      </c>
      <c r="BU284" s="8">
        <v>42278.365081057702</v>
      </c>
      <c r="BV284" s="8">
        <v>43395.570407000007</v>
      </c>
      <c r="BW284" s="8">
        <v>46648.305734468064</v>
      </c>
      <c r="BX284" s="8">
        <v>51730.112615000005</v>
      </c>
      <c r="BY284" s="29"/>
      <c r="BZ284" s="24">
        <f t="shared" si="170"/>
        <v>0.10893872350817313</v>
      </c>
      <c r="CA284" s="24">
        <f t="shared" si="171"/>
        <v>0.21308027256244944</v>
      </c>
    </row>
    <row r="285" spans="1:79" ht="22.5" x14ac:dyDescent="0.25">
      <c r="A285" s="50" t="s">
        <v>111</v>
      </c>
      <c r="B285" s="36" t="s">
        <v>55</v>
      </c>
      <c r="C285" s="8">
        <v>20868.576000000001</v>
      </c>
      <c r="D285" s="8">
        <v>20495.097000000002</v>
      </c>
      <c r="E285" s="8">
        <v>21454.488000000001</v>
      </c>
      <c r="F285" s="8">
        <v>22041.412</v>
      </c>
      <c r="G285" s="8">
        <v>21893.523000000001</v>
      </c>
      <c r="H285" s="8">
        <v>20877.116000000002</v>
      </c>
      <c r="I285" s="8">
        <v>20035.741999999998</v>
      </c>
      <c r="J285" s="8">
        <v>18854.582999999999</v>
      </c>
      <c r="K285" s="8">
        <v>18371.485999999997</v>
      </c>
      <c r="L285" s="8">
        <v>18360.16</v>
      </c>
      <c r="M285" s="8">
        <v>17957.858</v>
      </c>
      <c r="N285" s="8">
        <v>19024.612090000002</v>
      </c>
      <c r="O285" s="8">
        <v>18975.925838999996</v>
      </c>
      <c r="P285" s="8">
        <v>18037.386124999997</v>
      </c>
      <c r="Q285" s="8">
        <v>17934.109072000003</v>
      </c>
      <c r="R285" s="8">
        <v>17861.428835999999</v>
      </c>
      <c r="S285" s="8">
        <v>17782.880449000004</v>
      </c>
      <c r="T285" s="8">
        <v>17387.018726999999</v>
      </c>
      <c r="U285" s="8">
        <v>16744.278457</v>
      </c>
      <c r="V285" s="8">
        <v>17547.573668000001</v>
      </c>
      <c r="W285" s="8">
        <v>17885.632991000002</v>
      </c>
      <c r="X285" s="8">
        <v>18189.787884000005</v>
      </c>
      <c r="Y285" s="29"/>
      <c r="Z285" s="24">
        <f t="shared" si="158"/>
        <v>1.7005542557708253E-2</v>
      </c>
      <c r="AA285" s="24">
        <f t="shared" si="159"/>
        <v>4.6170604035377316E-2</v>
      </c>
      <c r="AB285" s="7"/>
      <c r="AC285" s="8">
        <v>10489.905000000001</v>
      </c>
      <c r="AD285" s="8">
        <v>9465.4130000000005</v>
      </c>
      <c r="AE285" s="8">
        <v>9622.5669999999991</v>
      </c>
      <c r="AF285" s="8">
        <v>9077.4860000000008</v>
      </c>
      <c r="AG285" s="8">
        <v>9008.0509999999995</v>
      </c>
      <c r="AH285" s="8">
        <v>8539.4509999999991</v>
      </c>
      <c r="AI285" s="8">
        <v>8628.8169999999991</v>
      </c>
      <c r="AJ285" s="8">
        <v>8192.0480000000007</v>
      </c>
      <c r="AK285" s="8">
        <v>8332.0769999999993</v>
      </c>
      <c r="AL285" s="8">
        <v>8977.1730000000007</v>
      </c>
      <c r="AM285" s="8">
        <v>9020.5810000000001</v>
      </c>
      <c r="AN285" s="8">
        <v>9663.2814760000001</v>
      </c>
      <c r="AO285" s="8">
        <v>9961.3545110000014</v>
      </c>
      <c r="AP285" s="8">
        <v>9690.8775959999984</v>
      </c>
      <c r="AQ285" s="8">
        <v>9603.091550000001</v>
      </c>
      <c r="AR285" s="8">
        <v>9557.7930789999991</v>
      </c>
      <c r="AS285" s="8">
        <v>9394.3644229999991</v>
      </c>
      <c r="AT285" s="8">
        <v>9261.5530730000009</v>
      </c>
      <c r="AU285" s="8">
        <v>9044.6973519999992</v>
      </c>
      <c r="AV285" s="8">
        <v>9415.7079979999999</v>
      </c>
      <c r="AW285" s="8">
        <v>9617.3202960000017</v>
      </c>
      <c r="AX285" s="8">
        <v>11014.943035000002</v>
      </c>
      <c r="AY285" s="29"/>
      <c r="AZ285" s="24">
        <f t="shared" si="164"/>
        <v>0.14532350966633545</v>
      </c>
      <c r="BA285" s="24">
        <f t="shared" si="165"/>
        <v>0.18931921549006936</v>
      </c>
      <c r="BB285" s="11"/>
      <c r="BC285" s="8">
        <v>10378.671</v>
      </c>
      <c r="BD285" s="8">
        <v>11029.683999999999</v>
      </c>
      <c r="BE285" s="8">
        <v>11831.921</v>
      </c>
      <c r="BF285" s="8">
        <v>12963.925999999999</v>
      </c>
      <c r="BG285" s="8">
        <v>12885.472</v>
      </c>
      <c r="BH285" s="8">
        <v>12337.665000000001</v>
      </c>
      <c r="BI285" s="8">
        <v>11406.924999999999</v>
      </c>
      <c r="BJ285" s="8">
        <v>10662.535</v>
      </c>
      <c r="BK285" s="8">
        <v>10039.409</v>
      </c>
      <c r="BL285" s="8">
        <v>9382.9869999999992</v>
      </c>
      <c r="BM285" s="8">
        <v>8937.277</v>
      </c>
      <c r="BN285" s="8">
        <v>9361.3306140000022</v>
      </c>
      <c r="BO285" s="8">
        <v>9014.5713279999964</v>
      </c>
      <c r="BP285" s="8">
        <v>8346.5085290000006</v>
      </c>
      <c r="BQ285" s="8">
        <v>8331.0175220000019</v>
      </c>
      <c r="BR285" s="8">
        <v>8303.635757</v>
      </c>
      <c r="BS285" s="8">
        <v>8388.516026000003</v>
      </c>
      <c r="BT285" s="8">
        <v>8125.4656539999978</v>
      </c>
      <c r="BU285" s="8">
        <v>7699.5811049999993</v>
      </c>
      <c r="BV285" s="8">
        <v>8131.865670000001</v>
      </c>
      <c r="BW285" s="8">
        <v>8268.3126950000005</v>
      </c>
      <c r="BX285" s="8">
        <v>7174.8448490000019</v>
      </c>
      <c r="BY285" s="29"/>
      <c r="BZ285" s="24">
        <f t="shared" si="170"/>
        <v>-0.13224800347249066</v>
      </c>
      <c r="CA285" s="24">
        <f t="shared" si="171"/>
        <v>-0.11699277868856972</v>
      </c>
    </row>
    <row r="286" spans="1:79" s="6" customFormat="1" ht="22.5" x14ac:dyDescent="0.25">
      <c r="A286" s="51" t="s">
        <v>33</v>
      </c>
      <c r="B286" s="4" t="s">
        <v>55</v>
      </c>
      <c r="C286" s="8">
        <v>10087.037</v>
      </c>
      <c r="D286" s="8">
        <v>8980.5229999999992</v>
      </c>
      <c r="E286" s="8">
        <v>9038.6820000000007</v>
      </c>
      <c r="F286" s="8">
        <v>8613.3469999999998</v>
      </c>
      <c r="G286" s="8">
        <v>8609.56</v>
      </c>
      <c r="H286" s="8">
        <v>8144.44</v>
      </c>
      <c r="I286" s="8">
        <v>8281.0349999999999</v>
      </c>
      <c r="J286" s="8">
        <v>7816.6109999999999</v>
      </c>
      <c r="K286" s="8">
        <v>7784.5349999999999</v>
      </c>
      <c r="L286" s="8">
        <v>8092.6670000000004</v>
      </c>
      <c r="M286" s="8">
        <v>8193.5069999999996</v>
      </c>
      <c r="N286" s="8">
        <v>8634.3911509999998</v>
      </c>
      <c r="O286" s="8">
        <v>8636.786521</v>
      </c>
      <c r="P286" s="8">
        <v>8379.1858270000012</v>
      </c>
      <c r="Q286" s="8">
        <v>8162.2713200000007</v>
      </c>
      <c r="R286" s="8">
        <v>8213.393161</v>
      </c>
      <c r="S286" s="8">
        <v>8292.8053980000004</v>
      </c>
      <c r="T286" s="8">
        <v>8291.8620200000005</v>
      </c>
      <c r="U286" s="8">
        <v>8151.0108549999986</v>
      </c>
      <c r="V286" s="8">
        <v>8431.1177499999994</v>
      </c>
      <c r="W286" s="8">
        <v>8745.9486390000002</v>
      </c>
      <c r="X286" s="8">
        <v>10289.640125</v>
      </c>
      <c r="Y286" s="29"/>
      <c r="Z286" s="24">
        <f t="shared" si="158"/>
        <v>0.17650360752364347</v>
      </c>
      <c r="AA286" s="24">
        <f t="shared" si="159"/>
        <v>0.24093238649911819</v>
      </c>
      <c r="AB286" s="7"/>
      <c r="AC286" s="8">
        <v>10087.037</v>
      </c>
      <c r="AD286" s="8">
        <v>8980.5229999999992</v>
      </c>
      <c r="AE286" s="8">
        <v>9038.6820000000007</v>
      </c>
      <c r="AF286" s="8">
        <v>8613.3469999999998</v>
      </c>
      <c r="AG286" s="8">
        <v>8609.56</v>
      </c>
      <c r="AH286" s="8">
        <v>8144.44</v>
      </c>
      <c r="AI286" s="8">
        <v>8281.0349999999999</v>
      </c>
      <c r="AJ286" s="8">
        <v>7816.6109999999999</v>
      </c>
      <c r="AK286" s="8">
        <v>7784.5349999999999</v>
      </c>
      <c r="AL286" s="8">
        <v>8092.6670000000004</v>
      </c>
      <c r="AM286" s="8">
        <v>8193.5069999999996</v>
      </c>
      <c r="AN286" s="8">
        <v>8634.3911509999998</v>
      </c>
      <c r="AO286" s="8">
        <v>8636.786521</v>
      </c>
      <c r="AP286" s="8">
        <v>8379.1858270000012</v>
      </c>
      <c r="AQ286" s="8">
        <v>8162.2713200000007</v>
      </c>
      <c r="AR286" s="8">
        <v>8213.393161</v>
      </c>
      <c r="AS286" s="8">
        <v>8292.8053980000004</v>
      </c>
      <c r="AT286" s="8">
        <v>8291.8620200000005</v>
      </c>
      <c r="AU286" s="8">
        <v>8151.0108549999986</v>
      </c>
      <c r="AV286" s="8">
        <v>8431.1177499999994</v>
      </c>
      <c r="AW286" s="8">
        <v>8745.9486390000002</v>
      </c>
      <c r="AX286" s="8">
        <v>10289.640125</v>
      </c>
      <c r="AY286" s="29"/>
      <c r="AZ286" s="24">
        <f t="shared" si="164"/>
        <v>0.17650360752364347</v>
      </c>
      <c r="BA286" s="24">
        <f t="shared" si="165"/>
        <v>0.24093238649911819</v>
      </c>
      <c r="BB286" s="11"/>
      <c r="BC286" s="8" t="s">
        <v>1</v>
      </c>
      <c r="BD286" s="8" t="s">
        <v>1</v>
      </c>
      <c r="BE286" s="8" t="s">
        <v>1</v>
      </c>
      <c r="BF286" s="8" t="s">
        <v>1</v>
      </c>
      <c r="BG286" s="8" t="s">
        <v>1</v>
      </c>
      <c r="BH286" s="8" t="s">
        <v>1</v>
      </c>
      <c r="BI286" s="8" t="s">
        <v>1</v>
      </c>
      <c r="BJ286" s="8" t="s">
        <v>1</v>
      </c>
      <c r="BK286" s="8" t="s">
        <v>1</v>
      </c>
      <c r="BL286" s="8" t="s">
        <v>1</v>
      </c>
      <c r="BM286" s="8" t="s">
        <v>1</v>
      </c>
      <c r="BN286" s="8" t="s">
        <v>1</v>
      </c>
      <c r="BO286" s="8" t="s">
        <v>1</v>
      </c>
      <c r="BP286" s="8" t="s">
        <v>1</v>
      </c>
      <c r="BQ286" s="8" t="s">
        <v>1</v>
      </c>
      <c r="BR286" s="8" t="s">
        <v>1</v>
      </c>
      <c r="BS286" s="8" t="s">
        <v>1</v>
      </c>
      <c r="BT286" s="8" t="s">
        <v>1</v>
      </c>
      <c r="BU286" s="8" t="s">
        <v>1</v>
      </c>
      <c r="BV286" s="8" t="s">
        <v>1</v>
      </c>
      <c r="BW286" s="8" t="s">
        <v>1</v>
      </c>
      <c r="BX286" s="8" t="s">
        <v>1</v>
      </c>
      <c r="BY286" s="29"/>
      <c r="BZ286" s="24" t="str">
        <f t="shared" si="170"/>
        <v>X</v>
      </c>
      <c r="CA286" s="24" t="str">
        <f t="shared" si="171"/>
        <v>X</v>
      </c>
    </row>
    <row r="287" spans="1:79" s="6" customFormat="1" ht="22.5" x14ac:dyDescent="0.25">
      <c r="A287" s="51" t="s">
        <v>74</v>
      </c>
      <c r="B287" s="4" t="s">
        <v>55</v>
      </c>
      <c r="C287" s="8">
        <v>10781.539000000001</v>
      </c>
      <c r="D287" s="8">
        <v>11514.574000000001</v>
      </c>
      <c r="E287" s="8">
        <v>12415.806</v>
      </c>
      <c r="F287" s="8">
        <v>13428.065000000001</v>
      </c>
      <c r="G287" s="8">
        <v>13283.963</v>
      </c>
      <c r="H287" s="8">
        <v>12732.675999999999</v>
      </c>
      <c r="I287" s="8">
        <v>11754.706999999999</v>
      </c>
      <c r="J287" s="8">
        <v>11037.972</v>
      </c>
      <c r="K287" s="8">
        <v>10586.950999999999</v>
      </c>
      <c r="L287" s="8">
        <v>10267.492999999999</v>
      </c>
      <c r="M287" s="8">
        <v>9764.3510000000006</v>
      </c>
      <c r="N287" s="8">
        <v>10390.220939000001</v>
      </c>
      <c r="O287" s="8">
        <v>10339.139317999998</v>
      </c>
      <c r="P287" s="8">
        <v>9658.2002979999997</v>
      </c>
      <c r="Q287" s="8">
        <v>9771.8377520000031</v>
      </c>
      <c r="R287" s="8">
        <v>9648.0356749999992</v>
      </c>
      <c r="S287" s="8">
        <v>9490.0750510000016</v>
      </c>
      <c r="T287" s="8">
        <v>9095.1567069999983</v>
      </c>
      <c r="U287" s="8">
        <v>8593.2676019999999</v>
      </c>
      <c r="V287" s="8">
        <v>9116.4559180000015</v>
      </c>
      <c r="W287" s="8">
        <v>9139.684352000002</v>
      </c>
      <c r="X287" s="8">
        <v>7900.147759000004</v>
      </c>
      <c r="Y287" s="29"/>
      <c r="Z287" s="24">
        <f t="shared" si="158"/>
        <v>-0.13562137873270808</v>
      </c>
      <c r="AA287" s="24">
        <f t="shared" si="159"/>
        <v>-0.13138959409905138</v>
      </c>
      <c r="AB287" s="7"/>
      <c r="AC287" s="8">
        <v>402.86799999999999</v>
      </c>
      <c r="AD287" s="8">
        <v>484.89</v>
      </c>
      <c r="AE287" s="8">
        <v>583.88499999999999</v>
      </c>
      <c r="AF287" s="8">
        <v>464.13900000000001</v>
      </c>
      <c r="AG287" s="8">
        <v>398.49099999999999</v>
      </c>
      <c r="AH287" s="8">
        <v>395.01100000000002</v>
      </c>
      <c r="AI287" s="8">
        <v>347.78199999999998</v>
      </c>
      <c r="AJ287" s="8">
        <v>375.43700000000001</v>
      </c>
      <c r="AK287" s="8">
        <v>547.54200000000003</v>
      </c>
      <c r="AL287" s="8">
        <v>884.50599999999997</v>
      </c>
      <c r="AM287" s="8">
        <v>827.07399999999996</v>
      </c>
      <c r="AN287" s="8">
        <v>1028.8903249999992</v>
      </c>
      <c r="AO287" s="8">
        <v>1324.5679900000021</v>
      </c>
      <c r="AP287" s="8">
        <v>1311.6917689999984</v>
      </c>
      <c r="AQ287" s="8">
        <v>1440.8202300000005</v>
      </c>
      <c r="AR287" s="8">
        <v>1344.3999179999996</v>
      </c>
      <c r="AS287" s="8">
        <v>1101.5590249999984</v>
      </c>
      <c r="AT287" s="8">
        <v>969.69105300000035</v>
      </c>
      <c r="AU287" s="8">
        <v>893.6864970000014</v>
      </c>
      <c r="AV287" s="8">
        <v>984.59024799999963</v>
      </c>
      <c r="AW287" s="8">
        <v>871.37165700000151</v>
      </c>
      <c r="AX287" s="8">
        <v>725.30291000000204</v>
      </c>
      <c r="AY287" s="29"/>
      <c r="AZ287" s="24">
        <f t="shared" si="164"/>
        <v>-0.16763082185033618</v>
      </c>
      <c r="BA287" s="24">
        <f t="shared" si="165"/>
        <v>-0.25202681023395834</v>
      </c>
      <c r="BB287" s="11"/>
      <c r="BC287" s="8">
        <v>10378.671</v>
      </c>
      <c r="BD287" s="8">
        <v>11029.683999999999</v>
      </c>
      <c r="BE287" s="8">
        <v>11831.921</v>
      </c>
      <c r="BF287" s="8">
        <v>12963.925999999999</v>
      </c>
      <c r="BG287" s="8">
        <v>12885.472</v>
      </c>
      <c r="BH287" s="8">
        <v>12337.665000000001</v>
      </c>
      <c r="BI287" s="8">
        <v>11406.924999999999</v>
      </c>
      <c r="BJ287" s="8">
        <v>10662.535</v>
      </c>
      <c r="BK287" s="8">
        <v>10039.409</v>
      </c>
      <c r="BL287" s="8">
        <v>9382.9869999999992</v>
      </c>
      <c r="BM287" s="8">
        <v>8937.277</v>
      </c>
      <c r="BN287" s="8">
        <v>9361.3306140000022</v>
      </c>
      <c r="BO287" s="8">
        <v>9014.5713279999964</v>
      </c>
      <c r="BP287" s="8">
        <v>8346.5085290000006</v>
      </c>
      <c r="BQ287" s="8">
        <v>8331.0175220000019</v>
      </c>
      <c r="BR287" s="8">
        <v>8303.635757</v>
      </c>
      <c r="BS287" s="8">
        <v>8388.516026000003</v>
      </c>
      <c r="BT287" s="8">
        <v>8125.4656539999978</v>
      </c>
      <c r="BU287" s="8">
        <v>7699.5811049999993</v>
      </c>
      <c r="BV287" s="8">
        <v>8131.865670000001</v>
      </c>
      <c r="BW287" s="8">
        <v>8268.3126950000005</v>
      </c>
      <c r="BX287" s="8">
        <v>7174.8448490000019</v>
      </c>
      <c r="BY287" s="29"/>
      <c r="BZ287" s="24">
        <f t="shared" si="170"/>
        <v>-0.13224800347249066</v>
      </c>
      <c r="CA287" s="24">
        <f t="shared" si="171"/>
        <v>-0.11699277868856972</v>
      </c>
    </row>
    <row r="288" spans="1:79" s="6" customFormat="1" ht="33.75" x14ac:dyDescent="0.25">
      <c r="A288" s="47" t="s">
        <v>113</v>
      </c>
      <c r="B288" s="17" t="s">
        <v>15</v>
      </c>
      <c r="C288" s="28">
        <f t="shared" ref="C288" si="172">C281/C$281*100</f>
        <v>100</v>
      </c>
      <c r="D288" s="28">
        <f t="shared" ref="D288:E288" si="173">D281/D$281*100</f>
        <v>100</v>
      </c>
      <c r="E288" s="28">
        <f t="shared" si="173"/>
        <v>100</v>
      </c>
      <c r="F288" s="28">
        <f t="shared" ref="F288:G288" si="174">F281/F$281*100</f>
        <v>100</v>
      </c>
      <c r="G288" s="28">
        <f t="shared" si="174"/>
        <v>100</v>
      </c>
      <c r="H288" s="28">
        <f t="shared" ref="H288:K294" si="175">H281/H$281*100</f>
        <v>100</v>
      </c>
      <c r="I288" s="28">
        <f t="shared" si="175"/>
        <v>100</v>
      </c>
      <c r="J288" s="28">
        <f t="shared" si="175"/>
        <v>100</v>
      </c>
      <c r="K288" s="28">
        <f t="shared" si="175"/>
        <v>100</v>
      </c>
      <c r="L288" s="28">
        <v>100</v>
      </c>
      <c r="M288" s="28">
        <v>100</v>
      </c>
      <c r="N288" s="28">
        <v>100</v>
      </c>
      <c r="O288" s="28">
        <v>100</v>
      </c>
      <c r="P288" s="28">
        <v>100</v>
      </c>
      <c r="Q288" s="28">
        <v>100</v>
      </c>
      <c r="R288" s="28">
        <v>100</v>
      </c>
      <c r="S288" s="28">
        <v>100</v>
      </c>
      <c r="T288" s="28">
        <v>100</v>
      </c>
      <c r="U288" s="28">
        <v>100</v>
      </c>
      <c r="V288" s="28">
        <v>100</v>
      </c>
      <c r="W288" s="28">
        <v>100</v>
      </c>
      <c r="X288" s="28">
        <v>100</v>
      </c>
      <c r="Y288" s="29"/>
      <c r="Z288" s="28">
        <f t="shared" ref="Z288:Z294" si="176">IFERROR(X288-W288,"X")</f>
        <v>0</v>
      </c>
      <c r="AA288" s="28">
        <f t="shared" ref="AA288:AA294" si="177">IFERROR(X288-T288,"X")</f>
        <v>0</v>
      </c>
      <c r="AB288" s="7"/>
      <c r="AC288" s="28">
        <f t="shared" ref="AC288" si="178">AC281/AC$281*100</f>
        <v>100</v>
      </c>
      <c r="AD288" s="28">
        <f t="shared" ref="AD288:AE288" si="179">AD281/AD$281*100</f>
        <v>100</v>
      </c>
      <c r="AE288" s="28">
        <f t="shared" si="179"/>
        <v>100</v>
      </c>
      <c r="AF288" s="28">
        <f t="shared" ref="AF288:AG288" si="180">AF281/AF$281*100</f>
        <v>100</v>
      </c>
      <c r="AG288" s="28">
        <f t="shared" si="180"/>
        <v>100</v>
      </c>
      <c r="AH288" s="28">
        <f t="shared" ref="AH288:AI288" si="181">AH281/AH$281*100</f>
        <v>100</v>
      </c>
      <c r="AI288" s="28">
        <f t="shared" si="181"/>
        <v>100</v>
      </c>
      <c r="AJ288" s="28">
        <v>100</v>
      </c>
      <c r="AK288" s="28">
        <v>100</v>
      </c>
      <c r="AL288" s="28">
        <v>100</v>
      </c>
      <c r="AM288" s="28">
        <v>100</v>
      </c>
      <c r="AN288" s="28">
        <v>100</v>
      </c>
      <c r="AO288" s="28">
        <v>100</v>
      </c>
      <c r="AP288" s="28">
        <v>100</v>
      </c>
      <c r="AQ288" s="28">
        <v>100</v>
      </c>
      <c r="AR288" s="28">
        <v>100</v>
      </c>
      <c r="AS288" s="28">
        <v>100</v>
      </c>
      <c r="AT288" s="28">
        <v>100</v>
      </c>
      <c r="AU288" s="28">
        <v>100</v>
      </c>
      <c r="AV288" s="28">
        <v>100</v>
      </c>
      <c r="AW288" s="28">
        <v>100</v>
      </c>
      <c r="AX288" s="28">
        <v>100</v>
      </c>
      <c r="AY288" s="29"/>
      <c r="AZ288" s="19">
        <f t="shared" ref="AZ288:AZ294" si="182">IFERROR(AX288-AW288,"X")</f>
        <v>0</v>
      </c>
      <c r="BA288" s="19">
        <f t="shared" ref="BA288:BA294" si="183">IFERROR(AX288-AT288,"X")</f>
        <v>0</v>
      </c>
      <c r="BB288" s="11"/>
      <c r="BC288" s="28">
        <f t="shared" ref="BC288" si="184">BC281/BC$281*100</f>
        <v>100</v>
      </c>
      <c r="BD288" s="28">
        <f t="shared" ref="BD288:BE288" si="185">BD281/BD$281*100</f>
        <v>100</v>
      </c>
      <c r="BE288" s="28">
        <f t="shared" si="185"/>
        <v>100</v>
      </c>
      <c r="BF288" s="28">
        <f t="shared" ref="BF288:BG288" si="186">BF281/BF$281*100</f>
        <v>100</v>
      </c>
      <c r="BG288" s="28">
        <f t="shared" si="186"/>
        <v>100</v>
      </c>
      <c r="BH288" s="28">
        <f t="shared" ref="BH288:BI288" si="187">BH281/BH$281*100</f>
        <v>100</v>
      </c>
      <c r="BI288" s="28">
        <f t="shared" si="187"/>
        <v>100</v>
      </c>
      <c r="BJ288" s="28">
        <v>100</v>
      </c>
      <c r="BK288" s="28">
        <v>100</v>
      </c>
      <c r="BL288" s="28">
        <v>100</v>
      </c>
      <c r="BM288" s="28">
        <v>100</v>
      </c>
      <c r="BN288" s="28">
        <v>100</v>
      </c>
      <c r="BO288" s="28">
        <v>100</v>
      </c>
      <c r="BP288" s="28">
        <v>100</v>
      </c>
      <c r="BQ288" s="28">
        <v>100</v>
      </c>
      <c r="BR288" s="28">
        <v>100</v>
      </c>
      <c r="BS288" s="28">
        <v>100</v>
      </c>
      <c r="BT288" s="28">
        <v>100</v>
      </c>
      <c r="BU288" s="28">
        <v>100</v>
      </c>
      <c r="BV288" s="28">
        <v>100</v>
      </c>
      <c r="BW288" s="28">
        <v>100</v>
      </c>
      <c r="BX288" s="28">
        <v>100</v>
      </c>
      <c r="BY288" s="29"/>
      <c r="BZ288" s="19">
        <f t="shared" ref="BZ288:BZ294" si="188">IFERROR(BX288-BW288,"X")</f>
        <v>0</v>
      </c>
      <c r="CA288" s="19">
        <f t="shared" ref="CA288:CA294" si="189">IFERROR(BX288-BT288,"X")</f>
        <v>0</v>
      </c>
    </row>
    <row r="289" spans="1:79" s="6" customFormat="1" ht="22.5" x14ac:dyDescent="0.25">
      <c r="A289" s="53" t="s">
        <v>110</v>
      </c>
      <c r="B289" s="36" t="s">
        <v>15</v>
      </c>
      <c r="C289" s="8">
        <f t="shared" ref="C289:D289" si="190">C282/C$281*100</f>
        <v>72.824255450990307</v>
      </c>
      <c r="D289" s="8">
        <f t="shared" si="190"/>
        <v>74.614618412763093</v>
      </c>
      <c r="E289" s="8">
        <f t="shared" ref="E289:F289" si="191">E282/E$281*100</f>
        <v>73.834961830268028</v>
      </c>
      <c r="F289" s="8">
        <f t="shared" si="191"/>
        <v>75.219626444509629</v>
      </c>
      <c r="G289" s="8">
        <f t="shared" ref="G289:H289" si="192">G282/G$281*100</f>
        <v>75.629305037806461</v>
      </c>
      <c r="H289" s="8">
        <f t="shared" si="192"/>
        <v>75.575826780051031</v>
      </c>
      <c r="I289" s="8">
        <f t="shared" ref="I289" si="193">I282/I$281*100</f>
        <v>76.466582392705902</v>
      </c>
      <c r="J289" s="8">
        <f t="shared" si="175"/>
        <v>75.339657463601711</v>
      </c>
      <c r="K289" s="8">
        <f t="shared" si="175"/>
        <v>76.24722341576269</v>
      </c>
      <c r="L289" s="8">
        <v>78.112000015259468</v>
      </c>
      <c r="M289" s="8">
        <v>80.144453943785663</v>
      </c>
      <c r="N289" s="8">
        <v>79.583441861545055</v>
      </c>
      <c r="O289" s="8">
        <v>80.601685692904894</v>
      </c>
      <c r="P289" s="8">
        <v>84.425254905416693</v>
      </c>
      <c r="Q289" s="8">
        <v>84.598633731847912</v>
      </c>
      <c r="R289" s="8">
        <v>82.949241979541881</v>
      </c>
      <c r="S289" s="8">
        <v>82.82118849563453</v>
      </c>
      <c r="T289" s="8">
        <v>80.64175462253796</v>
      </c>
      <c r="U289" s="8">
        <v>82.686672144752009</v>
      </c>
      <c r="V289" s="8">
        <v>82.777478843040214</v>
      </c>
      <c r="W289" s="8">
        <v>84.730064470028651</v>
      </c>
      <c r="X289" s="8">
        <v>86.192085495876029</v>
      </c>
      <c r="Y289" s="29"/>
      <c r="Z289" s="32">
        <f t="shared" si="176"/>
        <v>1.4620210258473776</v>
      </c>
      <c r="AA289" s="32">
        <f t="shared" si="177"/>
        <v>5.5503308733380692</v>
      </c>
      <c r="AB289" s="7"/>
      <c r="AC289" s="8">
        <f t="shared" ref="AC289:AD289" si="194">AC282/AC$281*100</f>
        <v>77.598983014515284</v>
      </c>
      <c r="AD289" s="8">
        <f t="shared" si="194"/>
        <v>80.436246265351414</v>
      </c>
      <c r="AE289" s="8">
        <f t="shared" ref="AE289:AF289" si="195">AE282/AE$281*100</f>
        <v>80.715444898151915</v>
      </c>
      <c r="AF289" s="8">
        <f t="shared" si="195"/>
        <v>83.008314791730768</v>
      </c>
      <c r="AG289" s="8">
        <f t="shared" ref="AG289:AH289" si="196">AG282/AG$281*100</f>
        <v>83.398893327251699</v>
      </c>
      <c r="AH289" s="8">
        <f t="shared" si="196"/>
        <v>84.232995692801566</v>
      </c>
      <c r="AI289" s="8">
        <f t="shared" ref="AI289" si="197">AI282/AI$281*100</f>
        <v>84.035840917009338</v>
      </c>
      <c r="AJ289" s="8">
        <v>82.639179738261305</v>
      </c>
      <c r="AK289" s="8">
        <v>82.811283854644969</v>
      </c>
      <c r="AL289" s="8">
        <v>82.896398756309992</v>
      </c>
      <c r="AM289" s="8">
        <v>83.500393587209956</v>
      </c>
      <c r="AN289" s="8">
        <v>82.270148587483831</v>
      </c>
      <c r="AO289" s="8">
        <v>82.129510731344197</v>
      </c>
      <c r="AP289" s="8">
        <v>85.132454648026908</v>
      </c>
      <c r="AQ289" s="8">
        <v>85.077841304449436</v>
      </c>
      <c r="AR289" s="8">
        <v>82.383546602262143</v>
      </c>
      <c r="AS289" s="8">
        <v>80.928349014755867</v>
      </c>
      <c r="AT289" s="8">
        <v>70.870826500565897</v>
      </c>
      <c r="AU289" s="8">
        <v>72.375511315582074</v>
      </c>
      <c r="AV289" s="8">
        <v>72.697949764449561</v>
      </c>
      <c r="AW289" s="8">
        <v>74.995459056717976</v>
      </c>
      <c r="AX289" s="8">
        <v>72.350384367505498</v>
      </c>
      <c r="AY289" s="29"/>
      <c r="AZ289" s="32">
        <f t="shared" si="182"/>
        <v>-2.6450746892124783</v>
      </c>
      <c r="BA289" s="32">
        <f t="shared" si="183"/>
        <v>1.4795578669396008</v>
      </c>
      <c r="BB289" s="11"/>
      <c r="BC289" s="8">
        <f t="shared" ref="BC289:BD289" si="198">BC282/BC$281*100</f>
        <v>65.362145261530429</v>
      </c>
      <c r="BD289" s="8">
        <f t="shared" si="198"/>
        <v>65.908761380981375</v>
      </c>
      <c r="BE289" s="8">
        <f t="shared" ref="BE289:BF289" si="199">BE282/BE$281*100</f>
        <v>63.139268636087131</v>
      </c>
      <c r="BF289" s="8">
        <f t="shared" si="199"/>
        <v>63.506515759636727</v>
      </c>
      <c r="BG289" s="8">
        <f t="shared" ref="BG289:BH289" si="200">BG282/BG$281*100</f>
        <v>63.77809245471191</v>
      </c>
      <c r="BH289" s="8">
        <f t="shared" si="200"/>
        <v>60.603943448615219</v>
      </c>
      <c r="BI289" s="8">
        <f t="shared" ref="BI289" si="201">BI282/BI$281*100</f>
        <v>63.30553163016738</v>
      </c>
      <c r="BJ289" s="8">
        <v>63.57193894085961</v>
      </c>
      <c r="BK289" s="8">
        <v>65.226033351582657</v>
      </c>
      <c r="BL289" s="8">
        <v>70.113379477855204</v>
      </c>
      <c r="BM289" s="8">
        <v>75.015325946519255</v>
      </c>
      <c r="BN289" s="8">
        <v>75.797618823527074</v>
      </c>
      <c r="BO289" s="8">
        <v>78.577858738703782</v>
      </c>
      <c r="BP289" s="8">
        <v>83.514806947899757</v>
      </c>
      <c r="BQ289" s="8">
        <v>84.006600868365737</v>
      </c>
      <c r="BR289" s="8">
        <v>83.55700518510838</v>
      </c>
      <c r="BS289" s="8">
        <v>84.539604681088903</v>
      </c>
      <c r="BT289" s="8">
        <v>85.995973678936267</v>
      </c>
      <c r="BU289" s="8">
        <v>87.964070599505305</v>
      </c>
      <c r="BV289" s="8">
        <v>87.934950703275888</v>
      </c>
      <c r="BW289" s="8">
        <v>89.48953456459418</v>
      </c>
      <c r="BX289" s="8">
        <v>92.192506650774405</v>
      </c>
      <c r="BY289" s="29"/>
      <c r="BZ289" s="32">
        <f t="shared" si="188"/>
        <v>2.7029720861802247</v>
      </c>
      <c r="CA289" s="32">
        <f t="shared" si="189"/>
        <v>6.1965329718381383</v>
      </c>
    </row>
    <row r="290" spans="1:79" s="6" customFormat="1" x14ac:dyDescent="0.25">
      <c r="A290" s="51" t="s">
        <v>29</v>
      </c>
      <c r="B290" s="4" t="s">
        <v>15</v>
      </c>
      <c r="C290" s="8">
        <f t="shared" ref="C290:D290" si="202">C283/C$281*100</f>
        <v>16.574002817823459</v>
      </c>
      <c r="D290" s="8">
        <f t="shared" si="202"/>
        <v>15.277425049876248</v>
      </c>
      <c r="E290" s="8">
        <f t="shared" ref="E290:F290" si="203">E283/E$281*100</f>
        <v>16.964194824389256</v>
      </c>
      <c r="F290" s="8">
        <f t="shared" si="203"/>
        <v>17.670806923754967</v>
      </c>
      <c r="G290" s="8">
        <f t="shared" ref="G290:H290" si="204">G283/G$281*100</f>
        <v>17.807515135896022</v>
      </c>
      <c r="H290" s="8">
        <f t="shared" si="204"/>
        <v>18.960237475067636</v>
      </c>
      <c r="I290" s="8">
        <f t="shared" ref="I290" si="205">I283/I$281*100</f>
        <v>19.264532703831755</v>
      </c>
      <c r="J290" s="8">
        <f t="shared" si="175"/>
        <v>22.269093095747902</v>
      </c>
      <c r="K290" s="8">
        <f t="shared" si="175"/>
        <v>22.072488256869914</v>
      </c>
      <c r="L290" s="8">
        <v>24.962437252860585</v>
      </c>
      <c r="M290" s="8">
        <v>26.211781406510649</v>
      </c>
      <c r="N290" s="8">
        <v>35.583035551755906</v>
      </c>
      <c r="O290" s="8">
        <v>39.688112217032078</v>
      </c>
      <c r="P290" s="8">
        <v>45.158265835042585</v>
      </c>
      <c r="Q290" s="8">
        <v>43.051547239286705</v>
      </c>
      <c r="R290" s="8">
        <v>39.923805619232269</v>
      </c>
      <c r="S290" s="8">
        <v>36.818961351628452</v>
      </c>
      <c r="T290" s="8">
        <v>28.531554832523359</v>
      </c>
      <c r="U290" s="8">
        <v>35.167967209374929</v>
      </c>
      <c r="V290" s="8">
        <v>36.235782653368645</v>
      </c>
      <c r="W290" s="8">
        <v>41.606895494963844</v>
      </c>
      <c r="X290" s="8">
        <v>44.352414119230801</v>
      </c>
      <c r="Y290" s="29"/>
      <c r="Z290" s="32">
        <f t="shared" si="176"/>
        <v>2.7455186242669569</v>
      </c>
      <c r="AA290" s="32">
        <f t="shared" si="177"/>
        <v>15.820859286707442</v>
      </c>
      <c r="AB290" s="7"/>
      <c r="AC290" s="8">
        <f t="shared" ref="AC290:AD290" si="206">AC283/AC$281*100</f>
        <v>17.400776423290544</v>
      </c>
      <c r="AD290" s="8">
        <f t="shared" si="206"/>
        <v>16.76231750154917</v>
      </c>
      <c r="AE290" s="8">
        <f t="shared" ref="AE290:AF290" si="207">AE283/AE$281*100</f>
        <v>17.104141944880887</v>
      </c>
      <c r="AF290" s="8">
        <f t="shared" si="207"/>
        <v>17.034634788924478</v>
      </c>
      <c r="AG290" s="8">
        <f t="shared" ref="AG290:AH290" si="208">AG283/AG$281*100</f>
        <v>17.768376434597116</v>
      </c>
      <c r="AH290" s="8">
        <f t="shared" si="208"/>
        <v>21.478073324717791</v>
      </c>
      <c r="AI290" s="8">
        <f t="shared" ref="AI290" si="209">AI283/AI$281*100</f>
        <v>23.166001322006196</v>
      </c>
      <c r="AJ290" s="8">
        <v>25.730610856760151</v>
      </c>
      <c r="AK290" s="8">
        <v>26.759646061777019</v>
      </c>
      <c r="AL290" s="8">
        <v>33.073854011259243</v>
      </c>
      <c r="AM290" s="8">
        <v>35.247682649670509</v>
      </c>
      <c r="AN290" s="8">
        <v>53.567831720899861</v>
      </c>
      <c r="AO290" s="8">
        <v>62.929420334019227</v>
      </c>
      <c r="AP290" s="8">
        <v>71.870938047828702</v>
      </c>
      <c r="AQ290" s="8">
        <v>69.969303379078312</v>
      </c>
      <c r="AR290" s="8">
        <v>69.545499138207916</v>
      </c>
      <c r="AS290" s="8">
        <v>66.62876704937625</v>
      </c>
      <c r="AT290" s="8">
        <v>57.786034878218132</v>
      </c>
      <c r="AU290" s="8">
        <v>61.140538491952043</v>
      </c>
      <c r="AV290" s="8">
        <v>61.028283086822555</v>
      </c>
      <c r="AW290" s="8">
        <v>64.95512714462572</v>
      </c>
      <c r="AX290" s="8">
        <v>63.847935358324584</v>
      </c>
      <c r="AY290" s="29"/>
      <c r="AZ290" s="32">
        <f t="shared" si="182"/>
        <v>-1.1071917863011365</v>
      </c>
      <c r="BA290" s="32">
        <f t="shared" si="183"/>
        <v>6.061900480106452</v>
      </c>
      <c r="BB290" s="11"/>
      <c r="BC290" s="8">
        <f t="shared" ref="BC290:BD290" si="210">BC283/BC$281*100</f>
        <v>15.28189229137957</v>
      </c>
      <c r="BD290" s="8">
        <f t="shared" si="210"/>
        <v>13.056867206061357</v>
      </c>
      <c r="BE290" s="8">
        <f t="shared" ref="BE290:BF290" si="211">BE283/BE$281*100</f>
        <v>16.746647386306847</v>
      </c>
      <c r="BF290" s="8">
        <f t="shared" si="211"/>
        <v>18.62752187981814</v>
      </c>
      <c r="BG290" s="8">
        <f t="shared" ref="BG290:BH290" si="212">BG283/BG$281*100</f>
        <v>17.867214704526926</v>
      </c>
      <c r="BH290" s="8">
        <f t="shared" si="212"/>
        <v>14.605841139661981</v>
      </c>
      <c r="BI290" s="8">
        <f t="shared" ref="BI290" si="213">BI283/BI$281*100</f>
        <v>12.480852853635332</v>
      </c>
      <c r="BJ290" s="8">
        <v>16.688705073031144</v>
      </c>
      <c r="BK290" s="8">
        <v>14.202655626644717</v>
      </c>
      <c r="BL290" s="8">
        <v>11.401664377787283</v>
      </c>
      <c r="BM290" s="8">
        <v>12.401552686325532</v>
      </c>
      <c r="BN290" s="8">
        <v>10.240762420916946</v>
      </c>
      <c r="BO290" s="8">
        <v>8.9016120389094588</v>
      </c>
      <c r="BP290" s="8">
        <v>10.768409065319272</v>
      </c>
      <c r="BQ290" s="8">
        <v>9.7962375215337261</v>
      </c>
      <c r="BR290" s="8">
        <v>8.0993005402406162</v>
      </c>
      <c r="BS290" s="8">
        <v>9.756099913171715</v>
      </c>
      <c r="BT290" s="8">
        <v>12.500846941687971</v>
      </c>
      <c r="BU290" s="8">
        <v>21.874836608125616</v>
      </c>
      <c r="BV290" s="8">
        <v>23.550009108450375</v>
      </c>
      <c r="BW290" s="8">
        <v>30.191413759504236</v>
      </c>
      <c r="BX290" s="8">
        <v>35.90104409007597</v>
      </c>
      <c r="BY290" s="29"/>
      <c r="BZ290" s="32">
        <f t="shared" si="188"/>
        <v>5.7096303305717342</v>
      </c>
      <c r="CA290" s="32">
        <f t="shared" si="189"/>
        <v>23.400197148387999</v>
      </c>
    </row>
    <row r="291" spans="1:79" s="6" customFormat="1" ht="22.5" x14ac:dyDescent="0.25">
      <c r="A291" s="51" t="s">
        <v>76</v>
      </c>
      <c r="B291" s="4" t="s">
        <v>15</v>
      </c>
      <c r="C291" s="8">
        <f t="shared" ref="C291:D291" si="214">C284/C$281*100</f>
        <v>56.250252633166845</v>
      </c>
      <c r="D291" s="8">
        <f t="shared" si="214"/>
        <v>59.33719336288685</v>
      </c>
      <c r="E291" s="8">
        <f t="shared" ref="E291:F291" si="215">E284/E$281*100</f>
        <v>56.87076700587879</v>
      </c>
      <c r="F291" s="8">
        <f t="shared" si="215"/>
        <v>57.54881952075467</v>
      </c>
      <c r="G291" s="8">
        <f t="shared" ref="G291:H291" si="216">G284/G$281*100</f>
        <v>57.821789901910435</v>
      </c>
      <c r="H291" s="8">
        <f t="shared" si="216"/>
        <v>56.615589304983395</v>
      </c>
      <c r="I291" s="8">
        <f t="shared" ref="I291" si="217">I284/I$281*100</f>
        <v>57.202049688874133</v>
      </c>
      <c r="J291" s="8">
        <f t="shared" si="175"/>
        <v>53.070564367853812</v>
      </c>
      <c r="K291" s="8">
        <f t="shared" si="175"/>
        <v>54.174735158892773</v>
      </c>
      <c r="L291" s="8">
        <v>53.149562762398894</v>
      </c>
      <c r="M291" s="8">
        <v>53.932672537275025</v>
      </c>
      <c r="N291" s="8">
        <v>44.000406309789163</v>
      </c>
      <c r="O291" s="8">
        <v>40.91357347587283</v>
      </c>
      <c r="P291" s="8">
        <v>39.266989070374102</v>
      </c>
      <c r="Q291" s="8">
        <v>41.547086492561178</v>
      </c>
      <c r="R291" s="8">
        <v>43.025436360309612</v>
      </c>
      <c r="S291" s="8">
        <v>46.002227144006071</v>
      </c>
      <c r="T291" s="8">
        <v>52.11019979001459</v>
      </c>
      <c r="U291" s="8">
        <v>47.518704935377073</v>
      </c>
      <c r="V291" s="8">
        <v>46.541696189671569</v>
      </c>
      <c r="W291" s="8">
        <v>43.123168975064843</v>
      </c>
      <c r="X291" s="8">
        <v>41.839671376645214</v>
      </c>
      <c r="Y291" s="29"/>
      <c r="Z291" s="32">
        <f t="shared" si="176"/>
        <v>-1.2834975984196291</v>
      </c>
      <c r="AA291" s="32">
        <f t="shared" si="177"/>
        <v>-10.270528413369377</v>
      </c>
      <c r="AB291" s="7"/>
      <c r="AC291" s="8">
        <f t="shared" ref="AC291:AD291" si="218">AC284/AC$281*100</f>
        <v>60.198206591224732</v>
      </c>
      <c r="AD291" s="8">
        <f t="shared" si="218"/>
        <v>63.673928763802266</v>
      </c>
      <c r="AE291" s="8">
        <f t="shared" ref="AE291:AF291" si="219">AE284/AE$281*100</f>
        <v>63.611302953271021</v>
      </c>
      <c r="AF291" s="8">
        <f t="shared" si="219"/>
        <v>65.973680002806276</v>
      </c>
      <c r="AG291" s="8">
        <f t="shared" ref="AG291:AH291" si="220">AG284/AG$281*100</f>
        <v>65.630516892654583</v>
      </c>
      <c r="AH291" s="8">
        <f t="shared" si="220"/>
        <v>62.754922368083776</v>
      </c>
      <c r="AI291" s="8">
        <f t="shared" ref="AI291" si="221">AI284/AI$281*100</f>
        <v>60.869839595003143</v>
      </c>
      <c r="AJ291" s="8">
        <v>56.908568881501168</v>
      </c>
      <c r="AK291" s="8">
        <v>56.05163779286795</v>
      </c>
      <c r="AL291" s="8">
        <v>49.822544745050749</v>
      </c>
      <c r="AM291" s="8">
        <v>48.25271093753944</v>
      </c>
      <c r="AN291" s="8">
        <v>28.70231686658396</v>
      </c>
      <c r="AO291" s="8">
        <v>19.200090397324963</v>
      </c>
      <c r="AP291" s="8">
        <v>13.261516600198217</v>
      </c>
      <c r="AQ291" s="8">
        <v>15.108537925371095</v>
      </c>
      <c r="AR291" s="8">
        <v>12.838047464054233</v>
      </c>
      <c r="AS291" s="8">
        <v>14.299581965379607</v>
      </c>
      <c r="AT291" s="8">
        <v>13.084791622347774</v>
      </c>
      <c r="AU291" s="8">
        <v>11.234972823630034</v>
      </c>
      <c r="AV291" s="8">
        <v>11.669666677626989</v>
      </c>
      <c r="AW291" s="8">
        <v>10.04033191209226</v>
      </c>
      <c r="AX291" s="8">
        <v>8.5024490091809088</v>
      </c>
      <c r="AY291" s="29"/>
      <c r="AZ291" s="32">
        <f t="shared" si="182"/>
        <v>-1.5378829029113508</v>
      </c>
      <c r="BA291" s="32">
        <f t="shared" si="183"/>
        <v>-4.5823426131668654</v>
      </c>
      <c r="BB291" s="11"/>
      <c r="BC291" s="8">
        <f t="shared" ref="BC291:BD291" si="222">BC284/BC$281*100</f>
        <v>50.080252970150866</v>
      </c>
      <c r="BD291" s="8">
        <f t="shared" si="222"/>
        <v>52.85189417492002</v>
      </c>
      <c r="BE291" s="8">
        <f t="shared" ref="BE291:BF291" si="223">BE284/BE$281*100</f>
        <v>46.392621249780291</v>
      </c>
      <c r="BF291" s="8">
        <f t="shared" si="223"/>
        <v>44.878993879818594</v>
      </c>
      <c r="BG291" s="8">
        <f t="shared" ref="BG291:BH291" si="224">BG284/BG$281*100</f>
        <v>45.910877750184987</v>
      </c>
      <c r="BH291" s="8">
        <f t="shared" si="224"/>
        <v>45.998102308953229</v>
      </c>
      <c r="BI291" s="8">
        <f t="shared" ref="BI291" si="225">BI284/BI$281*100</f>
        <v>50.824678776532053</v>
      </c>
      <c r="BJ291" s="8">
        <v>46.883233867828459</v>
      </c>
      <c r="BK291" s="8">
        <v>51.023377724937944</v>
      </c>
      <c r="BL291" s="8">
        <v>58.711715100067927</v>
      </c>
      <c r="BM291" s="8">
        <v>62.613773260193724</v>
      </c>
      <c r="BN291" s="8">
        <v>65.556856402610137</v>
      </c>
      <c r="BO291" s="8">
        <v>69.676246699794348</v>
      </c>
      <c r="BP291" s="8">
        <v>72.746397882580453</v>
      </c>
      <c r="BQ291" s="8">
        <v>74.210363346831969</v>
      </c>
      <c r="BR291" s="8">
        <v>75.457704644867775</v>
      </c>
      <c r="BS291" s="8">
        <v>74.783504767917179</v>
      </c>
      <c r="BT291" s="8">
        <v>73.495126737248285</v>
      </c>
      <c r="BU291" s="8">
        <v>66.089233991379686</v>
      </c>
      <c r="BV291" s="8">
        <v>64.384941594825534</v>
      </c>
      <c r="BW291" s="8">
        <v>59.298120805089994</v>
      </c>
      <c r="BX291" s="8">
        <v>56.291462560698434</v>
      </c>
      <c r="BY291" s="29"/>
      <c r="BZ291" s="32">
        <f t="shared" si="188"/>
        <v>-3.0066582443915593</v>
      </c>
      <c r="CA291" s="32">
        <f t="shared" si="189"/>
        <v>-17.20366417654985</v>
      </c>
    </row>
    <row r="292" spans="1:79" s="6" customFormat="1" ht="22.5" x14ac:dyDescent="0.25">
      <c r="A292" s="53" t="s">
        <v>111</v>
      </c>
      <c r="B292" s="36" t="s">
        <v>15</v>
      </c>
      <c r="C292" s="8">
        <f t="shared" ref="C292:D292" si="226">C285/C$281*100</f>
        <v>27.175744549009689</v>
      </c>
      <c r="D292" s="8">
        <f t="shared" si="226"/>
        <v>25.385381587236918</v>
      </c>
      <c r="E292" s="8">
        <f t="shared" ref="E292:F292" si="227">E285/E$281*100</f>
        <v>26.165038169731965</v>
      </c>
      <c r="F292" s="8">
        <f t="shared" si="227"/>
        <v>24.780373555490364</v>
      </c>
      <c r="G292" s="8">
        <f t="shared" ref="G292:H292" si="228">G285/G$281*100</f>
        <v>24.370694962193543</v>
      </c>
      <c r="H292" s="8">
        <f t="shared" si="228"/>
        <v>24.424173219948955</v>
      </c>
      <c r="I292" s="8">
        <f t="shared" ref="I292" si="229">I285/I$281*100</f>
        <v>23.533417607294108</v>
      </c>
      <c r="J292" s="8">
        <f t="shared" si="175"/>
        <v>24.660342536398286</v>
      </c>
      <c r="K292" s="8">
        <f t="shared" si="175"/>
        <v>23.752776584237324</v>
      </c>
      <c r="L292" s="8">
        <v>21.887999984740524</v>
      </c>
      <c r="M292" s="8">
        <v>19.855546056214326</v>
      </c>
      <c r="N292" s="8">
        <v>20.416558138454949</v>
      </c>
      <c r="O292" s="8">
        <v>19.398314307095106</v>
      </c>
      <c r="P292" s="8">
        <v>15.574745094583303</v>
      </c>
      <c r="Q292" s="8">
        <v>15.401366268152087</v>
      </c>
      <c r="R292" s="8">
        <v>17.050758020458112</v>
      </c>
      <c r="S292" s="8">
        <v>17.17881150436547</v>
      </c>
      <c r="T292" s="8">
        <v>19.358245377462037</v>
      </c>
      <c r="U292" s="8">
        <v>17.313327855247984</v>
      </c>
      <c r="V292" s="8">
        <v>17.222521156959793</v>
      </c>
      <c r="W292" s="8">
        <v>15.269935529971344</v>
      </c>
      <c r="X292" s="8">
        <v>13.807914504123991</v>
      </c>
      <c r="Y292" s="29"/>
      <c r="Z292" s="32">
        <f t="shared" si="176"/>
        <v>-1.4620210258473527</v>
      </c>
      <c r="AA292" s="32">
        <f t="shared" si="177"/>
        <v>-5.5503308733380461</v>
      </c>
      <c r="AB292" s="7"/>
      <c r="AC292" s="8">
        <f t="shared" ref="AC292:AD292" si="230">AC285/AC$281*100</f>
        <v>22.401016985484716</v>
      </c>
      <c r="AD292" s="8">
        <f t="shared" si="230"/>
        <v>19.563753734648575</v>
      </c>
      <c r="AE292" s="8">
        <f t="shared" ref="AE292:AF292" si="231">AE285/AE$281*100</f>
        <v>19.284555101848095</v>
      </c>
      <c r="AF292" s="8">
        <f t="shared" si="231"/>
        <v>16.991685208269246</v>
      </c>
      <c r="AG292" s="8">
        <f t="shared" ref="AG292:AH292" si="232">AG285/AG$281*100</f>
        <v>16.601106672748298</v>
      </c>
      <c r="AH292" s="8">
        <f t="shared" si="232"/>
        <v>15.767004307198432</v>
      </c>
      <c r="AI292" s="8">
        <f t="shared" ref="AI292" si="233">AI285/AI$281*100</f>
        <v>15.964159082990669</v>
      </c>
      <c r="AJ292" s="8">
        <v>17.360820261738688</v>
      </c>
      <c r="AK292" s="8">
        <v>17.188716145355038</v>
      </c>
      <c r="AL292" s="8">
        <v>17.103601243690015</v>
      </c>
      <c r="AM292" s="8">
        <v>16.499606412790051</v>
      </c>
      <c r="AN292" s="8">
        <v>17.729851412516165</v>
      </c>
      <c r="AO292" s="8">
        <v>17.870489268655803</v>
      </c>
      <c r="AP292" s="8">
        <v>14.867545351973083</v>
      </c>
      <c r="AQ292" s="8">
        <v>14.922158695550577</v>
      </c>
      <c r="AR292" s="8">
        <v>17.616453397737843</v>
      </c>
      <c r="AS292" s="8">
        <v>19.071650985244133</v>
      </c>
      <c r="AT292" s="8">
        <v>29.129173499434113</v>
      </c>
      <c r="AU292" s="8">
        <v>27.624488684417919</v>
      </c>
      <c r="AV292" s="8">
        <v>27.302050235550446</v>
      </c>
      <c r="AW292" s="8">
        <v>25.004540943282006</v>
      </c>
      <c r="AX292" s="8">
        <v>27.649615632494516</v>
      </c>
      <c r="AY292" s="29"/>
      <c r="AZ292" s="32">
        <f t="shared" si="182"/>
        <v>2.6450746892125103</v>
      </c>
      <c r="BA292" s="32">
        <f t="shared" si="183"/>
        <v>-1.4795578669395972</v>
      </c>
      <c r="BB292" s="11"/>
      <c r="BC292" s="8">
        <f t="shared" ref="BC292:BD292" si="234">BC285/BC$281*100</f>
        <v>34.637854738469564</v>
      </c>
      <c r="BD292" s="8">
        <f t="shared" si="234"/>
        <v>34.091238619018633</v>
      </c>
      <c r="BE292" s="8">
        <f t="shared" ref="BE292:BF292" si="235">BE285/BE$281*100</f>
        <v>36.860731363912869</v>
      </c>
      <c r="BF292" s="8">
        <f t="shared" si="235"/>
        <v>36.493484240363266</v>
      </c>
      <c r="BG292" s="8">
        <f t="shared" ref="BG292:BH292" si="236">BG285/BG$281*100</f>
        <v>36.221907545288097</v>
      </c>
      <c r="BH292" s="8">
        <f t="shared" si="236"/>
        <v>39.396056551384781</v>
      </c>
      <c r="BI292" s="8">
        <f t="shared" ref="BI292" si="237">BI285/BI$281*100</f>
        <v>36.69446836983262</v>
      </c>
      <c r="BJ292" s="8">
        <v>36.42806105914039</v>
      </c>
      <c r="BK292" s="8">
        <v>34.773966648417343</v>
      </c>
      <c r="BL292" s="8">
        <v>29.886620522144796</v>
      </c>
      <c r="BM292" s="8">
        <v>24.984674053480756</v>
      </c>
      <c r="BN292" s="8">
        <v>24.202381176472919</v>
      </c>
      <c r="BO292" s="8">
        <v>21.422141261296222</v>
      </c>
      <c r="BP292" s="8">
        <v>16.48519305210025</v>
      </c>
      <c r="BQ292" s="8">
        <v>15.99339913163427</v>
      </c>
      <c r="BR292" s="8">
        <v>16.442994814891627</v>
      </c>
      <c r="BS292" s="8">
        <v>15.460395318911102</v>
      </c>
      <c r="BT292" s="8">
        <v>14.004026321063726</v>
      </c>
      <c r="BU292" s="8">
        <v>12.035929400494695</v>
      </c>
      <c r="BV292" s="8">
        <v>12.065049296724105</v>
      </c>
      <c r="BW292" s="8">
        <v>10.510465435405811</v>
      </c>
      <c r="BX292" s="8">
        <v>7.807493349225596</v>
      </c>
      <c r="BY292" s="29"/>
      <c r="BZ292" s="32">
        <f t="shared" si="188"/>
        <v>-2.7029720861802149</v>
      </c>
      <c r="CA292" s="32">
        <f t="shared" si="189"/>
        <v>-6.1965329718381303</v>
      </c>
    </row>
    <row r="293" spans="1:79" s="6" customFormat="1" ht="22.5" x14ac:dyDescent="0.25">
      <c r="A293" s="51" t="s">
        <v>33</v>
      </c>
      <c r="B293" s="4" t="s">
        <v>15</v>
      </c>
      <c r="C293" s="8">
        <f t="shared" ref="C293:D293" si="238">C286/C$281*100</f>
        <v>13.135670625940602</v>
      </c>
      <c r="D293" s="8">
        <f t="shared" si="238"/>
        <v>11.123343461509725</v>
      </c>
      <c r="E293" s="8">
        <f t="shared" ref="E293:F293" si="239">E286/E$281*100</f>
        <v>11.02321619299744</v>
      </c>
      <c r="F293" s="8">
        <f t="shared" si="239"/>
        <v>9.6836788960281783</v>
      </c>
      <c r="G293" s="8">
        <f t="shared" ref="G293:H293" si="240">G286/G$281*100</f>
        <v>9.5837001892615916</v>
      </c>
      <c r="H293" s="8">
        <f t="shared" si="240"/>
        <v>9.5281940924925195</v>
      </c>
      <c r="I293" s="8">
        <f t="shared" ref="I293" si="241">I286/I$281*100</f>
        <v>9.7266702114460628</v>
      </c>
      <c r="J293" s="8">
        <f t="shared" si="175"/>
        <v>10.223525215793886</v>
      </c>
      <c r="K293" s="8">
        <f t="shared" si="175"/>
        <v>10.064744935013744</v>
      </c>
      <c r="L293" s="8">
        <v>9.6476444199021216</v>
      </c>
      <c r="M293" s="8">
        <v>9.0593519338673065</v>
      </c>
      <c r="N293" s="8">
        <v>9.266131056475718</v>
      </c>
      <c r="O293" s="8">
        <v>8.829034270006904</v>
      </c>
      <c r="P293" s="8">
        <v>7.23517711775271</v>
      </c>
      <c r="Q293" s="8">
        <v>7.0095553492323051</v>
      </c>
      <c r="R293" s="8">
        <v>7.8406145779801468</v>
      </c>
      <c r="S293" s="8">
        <v>8.0111060288119731</v>
      </c>
      <c r="T293" s="8">
        <v>9.2319391920798779</v>
      </c>
      <c r="U293" s="8">
        <v>8.4280205711285223</v>
      </c>
      <c r="V293" s="8">
        <v>8.2749391211271721</v>
      </c>
      <c r="W293" s="8">
        <v>7.4668909919583273</v>
      </c>
      <c r="X293" s="8">
        <v>7.8108921352061458</v>
      </c>
      <c r="Y293" s="29"/>
      <c r="Z293" s="32">
        <f t="shared" si="176"/>
        <v>0.3440011432478185</v>
      </c>
      <c r="AA293" s="32">
        <f t="shared" si="177"/>
        <v>-1.4210470568737321</v>
      </c>
      <c r="AB293" s="7"/>
      <c r="AC293" s="8">
        <f t="shared" ref="AC293:AD293" si="242">AC286/AC$281*100</f>
        <v>21.540699097867215</v>
      </c>
      <c r="AD293" s="8">
        <f t="shared" si="242"/>
        <v>18.561550391974173</v>
      </c>
      <c r="AE293" s="8">
        <f t="shared" ref="AE293:AF293" si="243">AE286/AE$281*100</f>
        <v>18.114393080046369</v>
      </c>
      <c r="AF293" s="8">
        <f t="shared" si="243"/>
        <v>16.122886977031996</v>
      </c>
      <c r="AG293" s="8">
        <f t="shared" ref="AG293:AH293" si="244">AG286/AG$281*100</f>
        <v>15.866720111312297</v>
      </c>
      <c r="AH293" s="8">
        <f t="shared" si="244"/>
        <v>15.03766700689766</v>
      </c>
      <c r="AI293" s="8">
        <f t="shared" ref="AI293" si="245">AI286/AI$281*100</f>
        <v>15.320728219385538</v>
      </c>
      <c r="AJ293" s="8">
        <v>16.565183532485342</v>
      </c>
      <c r="AK293" s="8">
        <v>16.059160571677552</v>
      </c>
      <c r="AL293" s="8">
        <v>15.418411716691786</v>
      </c>
      <c r="AM293" s="8">
        <v>14.986799701753153</v>
      </c>
      <c r="AN293" s="8">
        <v>15.842079372828405</v>
      </c>
      <c r="AO293" s="8">
        <v>15.494238325597681</v>
      </c>
      <c r="AP293" s="8">
        <v>12.855174782823934</v>
      </c>
      <c r="AQ293" s="8">
        <v>12.683280932918015</v>
      </c>
      <c r="AR293" s="8">
        <v>15.138521692414974</v>
      </c>
      <c r="AS293" s="8">
        <v>16.835358212418431</v>
      </c>
      <c r="AT293" s="8">
        <v>26.079328759459369</v>
      </c>
      <c r="AU293" s="8">
        <v>24.89497418957033</v>
      </c>
      <c r="AV293" s="8">
        <v>24.447104816890587</v>
      </c>
      <c r="AW293" s="8">
        <v>22.739019196716686</v>
      </c>
      <c r="AX293" s="8">
        <v>25.828966482071575</v>
      </c>
      <c r="AY293" s="29"/>
      <c r="AZ293" s="32">
        <f t="shared" si="182"/>
        <v>3.0899472853548886</v>
      </c>
      <c r="BA293" s="32">
        <f t="shared" si="183"/>
        <v>-0.2503622773877936</v>
      </c>
      <c r="BB293" s="11"/>
      <c r="BC293" s="8" t="s">
        <v>1</v>
      </c>
      <c r="BD293" s="8" t="s">
        <v>1</v>
      </c>
      <c r="BE293" s="8" t="s">
        <v>1</v>
      </c>
      <c r="BF293" s="8" t="s">
        <v>1</v>
      </c>
      <c r="BG293" s="8" t="s">
        <v>1</v>
      </c>
      <c r="BH293" s="8" t="s">
        <v>1</v>
      </c>
      <c r="BI293" s="8" t="s">
        <v>1</v>
      </c>
      <c r="BJ293" s="8" t="s">
        <v>1</v>
      </c>
      <c r="BK293" s="8" t="s">
        <v>1</v>
      </c>
      <c r="BL293" s="8" t="s">
        <v>1</v>
      </c>
      <c r="BM293" s="8" t="s">
        <v>1</v>
      </c>
      <c r="BN293" s="8" t="s">
        <v>1</v>
      </c>
      <c r="BO293" s="8" t="s">
        <v>1</v>
      </c>
      <c r="BP293" s="8" t="s">
        <v>1</v>
      </c>
      <c r="BQ293" s="8" t="s">
        <v>1</v>
      </c>
      <c r="BR293" s="8" t="s">
        <v>1</v>
      </c>
      <c r="BS293" s="8" t="s">
        <v>1</v>
      </c>
      <c r="BT293" s="8" t="s">
        <v>1</v>
      </c>
      <c r="BU293" s="8" t="s">
        <v>1</v>
      </c>
      <c r="BV293" s="8" t="s">
        <v>1</v>
      </c>
      <c r="BW293" s="8" t="s">
        <v>1</v>
      </c>
      <c r="BX293" s="8" t="s">
        <v>1</v>
      </c>
      <c r="BY293" s="29"/>
      <c r="BZ293" s="32" t="str">
        <f t="shared" si="188"/>
        <v>X</v>
      </c>
      <c r="CA293" s="32" t="str">
        <f t="shared" si="189"/>
        <v>X</v>
      </c>
    </row>
    <row r="294" spans="1:79" s="6" customFormat="1" ht="22.5" x14ac:dyDescent="0.25">
      <c r="A294" s="51" t="s">
        <v>74</v>
      </c>
      <c r="B294" s="4" t="s">
        <v>15</v>
      </c>
      <c r="C294" s="8">
        <f t="shared" ref="C294:D294" si="246">C287/C$281*100</f>
        <v>14.040073923069086</v>
      </c>
      <c r="D294" s="8">
        <f t="shared" si="246"/>
        <v>14.262038125727189</v>
      </c>
      <c r="E294" s="8">
        <f t="shared" ref="E294:F294" si="247">E287/E$281*100</f>
        <v>15.141821976734523</v>
      </c>
      <c r="F294" s="8">
        <f t="shared" si="247"/>
        <v>15.096694659462187</v>
      </c>
      <c r="G294" s="8">
        <f t="shared" ref="G294:H294" si="248">G287/G$281*100</f>
        <v>14.78699477293195</v>
      </c>
      <c r="H294" s="8">
        <f t="shared" si="248"/>
        <v>14.895979127456435</v>
      </c>
      <c r="I294" s="8">
        <f t="shared" ref="I294" si="249">I287/I$281*100</f>
        <v>13.806747395848044</v>
      </c>
      <c r="J294" s="8">
        <f t="shared" si="175"/>
        <v>14.436817320604401</v>
      </c>
      <c r="K294" s="8">
        <f t="shared" si="175"/>
        <v>13.68803164922358</v>
      </c>
      <c r="L294" s="8">
        <v>12.240355564838401</v>
      </c>
      <c r="M294" s="8">
        <v>10.796194122347021</v>
      </c>
      <c r="N294" s="8">
        <v>11.150427081979229</v>
      </c>
      <c r="O294" s="8">
        <v>10.569280037088205</v>
      </c>
      <c r="P294" s="8">
        <v>8.3395679768305957</v>
      </c>
      <c r="Q294" s="8">
        <v>8.3918109189197825</v>
      </c>
      <c r="R294" s="8">
        <v>9.2101434424779658</v>
      </c>
      <c r="S294" s="8">
        <v>9.1677054755534968</v>
      </c>
      <c r="T294" s="8">
        <v>10.126306185382163</v>
      </c>
      <c r="U294" s="8">
        <v>8.8853072841194596</v>
      </c>
      <c r="V294" s="8">
        <v>8.947582035832621</v>
      </c>
      <c r="W294" s="8">
        <v>7.8030445380130136</v>
      </c>
      <c r="X294" s="8">
        <v>5.9970223689178432</v>
      </c>
      <c r="Y294" s="29"/>
      <c r="Z294" s="32">
        <f t="shared" si="176"/>
        <v>-1.8060221690951703</v>
      </c>
      <c r="AA294" s="32">
        <f t="shared" si="177"/>
        <v>-4.1292838164643193</v>
      </c>
      <c r="AB294" s="7"/>
      <c r="AC294" s="8">
        <f t="shared" ref="AC294:AD294" si="250">AC287/AC$281*100</f>
        <v>0.86031788761750039</v>
      </c>
      <c r="AD294" s="8">
        <f t="shared" si="250"/>
        <v>1.0022033426744028</v>
      </c>
      <c r="AE294" s="8">
        <f t="shared" ref="AE294:AF294" si="251">AE287/AE$281*100</f>
        <v>1.1701620218017266</v>
      </c>
      <c r="AF294" s="8">
        <f t="shared" si="251"/>
        <v>0.86879823123724786</v>
      </c>
      <c r="AG294" s="8">
        <f t="shared" ref="AG294:AH294" si="252">AG287/AG$281*100</f>
        <v>0.73438656143600234</v>
      </c>
      <c r="AH294" s="8">
        <f t="shared" si="252"/>
        <v>0.72933730030077593</v>
      </c>
      <c r="AI294" s="8">
        <f t="shared" ref="AI294" si="253">AI287/AI$281*100</f>
        <v>0.64343086360513402</v>
      </c>
      <c r="AJ294" s="8">
        <v>0.79563672925334272</v>
      </c>
      <c r="AK294" s="8">
        <v>1.1295555736774865</v>
      </c>
      <c r="AL294" s="8">
        <v>1.6851895269982295</v>
      </c>
      <c r="AM294" s="8">
        <v>1.5128067110368963</v>
      </c>
      <c r="AN294" s="8">
        <v>1.8877720396877584</v>
      </c>
      <c r="AO294" s="8">
        <v>2.3762509430581211</v>
      </c>
      <c r="AP294" s="8">
        <v>2.0123705691491516</v>
      </c>
      <c r="AQ294" s="8">
        <v>2.2388777626325651</v>
      </c>
      <c r="AR294" s="8">
        <v>2.4779317053228676</v>
      </c>
      <c r="AS294" s="8">
        <v>2.2362927728257009</v>
      </c>
      <c r="AT294" s="8">
        <v>3.049844739974743</v>
      </c>
      <c r="AU294" s="8">
        <v>2.7295144948475918</v>
      </c>
      <c r="AV294" s="8">
        <v>2.854945418659856</v>
      </c>
      <c r="AW294" s="8">
        <v>2.2655217465653199</v>
      </c>
      <c r="AX294" s="8">
        <v>1.8206491504229385</v>
      </c>
      <c r="AY294" s="29"/>
      <c r="AZ294" s="32">
        <f t="shared" si="182"/>
        <v>-0.44487259614238139</v>
      </c>
      <c r="BA294" s="32">
        <f t="shared" si="183"/>
        <v>-1.2291955895518045</v>
      </c>
      <c r="BB294" s="11"/>
      <c r="BC294" s="8">
        <f t="shared" ref="BC294:BD294" si="254">BC287/BC$281*100</f>
        <v>34.637854738469564</v>
      </c>
      <c r="BD294" s="8">
        <f t="shared" si="254"/>
        <v>34.091238619018633</v>
      </c>
      <c r="BE294" s="8">
        <f t="shared" ref="BE294:BF294" si="255">BE287/BE$281*100</f>
        <v>36.860731363912869</v>
      </c>
      <c r="BF294" s="8">
        <f t="shared" si="255"/>
        <v>36.493484240363266</v>
      </c>
      <c r="BG294" s="8">
        <f t="shared" ref="BG294:BH294" si="256">BG287/BG$281*100</f>
        <v>36.221907545288097</v>
      </c>
      <c r="BH294" s="8">
        <f t="shared" si="256"/>
        <v>39.396056551384781</v>
      </c>
      <c r="BI294" s="8">
        <f t="shared" ref="BI294" si="257">BI287/BI$281*100</f>
        <v>36.69446836983262</v>
      </c>
      <c r="BJ294" s="8">
        <v>36.42806105914039</v>
      </c>
      <c r="BK294" s="8">
        <v>34.773966648417343</v>
      </c>
      <c r="BL294" s="8">
        <v>29.886620522144796</v>
      </c>
      <c r="BM294" s="8">
        <v>24.984674053480756</v>
      </c>
      <c r="BN294" s="8">
        <v>24.202381176472919</v>
      </c>
      <c r="BO294" s="8">
        <v>21.422141261296222</v>
      </c>
      <c r="BP294" s="8">
        <v>16.48519305210025</v>
      </c>
      <c r="BQ294" s="8">
        <v>15.99339913163427</v>
      </c>
      <c r="BR294" s="8">
        <v>16.442994814891627</v>
      </c>
      <c r="BS294" s="8">
        <v>15.460395318911102</v>
      </c>
      <c r="BT294" s="8">
        <v>14.004026321063726</v>
      </c>
      <c r="BU294" s="8">
        <v>12.035929400494695</v>
      </c>
      <c r="BV294" s="8">
        <v>12.065049296724105</v>
      </c>
      <c r="BW294" s="8">
        <v>10.510465435405811</v>
      </c>
      <c r="BX294" s="8">
        <v>7.807493349225596</v>
      </c>
      <c r="BY294" s="29"/>
      <c r="BZ294" s="32">
        <f t="shared" si="188"/>
        <v>-2.7029720861802149</v>
      </c>
      <c r="CA294" s="32">
        <f t="shared" si="189"/>
        <v>-6.1965329718381303</v>
      </c>
    </row>
    <row r="295" spans="1:79" s="6" customFormat="1" ht="33.75" x14ac:dyDescent="0.25">
      <c r="A295" s="47" t="s">
        <v>114</v>
      </c>
      <c r="B295" s="17" t="s">
        <v>15</v>
      </c>
      <c r="C295" s="19" t="s">
        <v>1</v>
      </c>
      <c r="D295" s="28">
        <f t="shared" ref="D295:G295" si="258">(D281/C281-1)*100</f>
        <v>5.1368396663866944</v>
      </c>
      <c r="E295" s="28">
        <f t="shared" si="258"/>
        <v>1.5618258878487445</v>
      </c>
      <c r="F295" s="28">
        <f t="shared" si="258"/>
        <v>8.476279500595485</v>
      </c>
      <c r="G295" s="28">
        <f t="shared" si="258"/>
        <v>0.99879081997242825</v>
      </c>
      <c r="H295" s="28">
        <f t="shared" ref="H295:K301" si="259">(H281/G281-1)*100</f>
        <v>-4.8512921091015127</v>
      </c>
      <c r="I295" s="28">
        <f t="shared" si="259"/>
        <v>-0.3976016173095398</v>
      </c>
      <c r="J295" s="28">
        <f t="shared" si="259"/>
        <v>-10.195645018983379</v>
      </c>
      <c r="K295" s="28">
        <f t="shared" si="259"/>
        <v>1.1607581093088903</v>
      </c>
      <c r="L295" s="28">
        <v>8.4527277107435026</v>
      </c>
      <c r="M295" s="28">
        <v>7.820741941894549</v>
      </c>
      <c r="N295" s="28">
        <v>3.029260524105859</v>
      </c>
      <c r="O295" s="28">
        <v>4.9797905588149893</v>
      </c>
      <c r="P295" s="28">
        <v>18.389632451026429</v>
      </c>
      <c r="Q295" s="28">
        <v>0.54671883735672999</v>
      </c>
      <c r="R295" s="28">
        <v>-10.039481687644081</v>
      </c>
      <c r="S295" s="28">
        <v>-1.1819026069610272</v>
      </c>
      <c r="T295" s="28">
        <v>-13.23388802850738</v>
      </c>
      <c r="U295" s="28">
        <v>7.6779436538471746</v>
      </c>
      <c r="V295" s="28">
        <v>5.3499813024892484</v>
      </c>
      <c r="W295" s="28">
        <v>14.96000235495616</v>
      </c>
      <c r="X295" s="28">
        <v>12.468896471234125</v>
      </c>
      <c r="Y295" s="29"/>
      <c r="Z295" s="19" t="s">
        <v>1</v>
      </c>
      <c r="AA295" s="19" t="s">
        <v>1</v>
      </c>
      <c r="AB295" s="7"/>
      <c r="AC295" s="19" t="s">
        <v>1</v>
      </c>
      <c r="AD295" s="28">
        <f t="shared" ref="AD295:AG295" si="260">(AD281/AC281-1)*100</f>
        <v>3.3198009891857616</v>
      </c>
      <c r="AE295" s="28">
        <f t="shared" si="260"/>
        <v>3.1321184851589745</v>
      </c>
      <c r="AF295" s="28">
        <f t="shared" si="260"/>
        <v>7.0650722794522114</v>
      </c>
      <c r="AG295" s="28">
        <f t="shared" si="260"/>
        <v>1.5698151283079609</v>
      </c>
      <c r="AH295" s="28">
        <f t="shared" ref="AH295:AI295" si="261">(AH281/AG281-1)*100</f>
        <v>-0.18703230175952656</v>
      </c>
      <c r="AI295" s="28">
        <f t="shared" si="261"/>
        <v>-0.20140042525274016</v>
      </c>
      <c r="AJ295" s="28">
        <v>-12.699438739399294</v>
      </c>
      <c r="AK295" s="28">
        <v>2.7277054159020597</v>
      </c>
      <c r="AL295" s="28">
        <v>8.2784915138925044</v>
      </c>
      <c r="AM295" s="28">
        <v>4.161900251403039</v>
      </c>
      <c r="AN295" s="28">
        <v>-0.30839041670930323</v>
      </c>
      <c r="AO295" s="28">
        <v>2.2733352944430463</v>
      </c>
      <c r="AP295" s="28">
        <v>16.934289949696058</v>
      </c>
      <c r="AQ295" s="28">
        <v>-1.2685355788019104</v>
      </c>
      <c r="AR295" s="28">
        <v>-15.693758168331495</v>
      </c>
      <c r="AS295" s="28">
        <v>-9.2095919608847119</v>
      </c>
      <c r="AT295" s="28">
        <v>-35.452928253016495</v>
      </c>
      <c r="AU295" s="28">
        <v>2.9779243122120658</v>
      </c>
      <c r="AV295" s="28">
        <v>5.3314175677578346</v>
      </c>
      <c r="AW295" s="28">
        <v>11.526346180401159</v>
      </c>
      <c r="AX295" s="28">
        <v>3.5757204418382704</v>
      </c>
      <c r="AY295" s="29"/>
      <c r="AZ295" s="19" t="s">
        <v>1</v>
      </c>
      <c r="BA295" s="19" t="s">
        <v>1</v>
      </c>
      <c r="BB295" s="11"/>
      <c r="BC295" s="19" t="s">
        <v>1</v>
      </c>
      <c r="BD295" s="28">
        <f t="shared" ref="BD295:BG295" si="262">(BD281/BC281-1)*100</f>
        <v>7.9765708651598155</v>
      </c>
      <c r="BE295" s="28">
        <f t="shared" si="262"/>
        <v>-0.78644219049808228</v>
      </c>
      <c r="BF295" s="28">
        <f t="shared" si="262"/>
        <v>10.669997488394189</v>
      </c>
      <c r="BG295" s="28">
        <f t="shared" si="262"/>
        <v>0.14004918991685766</v>
      </c>
      <c r="BH295" s="28">
        <f t="shared" ref="BH295:BI295" si="263">(BH281/BG281-1)*100</f>
        <v>-11.965843416110399</v>
      </c>
      <c r="BI295" s="28">
        <f t="shared" si="263"/>
        <v>-0.73691593433025115</v>
      </c>
      <c r="BJ295" s="28">
        <v>-5.8421728595221767</v>
      </c>
      <c r="BK295" s="28">
        <v>-1.3653517031057771</v>
      </c>
      <c r="BL295" s="28">
        <v>8.7452738046490008</v>
      </c>
      <c r="BM295" s="28">
        <v>13.937641446439253</v>
      </c>
      <c r="BN295" s="28">
        <v>8.1304365596110983</v>
      </c>
      <c r="BO295" s="28">
        <v>8.7934411490721445</v>
      </c>
      <c r="BP295" s="28">
        <v>20.317445720008777</v>
      </c>
      <c r="BQ295" s="28">
        <v>2.8836748286941383</v>
      </c>
      <c r="BR295" s="28">
        <v>-3.0539545650062228</v>
      </c>
      <c r="BS295" s="28">
        <v>7.442764326847251</v>
      </c>
      <c r="BT295" s="28">
        <v>6.9376895050160092</v>
      </c>
      <c r="BU295" s="28">
        <v>10.253434212193845</v>
      </c>
      <c r="BV295" s="28">
        <v>5.3594824853928635</v>
      </c>
      <c r="BW295" s="28">
        <v>16.716928195430846</v>
      </c>
      <c r="BX295" s="28">
        <v>16.816972593532942</v>
      </c>
      <c r="BY295" s="29"/>
      <c r="BZ295" s="19" t="s">
        <v>1</v>
      </c>
      <c r="CA295" s="19" t="s">
        <v>1</v>
      </c>
    </row>
    <row r="296" spans="1:79" s="6" customFormat="1" ht="22.5" x14ac:dyDescent="0.25">
      <c r="A296" s="53" t="s">
        <v>110</v>
      </c>
      <c r="B296" s="36" t="s">
        <v>15</v>
      </c>
      <c r="C296" s="24" t="s">
        <v>1</v>
      </c>
      <c r="D296" s="8">
        <f t="shared" ref="D296:I296" si="264">(D282/C282-1)*100</f>
        <v>7.721598034197541</v>
      </c>
      <c r="E296" s="8">
        <f t="shared" si="264"/>
        <v>0.50059488823896992</v>
      </c>
      <c r="F296" s="8">
        <f t="shared" si="264"/>
        <v>10.51059037427542</v>
      </c>
      <c r="G296" s="8">
        <f t="shared" si="264"/>
        <v>1.5488738834442906</v>
      </c>
      <c r="H296" s="8">
        <f t="shared" si="264"/>
        <v>-4.9185727369367331</v>
      </c>
      <c r="I296" s="8">
        <f t="shared" si="264"/>
        <v>0.77633718261220785</v>
      </c>
      <c r="J296" s="8">
        <f t="shared" si="259"/>
        <v>-11.519135139811409</v>
      </c>
      <c r="K296" s="8">
        <f t="shared" si="259"/>
        <v>2.3793734155857615</v>
      </c>
      <c r="L296" s="8">
        <v>11.105153592323624</v>
      </c>
      <c r="M296" s="8">
        <v>10.626209610032644</v>
      </c>
      <c r="N296" s="8">
        <v>2.3080545374897232</v>
      </c>
      <c r="O296" s="8">
        <v>6.3229722766895646</v>
      </c>
      <c r="P296" s="8">
        <v>24.00577992770603</v>
      </c>
      <c r="Q296" s="8">
        <v>0.75320529846438777</v>
      </c>
      <c r="R296" s="8">
        <v>-11.793412341038501</v>
      </c>
      <c r="S296" s="8">
        <v>-1.3344537495910691</v>
      </c>
      <c r="T296" s="8">
        <v>-15.517132291266634</v>
      </c>
      <c r="U296" s="8">
        <v>10.408446167890805</v>
      </c>
      <c r="V296" s="8">
        <v>5.4656769003246009</v>
      </c>
      <c r="W296" s="8">
        <v>17.671721187351096</v>
      </c>
      <c r="X296" s="8">
        <v>14.409552275325478</v>
      </c>
      <c r="Y296" s="29"/>
      <c r="Z296" s="24" t="s">
        <v>1</v>
      </c>
      <c r="AA296" s="24" t="s">
        <v>1</v>
      </c>
      <c r="AB296" s="7"/>
      <c r="AC296" s="24" t="s">
        <v>1</v>
      </c>
      <c r="AD296" s="8">
        <f t="shared" ref="AD296:AI296" si="265">(AD282/AC282-1)*100</f>
        <v>7.0974983641047817</v>
      </c>
      <c r="AE296" s="8">
        <f t="shared" si="265"/>
        <v>3.4900957381486908</v>
      </c>
      <c r="AF296" s="8">
        <f t="shared" si="265"/>
        <v>10.106451549468719</v>
      </c>
      <c r="AG296" s="8">
        <f t="shared" si="265"/>
        <v>2.0477309822255263</v>
      </c>
      <c r="AH296" s="8">
        <f t="shared" si="265"/>
        <v>0.81123313256667995</v>
      </c>
      <c r="AI296" s="8">
        <f t="shared" si="265"/>
        <v>-0.43498787351702317</v>
      </c>
      <c r="AJ296" s="8">
        <v>-14.150359007050428</v>
      </c>
      <c r="AK296" s="8">
        <v>2.9416458376816612</v>
      </c>
      <c r="AL296" s="8">
        <v>8.3897820618547669</v>
      </c>
      <c r="AM296" s="8">
        <v>4.9208385198012961</v>
      </c>
      <c r="AN296" s="8">
        <v>-1.7771871365283354</v>
      </c>
      <c r="AO296" s="8">
        <v>2.0985027110210552</v>
      </c>
      <c r="AP296" s="8">
        <v>21.209819068634793</v>
      </c>
      <c r="AQ296" s="8">
        <v>-1.3318728267485036</v>
      </c>
      <c r="AR296" s="8">
        <v>-18.363617408360245</v>
      </c>
      <c r="AS296" s="8">
        <v>-10.813285758932544</v>
      </c>
      <c r="AT296" s="8">
        <v>-43.474636779431073</v>
      </c>
      <c r="AU296" s="8">
        <v>5.1642868346420068</v>
      </c>
      <c r="AV296" s="8">
        <v>5.8006771043083827</v>
      </c>
      <c r="AW296" s="8">
        <v>15.050968504860695</v>
      </c>
      <c r="AX296" s="8">
        <v>-7.7374292210352635E-2</v>
      </c>
      <c r="AY296" s="29"/>
      <c r="AZ296" s="24" t="s">
        <v>1</v>
      </c>
      <c r="BA296" s="24" t="s">
        <v>1</v>
      </c>
      <c r="BB296" s="11"/>
      <c r="BC296" s="24" t="s">
        <v>1</v>
      </c>
      <c r="BD296" s="8">
        <f t="shared" ref="BD296:BI296" si="266">(BD282/BC282-1)*100</f>
        <v>8.8795665352341846</v>
      </c>
      <c r="BE296" s="8">
        <f t="shared" si="266"/>
        <v>-4.9554058121972329</v>
      </c>
      <c r="BF296" s="8">
        <f t="shared" si="266"/>
        <v>11.313705265167906</v>
      </c>
      <c r="BG296" s="8">
        <f t="shared" si="266"/>
        <v>0.56828404548026068</v>
      </c>
      <c r="BH296" s="8">
        <f t="shared" si="266"/>
        <v>-16.34718377717147</v>
      </c>
      <c r="BI296" s="8">
        <f t="shared" si="266"/>
        <v>3.6880102258561198</v>
      </c>
      <c r="BJ296" s="8">
        <v>-5.4459304954952543</v>
      </c>
      <c r="BK296" s="8">
        <v>1.2010482395372168</v>
      </c>
      <c r="BL296" s="8">
        <v>16.893489560999342</v>
      </c>
      <c r="BM296" s="8">
        <v>21.903542153203603</v>
      </c>
      <c r="BN296" s="8">
        <v>9.2580684033844349</v>
      </c>
      <c r="BO296" s="8">
        <v>12.783960538557126</v>
      </c>
      <c r="BP296" s="8">
        <v>27.876839774734453</v>
      </c>
      <c r="BQ296" s="8">
        <v>3.4895262656437165</v>
      </c>
      <c r="BR296" s="8">
        <v>-3.5728009780963355</v>
      </c>
      <c r="BS296" s="8">
        <v>8.7062515214927814</v>
      </c>
      <c r="BT296" s="8">
        <v>8.7799116952431699</v>
      </c>
      <c r="BU296" s="8">
        <v>12.776685418875955</v>
      </c>
      <c r="BV296" s="8">
        <v>5.3246039585596705</v>
      </c>
      <c r="BW296" s="8">
        <v>18.780342701996378</v>
      </c>
      <c r="BX296" s="8">
        <v>20.345351835292046</v>
      </c>
      <c r="BY296" s="29"/>
      <c r="BZ296" s="24" t="s">
        <v>1</v>
      </c>
      <c r="CA296" s="24" t="s">
        <v>1</v>
      </c>
    </row>
    <row r="297" spans="1:79" s="6" customFormat="1" x14ac:dyDescent="0.25">
      <c r="A297" s="51" t="s">
        <v>29</v>
      </c>
      <c r="B297" s="4" t="s">
        <v>15</v>
      </c>
      <c r="C297" s="24" t="s">
        <v>1</v>
      </c>
      <c r="D297" s="8">
        <f t="shared" ref="D297:I297" si="267">(D283/C283-1)*100</f>
        <v>-3.0879742426029311</v>
      </c>
      <c r="E297" s="8">
        <f t="shared" si="267"/>
        <v>12.775195784457317</v>
      </c>
      <c r="F297" s="8">
        <f t="shared" si="267"/>
        <v>12.994657907750874</v>
      </c>
      <c r="G297" s="8">
        <f t="shared" si="267"/>
        <v>1.7801566161684823</v>
      </c>
      <c r="H297" s="8">
        <f t="shared" si="267"/>
        <v>1.3079075485791236</v>
      </c>
      <c r="I297" s="8">
        <f t="shared" si="267"/>
        <v>1.2009297640178662</v>
      </c>
      <c r="J297" s="8">
        <f t="shared" si="259"/>
        <v>3.8105399295812914</v>
      </c>
      <c r="K297" s="8">
        <f t="shared" si="259"/>
        <v>0.2676505874469548</v>
      </c>
      <c r="L297" s="8">
        <v>22.652434056155755</v>
      </c>
      <c r="M297" s="8">
        <v>13.217058504368095</v>
      </c>
      <c r="N297" s="8">
        <v>39.864352721550333</v>
      </c>
      <c r="O297" s="8">
        <v>17.090901425726557</v>
      </c>
      <c r="P297" s="8">
        <v>34.707099826282303</v>
      </c>
      <c r="Q297" s="8">
        <v>-4.1439759535075176</v>
      </c>
      <c r="R297" s="8">
        <v>-16.575210954778463</v>
      </c>
      <c r="S297" s="8">
        <v>-8.866911550058699</v>
      </c>
      <c r="T297" s="8">
        <v>-32.763663328867587</v>
      </c>
      <c r="U297" s="8">
        <v>32.723730403742188</v>
      </c>
      <c r="V297" s="8">
        <v>8.5487541058618444</v>
      </c>
      <c r="W297" s="8">
        <v>32.000151613637009</v>
      </c>
      <c r="X297" s="8">
        <v>19.890393466843935</v>
      </c>
      <c r="Y297" s="29"/>
      <c r="Z297" s="24" t="s">
        <v>1</v>
      </c>
      <c r="AA297" s="24" t="s">
        <v>1</v>
      </c>
      <c r="AB297" s="7"/>
      <c r="AC297" s="24" t="s">
        <v>1</v>
      </c>
      <c r="AD297" s="8">
        <f t="shared" ref="AD297:AI297" si="268">(AD283/AC283-1)*100</f>
        <v>-0.47114759433812825</v>
      </c>
      <c r="AE297" s="8">
        <f t="shared" si="268"/>
        <v>5.2352333430867093</v>
      </c>
      <c r="AF297" s="8">
        <f t="shared" si="268"/>
        <v>6.6299853455157765</v>
      </c>
      <c r="AG297" s="8">
        <f t="shared" si="268"/>
        <v>5.9447843733994699</v>
      </c>
      <c r="AH297" s="8">
        <f t="shared" si="268"/>
        <v>20.652004805925085</v>
      </c>
      <c r="AI297" s="8">
        <f t="shared" si="268"/>
        <v>7.6416145307735217</v>
      </c>
      <c r="AJ297" s="8">
        <v>-3.0347646902950443</v>
      </c>
      <c r="AK297" s="8">
        <v>6.836058147675339</v>
      </c>
      <c r="AL297" s="8">
        <v>33.827891916894728</v>
      </c>
      <c r="AM297" s="8">
        <v>11.008097302425735</v>
      </c>
      <c r="AN297" s="8">
        <v>51.506793204553645</v>
      </c>
      <c r="AO297" s="8">
        <v>20.146765305698167</v>
      </c>
      <c r="AP297" s="8">
        <v>33.549253497544186</v>
      </c>
      <c r="AQ297" s="8">
        <v>-3.880873482544045</v>
      </c>
      <c r="AR297" s="8">
        <v>-16.204401280304946</v>
      </c>
      <c r="AS297" s="8">
        <v>-13.017333651825036</v>
      </c>
      <c r="AT297" s="8">
        <v>-44.019385253010547</v>
      </c>
      <c r="AU297" s="8">
        <v>8.9558361029783882</v>
      </c>
      <c r="AV297" s="8">
        <v>5.1380267137749458</v>
      </c>
      <c r="AW297" s="8">
        <v>18.702470882516021</v>
      </c>
      <c r="AX297" s="8">
        <v>1.810221828032299</v>
      </c>
      <c r="AY297" s="29"/>
      <c r="AZ297" s="24" t="s">
        <v>1</v>
      </c>
      <c r="BA297" s="24" t="s">
        <v>1</v>
      </c>
      <c r="BB297" s="11"/>
      <c r="BC297" s="24" t="s">
        <v>1</v>
      </c>
      <c r="BD297" s="8">
        <f t="shared" ref="BD297:BI297" si="269">(BD283/BC283-1)*100</f>
        <v>-7.7446876164972362</v>
      </c>
      <c r="BE297" s="8">
        <f t="shared" si="269"/>
        <v>27.250621634980487</v>
      </c>
      <c r="BF297" s="8">
        <f t="shared" si="269"/>
        <v>23.099731671672096</v>
      </c>
      <c r="BG297" s="8">
        <f t="shared" si="269"/>
        <v>-3.9473006156200308</v>
      </c>
      <c r="BH297" s="8">
        <f t="shared" si="269"/>
        <v>-28.035067177950257</v>
      </c>
      <c r="BI297" s="8">
        <f t="shared" si="269"/>
        <v>-15.178596413905044</v>
      </c>
      <c r="BJ297" s="8">
        <v>25.902630684984331</v>
      </c>
      <c r="BK297" s="8">
        <v>-16.058559577530563</v>
      </c>
      <c r="BL297" s="8">
        <v>-12.701036539593701</v>
      </c>
      <c r="BM297" s="8">
        <v>23.929596288283772</v>
      </c>
      <c r="BN297" s="8">
        <v>-10.709720041910053</v>
      </c>
      <c r="BO297" s="8">
        <v>-5.433114676216122</v>
      </c>
      <c r="BP297" s="8">
        <v>45.549757453384828</v>
      </c>
      <c r="BQ297" s="8">
        <v>-6.404659258712309</v>
      </c>
      <c r="BR297" s="8">
        <v>-19.847272339012846</v>
      </c>
      <c r="BS297" s="8">
        <v>29.42134181983851</v>
      </c>
      <c r="BT297" s="8">
        <v>37.023165065696716</v>
      </c>
      <c r="BU297" s="8">
        <v>92.928996741304701</v>
      </c>
      <c r="BV297" s="8">
        <v>13.42789967496023</v>
      </c>
      <c r="BW297" s="8">
        <v>49.632599106815078</v>
      </c>
      <c r="BX297" s="8">
        <v>38.908741304948016</v>
      </c>
      <c r="BY297" s="29"/>
      <c r="BZ297" s="24" t="s">
        <v>1</v>
      </c>
      <c r="CA297" s="24" t="s">
        <v>1</v>
      </c>
    </row>
    <row r="298" spans="1:79" s="6" customFormat="1" ht="22.5" x14ac:dyDescent="0.25">
      <c r="A298" s="51" t="s">
        <v>76</v>
      </c>
      <c r="B298" s="4" t="s">
        <v>15</v>
      </c>
      <c r="C298" s="24" t="s">
        <v>1</v>
      </c>
      <c r="D298" s="8">
        <f t="shared" ref="D298:I298" si="270">(D284/C284-1)*100</f>
        <v>10.906612731705255</v>
      </c>
      <c r="E298" s="8">
        <f t="shared" si="270"/>
        <v>-2.6597213414532805</v>
      </c>
      <c r="F298" s="8">
        <f t="shared" si="270"/>
        <v>9.7696085339836749</v>
      </c>
      <c r="G298" s="8">
        <f t="shared" si="270"/>
        <v>1.4778567444516666</v>
      </c>
      <c r="H298" s="8">
        <f t="shared" si="270"/>
        <v>-6.8361567846767946</v>
      </c>
      <c r="I298" s="8">
        <f t="shared" si="270"/>
        <v>0.63414355233419872</v>
      </c>
      <c r="J298" s="8">
        <f t="shared" si="259"/>
        <v>-16.681870187238733</v>
      </c>
      <c r="K298" s="8">
        <f t="shared" si="259"/>
        <v>3.2654795426335426</v>
      </c>
      <c r="L298" s="8">
        <v>6.4004289325874986</v>
      </c>
      <c r="M298" s="8">
        <v>9.409381105805581</v>
      </c>
      <c r="N298" s="8">
        <v>-15.944656335644892</v>
      </c>
      <c r="O298" s="8">
        <v>-2.3850292592809907</v>
      </c>
      <c r="P298" s="8">
        <v>13.624990646234103</v>
      </c>
      <c r="Q298" s="8">
        <v>6.3851169386105466</v>
      </c>
      <c r="R298" s="8">
        <v>-6.8384601100308533</v>
      </c>
      <c r="S298" s="8">
        <v>5.6550019422134445</v>
      </c>
      <c r="T298" s="8">
        <v>-1.7134667049184427</v>
      </c>
      <c r="U298" s="8">
        <v>-1.8096945865904601</v>
      </c>
      <c r="V298" s="8">
        <v>3.1839320965519446</v>
      </c>
      <c r="W298" s="8">
        <v>6.5160922954666578</v>
      </c>
      <c r="X298" s="8">
        <v>9.1214254493061198</v>
      </c>
      <c r="Y298" s="29"/>
      <c r="Z298" s="24" t="s">
        <v>1</v>
      </c>
      <c r="AA298" s="24" t="s">
        <v>1</v>
      </c>
      <c r="AB298" s="7"/>
      <c r="AC298" s="24" t="s">
        <v>1</v>
      </c>
      <c r="AD298" s="8">
        <f t="shared" ref="AD298:AI298" si="271">(AD284/AC284-1)*100</f>
        <v>9.2852764327143067</v>
      </c>
      <c r="AE298" s="8">
        <f t="shared" si="271"/>
        <v>3.0306839948215591</v>
      </c>
      <c r="AF298" s="8">
        <f t="shared" si="271"/>
        <v>11.04122208015057</v>
      </c>
      <c r="AG298" s="8">
        <f t="shared" si="271"/>
        <v>1.0414981744033325</v>
      </c>
      <c r="AH298" s="8">
        <f t="shared" si="271"/>
        <v>-4.5603274849085</v>
      </c>
      <c r="AI298" s="8">
        <f t="shared" si="271"/>
        <v>-3.1992309337899982</v>
      </c>
      <c r="AJ298" s="8">
        <v>-18.380760702703625</v>
      </c>
      <c r="AK298" s="8">
        <v>1.1808282730565667</v>
      </c>
      <c r="AL298" s="8">
        <v>-3.754641241474399</v>
      </c>
      <c r="AM298" s="8">
        <v>0.87991469032797642</v>
      </c>
      <c r="AN298" s="8">
        <v>-40.700115877358854</v>
      </c>
      <c r="AO298" s="8">
        <v>-31.58540852235603</v>
      </c>
      <c r="AP298" s="8">
        <v>-19.233399676267162</v>
      </c>
      <c r="AQ298" s="8">
        <v>12.482464834587791</v>
      </c>
      <c r="AR298" s="8">
        <v>-28.363185140933446</v>
      </c>
      <c r="AS298" s="8">
        <v>1.1263500201765808</v>
      </c>
      <c r="AT298" s="8">
        <v>-40.936386414175189</v>
      </c>
      <c r="AU298" s="8">
        <v>-11.580236470441896</v>
      </c>
      <c r="AV298" s="8">
        <v>9.406809699832209</v>
      </c>
      <c r="AW298" s="8">
        <v>-4.0451142669798656</v>
      </c>
      <c r="AX298" s="8">
        <v>-12.289026960823612</v>
      </c>
      <c r="AY298" s="29"/>
      <c r="AZ298" s="24" t="s">
        <v>1</v>
      </c>
      <c r="BA298" s="24" t="s">
        <v>1</v>
      </c>
      <c r="BB298" s="11"/>
      <c r="BC298" s="24" t="s">
        <v>1</v>
      </c>
      <c r="BD298" s="8">
        <f t="shared" ref="BD298:BI298" si="272">(BD284/BC284-1)*100</f>
        <v>13.952425522641843</v>
      </c>
      <c r="BE298" s="8">
        <f t="shared" si="272"/>
        <v>-12.911787133571195</v>
      </c>
      <c r="BF298" s="8">
        <f t="shared" si="272"/>
        <v>7.0592263631730878</v>
      </c>
      <c r="BG298" s="8">
        <f t="shared" si="272"/>
        <v>2.4425273117189672</v>
      </c>
      <c r="BH298" s="8">
        <f t="shared" si="272"/>
        <v>-11.798590232532714</v>
      </c>
      <c r="BI298" s="8">
        <f t="shared" si="272"/>
        <v>9.6787499649432895</v>
      </c>
      <c r="BJ298" s="8">
        <v>-13.144095809771894</v>
      </c>
      <c r="BK298" s="8">
        <v>7.3448331445474357</v>
      </c>
      <c r="BL298" s="8">
        <v>25.131299000162311</v>
      </c>
      <c r="BM298" s="8">
        <v>21.510087640419574</v>
      </c>
      <c r="BN298" s="8">
        <v>13.212974289740774</v>
      </c>
      <c r="BO298" s="8">
        <v>15.629684838281822</v>
      </c>
      <c r="BP298" s="8">
        <v>25.619004942603631</v>
      </c>
      <c r="BQ298" s="8">
        <v>4.9541298775833464</v>
      </c>
      <c r="BR298" s="8">
        <v>-1.4244677831242281</v>
      </c>
      <c r="BS298" s="8">
        <v>6.4827841786395668</v>
      </c>
      <c r="BT298" s="8">
        <v>5.0953558214539951</v>
      </c>
      <c r="BU298" s="8">
        <v>-0.85648755933175336</v>
      </c>
      <c r="BV298" s="8">
        <v>2.64249888518715</v>
      </c>
      <c r="BW298" s="8">
        <v>7.4955468886828358</v>
      </c>
      <c r="BX298" s="8">
        <v>10.893872350817313</v>
      </c>
      <c r="BY298" s="29"/>
      <c r="BZ298" s="24" t="s">
        <v>1</v>
      </c>
      <c r="CA298" s="24" t="s">
        <v>1</v>
      </c>
    </row>
    <row r="299" spans="1:79" s="6" customFormat="1" ht="22.5" x14ac:dyDescent="0.25">
      <c r="A299" s="53" t="s">
        <v>111</v>
      </c>
      <c r="B299" s="36" t="s">
        <v>15</v>
      </c>
      <c r="C299" s="24" t="s">
        <v>1</v>
      </c>
      <c r="D299" s="8">
        <f t="shared" ref="D299:I299" si="273">(D285/C285-1)*100</f>
        <v>-1.7896717054388334</v>
      </c>
      <c r="E299" s="8">
        <f t="shared" si="273"/>
        <v>4.6810756738550729</v>
      </c>
      <c r="F299" s="8">
        <f t="shared" si="273"/>
        <v>2.7356700378960319</v>
      </c>
      <c r="G299" s="8">
        <f t="shared" si="273"/>
        <v>-0.67095973706221557</v>
      </c>
      <c r="H299" s="8">
        <f t="shared" si="273"/>
        <v>-4.6425008894182991</v>
      </c>
      <c r="I299" s="8">
        <f t="shared" si="273"/>
        <v>-4.0301256169674176</v>
      </c>
      <c r="J299" s="8">
        <f t="shared" si="259"/>
        <v>-5.895259581601719</v>
      </c>
      <c r="K299" s="8">
        <f t="shared" si="259"/>
        <v>-2.5622258524625074</v>
      </c>
      <c r="L299" s="8">
        <v>-6.164988504466784E-2</v>
      </c>
      <c r="M299" s="8">
        <v>-2.1911682686861056</v>
      </c>
      <c r="N299" s="8">
        <v>5.9403192184725118</v>
      </c>
      <c r="O299" s="8">
        <v>-0.25591192487754988</v>
      </c>
      <c r="P299" s="8">
        <v>-4.9459495255355534</v>
      </c>
      <c r="Q299" s="8">
        <v>-0.57257216918393805</v>
      </c>
      <c r="R299" s="8">
        <v>-0.40526259602979842</v>
      </c>
      <c r="S299" s="8">
        <v>-0.43976541698432792</v>
      </c>
      <c r="T299" s="8">
        <v>-2.2260832441364453</v>
      </c>
      <c r="U299" s="8">
        <v>-3.6966674971247282</v>
      </c>
      <c r="V299" s="8">
        <v>4.797431033310251</v>
      </c>
      <c r="W299" s="8">
        <v>1.9265302964163622</v>
      </c>
      <c r="X299" s="8">
        <v>1.7005542557708253</v>
      </c>
      <c r="Y299" s="29"/>
      <c r="Z299" s="24" t="s">
        <v>1</v>
      </c>
      <c r="AA299" s="24" t="s">
        <v>1</v>
      </c>
      <c r="AB299" s="7"/>
      <c r="AC299" s="24" t="s">
        <v>1</v>
      </c>
      <c r="AD299" s="8">
        <f t="shared" ref="AD299:AI299" si="274">(AD285/AC285-1)*100</f>
        <v>-9.7664564169074986</v>
      </c>
      <c r="AE299" s="8">
        <f t="shared" si="274"/>
        <v>1.660297337263561</v>
      </c>
      <c r="AF299" s="8">
        <f t="shared" si="274"/>
        <v>-5.664611116763318</v>
      </c>
      <c r="AG299" s="8">
        <f t="shared" si="274"/>
        <v>-0.76491442674768706</v>
      </c>
      <c r="AH299" s="8">
        <f t="shared" si="274"/>
        <v>-5.2020131768792162</v>
      </c>
      <c r="AI299" s="8">
        <f t="shared" si="274"/>
        <v>1.0465075565162296</v>
      </c>
      <c r="AJ299" s="8">
        <v>-5.0617483254077449</v>
      </c>
      <c r="AK299" s="8">
        <v>1.7093283633103473</v>
      </c>
      <c r="AL299" s="8">
        <v>7.7423192320474454</v>
      </c>
      <c r="AM299" s="8">
        <v>0.48353752344973966</v>
      </c>
      <c r="AN299" s="8">
        <v>7.1248235119223402</v>
      </c>
      <c r="AO299" s="8">
        <v>3.0845943558645672</v>
      </c>
      <c r="AP299" s="8">
        <v>-2.7152624143767179</v>
      </c>
      <c r="AQ299" s="8">
        <v>-0.90586270572885486</v>
      </c>
      <c r="AR299" s="8">
        <v>-0.47170716601157014</v>
      </c>
      <c r="AS299" s="8">
        <v>-1.709899499279588</v>
      </c>
      <c r="AT299" s="8">
        <v>-1.4137342774870332</v>
      </c>
      <c r="AU299" s="8">
        <v>-2.3414617320738129</v>
      </c>
      <c r="AV299" s="8">
        <v>4.1019686072520933</v>
      </c>
      <c r="AW299" s="8">
        <v>2.1412335433811824</v>
      </c>
      <c r="AX299" s="8">
        <v>14.532350966633544</v>
      </c>
      <c r="AY299" s="29"/>
      <c r="AZ299" s="24" t="s">
        <v>1</v>
      </c>
      <c r="BA299" s="24" t="s">
        <v>1</v>
      </c>
      <c r="BB299" s="11"/>
      <c r="BC299" s="24" t="s">
        <v>1</v>
      </c>
      <c r="BD299" s="8">
        <f t="shared" ref="BD299:BI299" si="275">(BD285/BC285-1)*100</f>
        <v>6.2726046523682966</v>
      </c>
      <c r="BE299" s="8">
        <f t="shared" si="275"/>
        <v>7.2734359388718861</v>
      </c>
      <c r="BF299" s="8">
        <f t="shared" si="275"/>
        <v>9.567381323793489</v>
      </c>
      <c r="BG299" s="8">
        <f t="shared" si="275"/>
        <v>-0.60517161236495198</v>
      </c>
      <c r="BH299" s="8">
        <f t="shared" si="275"/>
        <v>-4.2513537726828972</v>
      </c>
      <c r="BI299" s="8">
        <f t="shared" si="275"/>
        <v>-7.5438910036866869</v>
      </c>
      <c r="BJ299" s="8">
        <v>-6.5257727213951178</v>
      </c>
      <c r="BK299" s="8">
        <v>-5.8440699139557406</v>
      </c>
      <c r="BL299" s="8">
        <v>-6.5384526121009756</v>
      </c>
      <c r="BM299" s="8">
        <v>-4.7501930888319333</v>
      </c>
      <c r="BN299" s="8">
        <v>4.7447742080725774</v>
      </c>
      <c r="BO299" s="8">
        <v>-3.7041666435904119</v>
      </c>
      <c r="BP299" s="8">
        <v>-7.4109214369954319</v>
      </c>
      <c r="BQ299" s="8">
        <v>-0.18559864817935257</v>
      </c>
      <c r="BR299" s="8">
        <v>-0.32867251722485946</v>
      </c>
      <c r="BS299" s="8">
        <v>1.0222060731463145</v>
      </c>
      <c r="BT299" s="8">
        <v>-3.1358391780463513</v>
      </c>
      <c r="BU299" s="8">
        <v>-5.2413555989907383</v>
      </c>
      <c r="BV299" s="8">
        <v>5.614390693531135</v>
      </c>
      <c r="BW299" s="8">
        <v>1.6779301397387592</v>
      </c>
      <c r="BX299" s="8">
        <v>-13.224800347249065</v>
      </c>
      <c r="BY299" s="29"/>
      <c r="BZ299" s="24" t="s">
        <v>1</v>
      </c>
      <c r="CA299" s="24" t="s">
        <v>1</v>
      </c>
    </row>
    <row r="300" spans="1:79" s="6" customFormat="1" ht="22.5" x14ac:dyDescent="0.25">
      <c r="A300" s="51" t="s">
        <v>33</v>
      </c>
      <c r="B300" s="4" t="s">
        <v>15</v>
      </c>
      <c r="C300" s="24" t="s">
        <v>1</v>
      </c>
      <c r="D300" s="8">
        <f t="shared" ref="D300:I300" si="276">(D286/C286-1)*100</f>
        <v>-10.969663341177405</v>
      </c>
      <c r="E300" s="8">
        <f t="shared" si="276"/>
        <v>0.64761261677077631</v>
      </c>
      <c r="F300" s="8">
        <f t="shared" si="276"/>
        <v>-4.7057192630518552</v>
      </c>
      <c r="G300" s="8">
        <f t="shared" si="276"/>
        <v>-4.3966648504933925E-2</v>
      </c>
      <c r="H300" s="8">
        <f t="shared" si="276"/>
        <v>-5.4023666714675294</v>
      </c>
      <c r="I300" s="8">
        <f t="shared" si="276"/>
        <v>1.6771564404673756</v>
      </c>
      <c r="J300" s="8">
        <f t="shared" si="259"/>
        <v>-5.6082844716874192</v>
      </c>
      <c r="K300" s="8">
        <f t="shared" si="259"/>
        <v>-0.41035686693376983</v>
      </c>
      <c r="L300" s="8">
        <v>3.9582582646233933</v>
      </c>
      <c r="M300" s="8">
        <v>1.2460663462366517</v>
      </c>
      <c r="N300" s="8">
        <v>5.3808967393327523</v>
      </c>
      <c r="O300" s="8">
        <v>2.7742199283187219E-2</v>
      </c>
      <c r="P300" s="8">
        <v>-2.9825988331846909</v>
      </c>
      <c r="Q300" s="8">
        <v>-2.5887301162488052</v>
      </c>
      <c r="R300" s="8">
        <v>0.62631881489574326</v>
      </c>
      <c r="S300" s="8">
        <v>0.966862725835127</v>
      </c>
      <c r="T300" s="8">
        <v>-1.1375860818196859E-2</v>
      </c>
      <c r="U300" s="8">
        <v>-1.6986674966403048</v>
      </c>
      <c r="V300" s="8">
        <v>3.4364681876012604</v>
      </c>
      <c r="W300" s="8">
        <v>3.7341536239367645</v>
      </c>
      <c r="X300" s="8">
        <v>17.650360752364346</v>
      </c>
      <c r="Y300" s="29"/>
      <c r="Z300" s="24" t="s">
        <v>1</v>
      </c>
      <c r="AA300" s="24" t="s">
        <v>1</v>
      </c>
      <c r="AB300" s="7"/>
      <c r="AC300" s="24" t="s">
        <v>1</v>
      </c>
      <c r="AD300" s="8">
        <f t="shared" ref="AD300:AI300" si="277">(AD286/AC286-1)*100</f>
        <v>-10.969663341177405</v>
      </c>
      <c r="AE300" s="8">
        <f t="shared" si="277"/>
        <v>0.64761261677077631</v>
      </c>
      <c r="AF300" s="8">
        <f t="shared" si="277"/>
        <v>-4.7057192630518552</v>
      </c>
      <c r="AG300" s="8">
        <f t="shared" si="277"/>
        <v>-4.3966648504933925E-2</v>
      </c>
      <c r="AH300" s="8">
        <f t="shared" si="277"/>
        <v>-5.4023666714675294</v>
      </c>
      <c r="AI300" s="8">
        <f t="shared" si="277"/>
        <v>1.6771564404673756</v>
      </c>
      <c r="AJ300" s="8">
        <v>-5.6082844716874192</v>
      </c>
      <c r="AK300" s="8">
        <v>-0.41035686693376983</v>
      </c>
      <c r="AL300" s="8">
        <v>3.9582582646233933</v>
      </c>
      <c r="AM300" s="8">
        <v>1.2460663462366517</v>
      </c>
      <c r="AN300" s="8">
        <v>5.3808967393327523</v>
      </c>
      <c r="AO300" s="8">
        <v>2.7742199283187219E-2</v>
      </c>
      <c r="AP300" s="8">
        <v>-2.9825988331846909</v>
      </c>
      <c r="AQ300" s="8">
        <v>-2.5887301162488052</v>
      </c>
      <c r="AR300" s="8">
        <v>0.62631881489574326</v>
      </c>
      <c r="AS300" s="8">
        <v>0.966862725835127</v>
      </c>
      <c r="AT300" s="8">
        <v>-1.1375860818196859E-2</v>
      </c>
      <c r="AU300" s="8">
        <v>-1.6986674966403048</v>
      </c>
      <c r="AV300" s="8">
        <v>3.4364681876012604</v>
      </c>
      <c r="AW300" s="8">
        <v>3.7341536239367645</v>
      </c>
      <c r="AX300" s="8">
        <v>17.650360752364346</v>
      </c>
      <c r="AY300" s="29"/>
      <c r="AZ300" s="24" t="s">
        <v>1</v>
      </c>
      <c r="BA300" s="24" t="s">
        <v>1</v>
      </c>
      <c r="BB300" s="11"/>
      <c r="BC300" s="24" t="s">
        <v>1</v>
      </c>
      <c r="BD300" s="8" t="s">
        <v>1</v>
      </c>
      <c r="BE300" s="8" t="s">
        <v>1</v>
      </c>
      <c r="BF300" s="8" t="s">
        <v>1</v>
      </c>
      <c r="BG300" s="8" t="s">
        <v>1</v>
      </c>
      <c r="BH300" s="8" t="s">
        <v>1</v>
      </c>
      <c r="BI300" s="8" t="s">
        <v>1</v>
      </c>
      <c r="BJ300" s="8" t="s">
        <v>1</v>
      </c>
      <c r="BK300" s="8" t="s">
        <v>1</v>
      </c>
      <c r="BL300" s="8" t="s">
        <v>1</v>
      </c>
      <c r="BM300" s="8" t="s">
        <v>1</v>
      </c>
      <c r="BN300" s="8" t="s">
        <v>1</v>
      </c>
      <c r="BO300" s="8" t="s">
        <v>1</v>
      </c>
      <c r="BP300" s="8" t="s">
        <v>1</v>
      </c>
      <c r="BQ300" s="8" t="s">
        <v>1</v>
      </c>
      <c r="BR300" s="8" t="s">
        <v>1</v>
      </c>
      <c r="BS300" s="8" t="s">
        <v>1</v>
      </c>
      <c r="BT300" s="8" t="s">
        <v>1</v>
      </c>
      <c r="BU300" s="8" t="s">
        <v>1</v>
      </c>
      <c r="BV300" s="8" t="s">
        <v>1</v>
      </c>
      <c r="BW300" s="8" t="s">
        <v>1</v>
      </c>
      <c r="BX300" s="8" t="s">
        <v>1</v>
      </c>
      <c r="BY300" s="29"/>
      <c r="BZ300" s="24" t="s">
        <v>1</v>
      </c>
      <c r="CA300" s="24" t="s">
        <v>1</v>
      </c>
    </row>
    <row r="301" spans="1:79" s="6" customFormat="1" ht="22.5" x14ac:dyDescent="0.25">
      <c r="A301" s="51" t="s">
        <v>74</v>
      </c>
      <c r="B301" s="4" t="s">
        <v>15</v>
      </c>
      <c r="C301" s="24" t="s">
        <v>1</v>
      </c>
      <c r="D301" s="8">
        <f t="shared" ref="D301:I301" si="278">(D287/C287-1)*100</f>
        <v>6.7989829652334466</v>
      </c>
      <c r="E301" s="8">
        <f t="shared" si="278"/>
        <v>7.8268809597298095</v>
      </c>
      <c r="F301" s="8">
        <f t="shared" si="278"/>
        <v>8.1529866043332113</v>
      </c>
      <c r="G301" s="8">
        <f t="shared" si="278"/>
        <v>-1.0731404710954351</v>
      </c>
      <c r="H301" s="8">
        <f t="shared" si="278"/>
        <v>-4.1500190869245941</v>
      </c>
      <c r="I301" s="8">
        <f t="shared" si="278"/>
        <v>-7.6807813220096115</v>
      </c>
      <c r="J301" s="8">
        <f t="shared" si="259"/>
        <v>-6.0974297360197767</v>
      </c>
      <c r="K301" s="8">
        <f t="shared" si="259"/>
        <v>-4.0860857411125995</v>
      </c>
      <c r="L301" s="8">
        <v>-3.0174693356000315</v>
      </c>
      <c r="M301" s="8">
        <v>-4.900339352556637</v>
      </c>
      <c r="N301" s="8">
        <v>6.4097443752278105</v>
      </c>
      <c r="O301" s="8">
        <v>-0.49163171120131244</v>
      </c>
      <c r="P301" s="8">
        <v>-6.5860319612340739</v>
      </c>
      <c r="Q301" s="8">
        <v>1.1765903635642783</v>
      </c>
      <c r="R301" s="8">
        <v>-1.2669272673368481</v>
      </c>
      <c r="S301" s="8">
        <v>-1.6372309278385622</v>
      </c>
      <c r="T301" s="8">
        <v>-4.1613827275095101</v>
      </c>
      <c r="U301" s="8">
        <v>-5.5182018426766071</v>
      </c>
      <c r="V301" s="8">
        <v>6.088351256258262</v>
      </c>
      <c r="W301" s="8">
        <v>0.25479675664461521</v>
      </c>
      <c r="X301" s="8">
        <v>-13.562137873270807</v>
      </c>
      <c r="Y301" s="29"/>
      <c r="Z301" s="24" t="s">
        <v>1</v>
      </c>
      <c r="AA301" s="24" t="s">
        <v>1</v>
      </c>
      <c r="AB301" s="7"/>
      <c r="AC301" s="24" t="s">
        <v>1</v>
      </c>
      <c r="AD301" s="8">
        <f t="shared" ref="AD301:AI301" si="279">(AD287/AC287-1)*100</f>
        <v>20.359522225642145</v>
      </c>
      <c r="AE301" s="8">
        <f t="shared" si="279"/>
        <v>20.41597063251459</v>
      </c>
      <c r="AF301" s="8">
        <f t="shared" si="279"/>
        <v>-20.508490541801894</v>
      </c>
      <c r="AG301" s="8">
        <f t="shared" si="279"/>
        <v>-14.144038747013287</v>
      </c>
      <c r="AH301" s="8">
        <f t="shared" si="279"/>
        <v>-0.873294503514499</v>
      </c>
      <c r="AI301" s="8">
        <f t="shared" si="279"/>
        <v>-11.956375898392713</v>
      </c>
      <c r="AJ301" s="8">
        <v>7.9518203932348541</v>
      </c>
      <c r="AK301" s="8">
        <v>45.841246334271801</v>
      </c>
      <c r="AL301" s="8">
        <v>61.541215103133617</v>
      </c>
      <c r="AM301" s="8">
        <v>-6.4931159313786457</v>
      </c>
      <c r="AN301" s="8">
        <v>24.401241605950517</v>
      </c>
      <c r="AO301" s="8">
        <v>28.737529920888626</v>
      </c>
      <c r="AP301" s="8">
        <v>-0.97210721512329679</v>
      </c>
      <c r="AQ301" s="8">
        <v>9.8444210790806785</v>
      </c>
      <c r="AR301" s="8">
        <v>-6.6920431843187522</v>
      </c>
      <c r="AS301" s="8">
        <v>-18.063143990760146</v>
      </c>
      <c r="AT301" s="8">
        <v>-11.971030966769868</v>
      </c>
      <c r="AU301" s="8">
        <v>-7.8380176618994657</v>
      </c>
      <c r="AV301" s="8">
        <v>10.171771790795914</v>
      </c>
      <c r="AW301" s="8">
        <v>-11.499056712168265</v>
      </c>
      <c r="AX301" s="8">
        <v>-16.763082185033618</v>
      </c>
      <c r="AY301" s="29"/>
      <c r="AZ301" s="24" t="s">
        <v>1</v>
      </c>
      <c r="BA301" s="24" t="s">
        <v>1</v>
      </c>
      <c r="BB301" s="11"/>
      <c r="BC301" s="24" t="s">
        <v>1</v>
      </c>
      <c r="BD301" s="8">
        <f t="shared" ref="BD301:BI301" si="280">(BD287/BC287-1)*100</f>
        <v>6.2726046523682966</v>
      </c>
      <c r="BE301" s="8">
        <f t="shared" si="280"/>
        <v>7.2734359388718861</v>
      </c>
      <c r="BF301" s="8">
        <f t="shared" si="280"/>
        <v>9.567381323793489</v>
      </c>
      <c r="BG301" s="8">
        <f t="shared" si="280"/>
        <v>-0.60517161236495198</v>
      </c>
      <c r="BH301" s="8">
        <f t="shared" si="280"/>
        <v>-4.2513537726828972</v>
      </c>
      <c r="BI301" s="8">
        <f t="shared" si="280"/>
        <v>-7.5438910036866869</v>
      </c>
      <c r="BJ301" s="8">
        <v>-6.5257727213951178</v>
      </c>
      <c r="BK301" s="8">
        <v>-5.8440699139557406</v>
      </c>
      <c r="BL301" s="8">
        <v>-6.5384526121009756</v>
      </c>
      <c r="BM301" s="8">
        <v>-4.7501930888319333</v>
      </c>
      <c r="BN301" s="8">
        <v>4.7447742080725774</v>
      </c>
      <c r="BO301" s="8">
        <v>-3.7041666435904119</v>
      </c>
      <c r="BP301" s="8">
        <v>-7.4109214369954319</v>
      </c>
      <c r="BQ301" s="8">
        <v>-0.18559864817935257</v>
      </c>
      <c r="BR301" s="8">
        <v>-0.32867251722485946</v>
      </c>
      <c r="BS301" s="8">
        <v>1.0222060731463145</v>
      </c>
      <c r="BT301" s="8">
        <v>-3.1358391780463513</v>
      </c>
      <c r="BU301" s="8">
        <v>-5.2413555989907383</v>
      </c>
      <c r="BV301" s="8">
        <v>5.614390693531135</v>
      </c>
      <c r="BW301" s="8">
        <v>1.6779301397387592</v>
      </c>
      <c r="BX301" s="8">
        <v>-13.224800347249065</v>
      </c>
      <c r="BY301" s="29"/>
      <c r="BZ301" s="24" t="s">
        <v>1</v>
      </c>
      <c r="CA301" s="24" t="s">
        <v>1</v>
      </c>
    </row>
    <row r="302" spans="1:79" s="6" customFormat="1" ht="33.75" x14ac:dyDescent="0.25">
      <c r="A302" s="47" t="s">
        <v>112</v>
      </c>
      <c r="B302" s="17" t="s">
        <v>55</v>
      </c>
      <c r="C302" s="28">
        <f t="shared" ref="C302" si="281">C303+C306</f>
        <v>3289.4549999999999</v>
      </c>
      <c r="D302" s="28">
        <f t="shared" ref="D302:E302" si="282">D303+D306</f>
        <v>3356.8179999999998</v>
      </c>
      <c r="E302" s="28">
        <f t="shared" si="282"/>
        <v>3225.962</v>
      </c>
      <c r="F302" s="28">
        <f t="shared" ref="F302:G302" si="283">F303+F306</f>
        <v>3422.0309999999999</v>
      </c>
      <c r="G302" s="28">
        <f t="shared" si="283"/>
        <v>3433.1190000000001</v>
      </c>
      <c r="H302" s="28">
        <f t="shared" ref="H302:K302" si="284">H303+H306</f>
        <v>2709.998</v>
      </c>
      <c r="I302" s="28">
        <f t="shared" si="284"/>
        <v>2495.4360000000001</v>
      </c>
      <c r="J302" s="28">
        <f t="shared" si="284"/>
        <v>2388.0589999999997</v>
      </c>
      <c r="K302" s="28">
        <f t="shared" si="284"/>
        <v>2478.2730000000001</v>
      </c>
      <c r="L302" s="28">
        <v>2050.6289999999999</v>
      </c>
      <c r="M302" s="28">
        <v>2059.473</v>
      </c>
      <c r="N302" s="28">
        <v>2163.9198299999998</v>
      </c>
      <c r="O302" s="28">
        <v>2092.0126604521938</v>
      </c>
      <c r="P302" s="28">
        <v>2200.2724860000008</v>
      </c>
      <c r="Q302" s="28">
        <v>2390.7169587416965</v>
      </c>
      <c r="R302" s="28">
        <v>2806.4838010000003</v>
      </c>
      <c r="S302" s="28">
        <v>3304.4060466977644</v>
      </c>
      <c r="T302" s="28">
        <v>3191.9225500000002</v>
      </c>
      <c r="U302" s="28">
        <v>3269.0283654380055</v>
      </c>
      <c r="V302" s="28">
        <v>3445.5199889999999</v>
      </c>
      <c r="W302" s="28">
        <v>3946.5336449907054</v>
      </c>
      <c r="X302" s="28">
        <v>4047.6486740000005</v>
      </c>
      <c r="Y302" s="29"/>
      <c r="Z302" s="19">
        <f t="shared" ref="Z302:Z308" si="285">IFERROR(X302/W302-1,"X")</f>
        <v>2.5621225638767564E-2</v>
      </c>
      <c r="AA302" s="19">
        <f t="shared" ref="AA302:AA333" si="286">IFERROR(X302/T302-1,"X")</f>
        <v>0.2680911302186828</v>
      </c>
      <c r="AB302" s="7"/>
      <c r="AC302" s="28">
        <f t="shared" ref="AC302" si="287">AC303+AC306</f>
        <v>1252.886</v>
      </c>
      <c r="AD302" s="28">
        <f t="shared" ref="AD302:AE302" si="288">AD303+AD306</f>
        <v>1256.508</v>
      </c>
      <c r="AE302" s="28">
        <f t="shared" si="288"/>
        <v>910.53200000000004</v>
      </c>
      <c r="AF302" s="28">
        <f t="shared" ref="AF302:AG302" si="289">AF303+AF306</f>
        <v>920.98599999999999</v>
      </c>
      <c r="AG302" s="28">
        <f t="shared" si="289"/>
        <v>844.32300000000009</v>
      </c>
      <c r="AH302" s="28">
        <f t="shared" ref="AH302:AI302" si="290">AH303+AH306</f>
        <v>745.84100000000001</v>
      </c>
      <c r="AI302" s="28">
        <f t="shared" si="290"/>
        <v>687.67599999999993</v>
      </c>
      <c r="AJ302" s="28">
        <v>709.44100000000003</v>
      </c>
      <c r="AK302" s="28">
        <v>717.6869999999999</v>
      </c>
      <c r="AL302" s="28">
        <v>656.28300000000002</v>
      </c>
      <c r="AM302" s="28">
        <v>652.85699999999997</v>
      </c>
      <c r="AN302" s="28">
        <v>736.07779000000005</v>
      </c>
      <c r="AO302" s="28">
        <v>544.54436699999997</v>
      </c>
      <c r="AP302" s="28">
        <v>532.31095299999993</v>
      </c>
      <c r="AQ302" s="28">
        <v>638.73764399999993</v>
      </c>
      <c r="AR302" s="28">
        <v>844.65239199999996</v>
      </c>
      <c r="AS302" s="28">
        <v>983.61305500000014</v>
      </c>
      <c r="AT302" s="28">
        <v>601.68309700000009</v>
      </c>
      <c r="AU302" s="28">
        <v>640.20820200000003</v>
      </c>
      <c r="AV302" s="28">
        <v>704.71223099999997</v>
      </c>
      <c r="AW302" s="28">
        <v>544.34426299999996</v>
      </c>
      <c r="AX302" s="28">
        <v>545.33093699999995</v>
      </c>
      <c r="AY302" s="29"/>
      <c r="AZ302" s="19">
        <f t="shared" ref="AZ302:AZ308" si="291">IFERROR(AX302/AW302-1,"X")</f>
        <v>1.8125918964631005E-3</v>
      </c>
      <c r="BA302" s="19">
        <f t="shared" ref="BA302:BA333" si="292">IFERROR(AX302/AT302-1,"X")</f>
        <v>-9.365754211971844E-2</v>
      </c>
      <c r="BB302" s="11"/>
      <c r="BC302" s="28">
        <f t="shared" ref="BC302" si="293">BC303+BC306</f>
        <v>2036.569</v>
      </c>
      <c r="BD302" s="28">
        <f t="shared" ref="BD302:BE302" si="294">BD303+BD306</f>
        <v>2100.31</v>
      </c>
      <c r="BE302" s="28">
        <f t="shared" si="294"/>
        <v>2315.4299999999998</v>
      </c>
      <c r="BF302" s="28">
        <f t="shared" ref="BF302:BG302" si="295">BF303+BF306</f>
        <v>2501.0450000000001</v>
      </c>
      <c r="BG302" s="28">
        <f t="shared" si="295"/>
        <v>2588.7960000000003</v>
      </c>
      <c r="BH302" s="28">
        <f t="shared" ref="BH302:BI302" si="296">BH303+BH306</f>
        <v>1964.1570000000002</v>
      </c>
      <c r="BI302" s="28">
        <f t="shared" si="296"/>
        <v>1807.7600000000002</v>
      </c>
      <c r="BJ302" s="28">
        <v>1678.6179999999999</v>
      </c>
      <c r="BK302" s="28">
        <v>1760.586</v>
      </c>
      <c r="BL302" s="28">
        <v>1394.346</v>
      </c>
      <c r="BM302" s="28">
        <v>1406.616</v>
      </c>
      <c r="BN302" s="28">
        <v>1427.84204</v>
      </c>
      <c r="BO302" s="28">
        <v>1547.4682934521938</v>
      </c>
      <c r="BP302" s="28">
        <v>1667.9615330000006</v>
      </c>
      <c r="BQ302" s="28">
        <v>1751.9793147416967</v>
      </c>
      <c r="BR302" s="28">
        <v>1961.8314090000003</v>
      </c>
      <c r="BS302" s="28">
        <v>2320.7929916977641</v>
      </c>
      <c r="BT302" s="28">
        <v>2590.2394530000001</v>
      </c>
      <c r="BU302" s="28">
        <v>2628.8201634380057</v>
      </c>
      <c r="BV302" s="28">
        <v>2740.8077579999999</v>
      </c>
      <c r="BW302" s="28">
        <v>3402.1893819907054</v>
      </c>
      <c r="BX302" s="28">
        <v>3502.3177370000008</v>
      </c>
      <c r="BY302" s="29"/>
      <c r="BZ302" s="19">
        <f t="shared" ref="BZ302:BZ308" si="297">IFERROR(BX302/BW302-1,"X")</f>
        <v>2.9430564782583435E-2</v>
      </c>
      <c r="CA302" s="19">
        <f t="shared" ref="CA302:CA333" si="298">IFERROR(BX302/BT302-1,"X")</f>
        <v>0.35212122297945725</v>
      </c>
    </row>
    <row r="303" spans="1:79" ht="22.5" x14ac:dyDescent="0.25">
      <c r="A303" s="53" t="s">
        <v>110</v>
      </c>
      <c r="B303" s="36" t="s">
        <v>55</v>
      </c>
      <c r="C303" s="8">
        <v>2219.3539999999998</v>
      </c>
      <c r="D303" s="8">
        <v>2403.41</v>
      </c>
      <c r="E303" s="8">
        <v>2038.7159999999999</v>
      </c>
      <c r="F303" s="8">
        <v>2223.3049999999998</v>
      </c>
      <c r="G303" s="8">
        <v>2384.63</v>
      </c>
      <c r="H303" s="8">
        <v>1827.4780000000001</v>
      </c>
      <c r="I303" s="8">
        <v>1667.6640000000002</v>
      </c>
      <c r="J303" s="8">
        <v>1495.7089999999998</v>
      </c>
      <c r="K303" s="8">
        <v>1514.4829999999999</v>
      </c>
      <c r="L303" s="8">
        <v>1329.3600000000001</v>
      </c>
      <c r="M303" s="8">
        <v>1416.585</v>
      </c>
      <c r="N303" s="8">
        <v>1476.8297240000002</v>
      </c>
      <c r="O303" s="8">
        <v>1350.9958264521938</v>
      </c>
      <c r="P303" s="8">
        <v>1523.6233390000007</v>
      </c>
      <c r="Q303" s="8">
        <v>1700.4229257416964</v>
      </c>
      <c r="R303" s="8">
        <v>2111.6416020000001</v>
      </c>
      <c r="S303" s="8">
        <v>2586.9687086977642</v>
      </c>
      <c r="T303" s="8">
        <v>2501.1918580000001</v>
      </c>
      <c r="U303" s="8">
        <v>2605.8124274380057</v>
      </c>
      <c r="V303" s="8">
        <v>2711.3417960000002</v>
      </c>
      <c r="W303" s="8">
        <v>3184.4844049907056</v>
      </c>
      <c r="X303" s="8">
        <v>3348.4872970000001</v>
      </c>
      <c r="Y303" s="29"/>
      <c r="Z303" s="24">
        <f t="shared" si="285"/>
        <v>5.1500610821729964E-2</v>
      </c>
      <c r="AA303" s="24">
        <f t="shared" si="286"/>
        <v>0.33875667565842527</v>
      </c>
      <c r="AB303" s="7"/>
      <c r="AC303" s="8">
        <v>949.72</v>
      </c>
      <c r="AD303" s="8">
        <v>1057.3510000000001</v>
      </c>
      <c r="AE303" s="8">
        <v>675.91700000000003</v>
      </c>
      <c r="AF303" s="8">
        <v>725.62199999999996</v>
      </c>
      <c r="AG303" s="8">
        <v>672.49800000000005</v>
      </c>
      <c r="AH303" s="8">
        <v>608.04600000000005</v>
      </c>
      <c r="AI303" s="8">
        <v>527.303</v>
      </c>
      <c r="AJ303" s="8">
        <v>531.00099999999998</v>
      </c>
      <c r="AK303" s="8">
        <v>542.27099999999996</v>
      </c>
      <c r="AL303" s="8">
        <v>502.07600000000002</v>
      </c>
      <c r="AM303" s="8">
        <v>471.58699999999999</v>
      </c>
      <c r="AN303" s="8">
        <v>540.90691900000002</v>
      </c>
      <c r="AO303" s="8">
        <v>310.56712499999998</v>
      </c>
      <c r="AP303" s="8">
        <v>333.71439899999996</v>
      </c>
      <c r="AQ303" s="8">
        <v>372.4268659999999</v>
      </c>
      <c r="AR303" s="8">
        <v>568.28683899999987</v>
      </c>
      <c r="AS303" s="8">
        <v>706.17155500000013</v>
      </c>
      <c r="AT303" s="8">
        <v>367.05668100000003</v>
      </c>
      <c r="AU303" s="8">
        <v>349.97384899999997</v>
      </c>
      <c r="AV303" s="8">
        <v>402.713819</v>
      </c>
      <c r="AW303" s="8">
        <v>294.77365800000001</v>
      </c>
      <c r="AX303" s="8">
        <v>362.86569999999995</v>
      </c>
      <c r="AY303" s="29"/>
      <c r="AZ303" s="24">
        <f t="shared" si="291"/>
        <v>0.23099771689911286</v>
      </c>
      <c r="BA303" s="24">
        <f t="shared" si="292"/>
        <v>-1.1417803344655808E-2</v>
      </c>
      <c r="BB303" s="11"/>
      <c r="BC303" s="8">
        <v>1269.634</v>
      </c>
      <c r="BD303" s="8">
        <v>1346.059</v>
      </c>
      <c r="BE303" s="8">
        <v>1362.799</v>
      </c>
      <c r="BF303" s="8">
        <v>1497.683</v>
      </c>
      <c r="BG303" s="8">
        <v>1712.1320000000001</v>
      </c>
      <c r="BH303" s="8">
        <v>1219.432</v>
      </c>
      <c r="BI303" s="8">
        <v>1140.3610000000001</v>
      </c>
      <c r="BJ303" s="8">
        <v>964.70799999999997</v>
      </c>
      <c r="BK303" s="8">
        <v>972.21199999999999</v>
      </c>
      <c r="BL303" s="8">
        <v>827.28399999999999</v>
      </c>
      <c r="BM303" s="8">
        <v>944.99800000000005</v>
      </c>
      <c r="BN303" s="8">
        <v>935.92280500000015</v>
      </c>
      <c r="BO303" s="8">
        <v>1040.4287014521938</v>
      </c>
      <c r="BP303" s="8">
        <v>1189.9089400000007</v>
      </c>
      <c r="BQ303" s="8">
        <v>1327.9960597416966</v>
      </c>
      <c r="BR303" s="8">
        <v>1543.3547630000003</v>
      </c>
      <c r="BS303" s="8">
        <v>1880.7971536977641</v>
      </c>
      <c r="BT303" s="8">
        <v>2134.1351770000001</v>
      </c>
      <c r="BU303" s="8">
        <v>2255.8385784380057</v>
      </c>
      <c r="BV303" s="8">
        <v>2308.6279770000001</v>
      </c>
      <c r="BW303" s="8">
        <v>2889.7107469907055</v>
      </c>
      <c r="BX303" s="8">
        <v>2985.6215970000003</v>
      </c>
      <c r="BY303" s="29"/>
      <c r="BZ303" s="24">
        <f t="shared" si="297"/>
        <v>3.3190467284372582E-2</v>
      </c>
      <c r="CA303" s="24">
        <f t="shared" si="298"/>
        <v>0.39898429545449554</v>
      </c>
    </row>
    <row r="304" spans="1:79" s="6" customFormat="1" x14ac:dyDescent="0.25">
      <c r="A304" s="51" t="s">
        <v>29</v>
      </c>
      <c r="B304" s="4" t="s">
        <v>55</v>
      </c>
      <c r="C304" s="8">
        <v>95.74</v>
      </c>
      <c r="D304" s="8">
        <v>97.417000000000002</v>
      </c>
      <c r="E304" s="8">
        <v>105.986</v>
      </c>
      <c r="F304" s="8">
        <v>111.29600000000001</v>
      </c>
      <c r="G304" s="8">
        <v>113.02800000000001</v>
      </c>
      <c r="H304" s="8">
        <v>128.36099999999999</v>
      </c>
      <c r="I304" s="8">
        <v>140.714</v>
      </c>
      <c r="J304" s="8">
        <v>154.29300000000001</v>
      </c>
      <c r="K304" s="8">
        <v>179.34699999999998</v>
      </c>
      <c r="L304" s="8">
        <v>164.72300000000001</v>
      </c>
      <c r="M304" s="8">
        <v>171.23699999999999</v>
      </c>
      <c r="N304" s="8">
        <v>183.14058800000001</v>
      </c>
      <c r="O304" s="8">
        <v>238.12861410391656</v>
      </c>
      <c r="P304" s="8">
        <v>349.77199900000005</v>
      </c>
      <c r="Q304" s="8">
        <v>345.63294363722281</v>
      </c>
      <c r="R304" s="8">
        <v>526.30463899999995</v>
      </c>
      <c r="S304" s="8">
        <v>606.56000395873639</v>
      </c>
      <c r="T304" s="8">
        <v>274.13984800000003</v>
      </c>
      <c r="U304" s="8">
        <v>320.99990283984204</v>
      </c>
      <c r="V304" s="8">
        <v>368.91579200000001</v>
      </c>
      <c r="W304" s="8">
        <v>344.98346048962708</v>
      </c>
      <c r="X304" s="8">
        <v>490.84884599999998</v>
      </c>
      <c r="Y304" s="29"/>
      <c r="Z304" s="24">
        <f t="shared" si="285"/>
        <v>0.42281848904683583</v>
      </c>
      <c r="AA304" s="24">
        <f t="shared" si="286"/>
        <v>0.79050528254469565</v>
      </c>
      <c r="AB304" s="7"/>
      <c r="AC304" s="8">
        <v>59.997</v>
      </c>
      <c r="AD304" s="8">
        <v>54.445</v>
      </c>
      <c r="AE304" s="8">
        <v>43.445999999999998</v>
      </c>
      <c r="AF304" s="8">
        <v>41.720999999999997</v>
      </c>
      <c r="AG304" s="8">
        <v>39.875</v>
      </c>
      <c r="AH304" s="8">
        <v>43.320999999999998</v>
      </c>
      <c r="AI304" s="8">
        <v>48.735999999999997</v>
      </c>
      <c r="AJ304" s="8">
        <v>45.984999999999999</v>
      </c>
      <c r="AK304" s="8">
        <v>47.984999999999999</v>
      </c>
      <c r="AL304" s="8">
        <v>45.77</v>
      </c>
      <c r="AM304" s="8">
        <v>46.332999999999998</v>
      </c>
      <c r="AN304" s="8">
        <v>58.406904000000004</v>
      </c>
      <c r="AO304" s="8">
        <v>97.252165000000005</v>
      </c>
      <c r="AP304" s="8">
        <v>197.49376699999999</v>
      </c>
      <c r="AQ304" s="8">
        <v>189.133397</v>
      </c>
      <c r="AR304" s="8">
        <v>363.58367099999998</v>
      </c>
      <c r="AS304" s="8">
        <v>433.10049200000003</v>
      </c>
      <c r="AT304" s="8">
        <v>87.109729999999999</v>
      </c>
      <c r="AU304" s="8">
        <v>130.04889399999999</v>
      </c>
      <c r="AV304" s="8">
        <v>169.95929800000002</v>
      </c>
      <c r="AW304" s="8">
        <v>66.075274999999991</v>
      </c>
      <c r="AX304" s="8">
        <v>151.80071800000002</v>
      </c>
      <c r="AY304" s="29"/>
      <c r="AZ304" s="24">
        <f t="shared" si="291"/>
        <v>1.2973906351505922</v>
      </c>
      <c r="BA304" s="24">
        <f t="shared" si="292"/>
        <v>0.74263791197607909</v>
      </c>
      <c r="BB304" s="11"/>
      <c r="BC304" s="8">
        <v>35.743000000000002</v>
      </c>
      <c r="BD304" s="8">
        <v>42.972000000000001</v>
      </c>
      <c r="BE304" s="8">
        <v>62.54</v>
      </c>
      <c r="BF304" s="8">
        <v>69.575000000000003</v>
      </c>
      <c r="BG304" s="8">
        <v>73.153000000000006</v>
      </c>
      <c r="BH304" s="8">
        <v>85.04</v>
      </c>
      <c r="BI304" s="8">
        <v>91.977999999999994</v>
      </c>
      <c r="BJ304" s="8">
        <v>108.30800000000001</v>
      </c>
      <c r="BK304" s="8">
        <v>131.36199999999999</v>
      </c>
      <c r="BL304" s="8">
        <v>118.953</v>
      </c>
      <c r="BM304" s="8">
        <v>124.904</v>
      </c>
      <c r="BN304" s="8">
        <v>124.733684</v>
      </c>
      <c r="BO304" s="8">
        <v>140.87644910391654</v>
      </c>
      <c r="BP304" s="8">
        <v>152.27823200000003</v>
      </c>
      <c r="BQ304" s="8">
        <v>156.49954663722281</v>
      </c>
      <c r="BR304" s="8">
        <v>162.720968</v>
      </c>
      <c r="BS304" s="8">
        <v>173.45951195873633</v>
      </c>
      <c r="BT304" s="8">
        <v>187.03011800000002</v>
      </c>
      <c r="BU304" s="8">
        <v>190.95100883984205</v>
      </c>
      <c r="BV304" s="8">
        <v>198.95649399999999</v>
      </c>
      <c r="BW304" s="8">
        <v>278.9081854896271</v>
      </c>
      <c r="BX304" s="8">
        <v>339.04812799999996</v>
      </c>
      <c r="BY304" s="29"/>
      <c r="BZ304" s="24">
        <f t="shared" si="297"/>
        <v>0.21562630872520416</v>
      </c>
      <c r="CA304" s="24">
        <f t="shared" si="298"/>
        <v>0.81279962620779567</v>
      </c>
    </row>
    <row r="305" spans="1:79" s="6" customFormat="1" ht="22.5" x14ac:dyDescent="0.25">
      <c r="A305" s="51" t="s">
        <v>76</v>
      </c>
      <c r="B305" s="4" t="s">
        <v>55</v>
      </c>
      <c r="C305" s="8">
        <v>2123.614</v>
      </c>
      <c r="D305" s="8">
        <v>2305.9929999999999</v>
      </c>
      <c r="E305" s="8">
        <v>1932.73</v>
      </c>
      <c r="F305" s="8">
        <v>2112.009</v>
      </c>
      <c r="G305" s="8">
        <v>2271.6019999999999</v>
      </c>
      <c r="H305" s="8">
        <v>1699.117</v>
      </c>
      <c r="I305" s="8">
        <v>1526.95</v>
      </c>
      <c r="J305" s="8">
        <v>1341.4159999999999</v>
      </c>
      <c r="K305" s="8">
        <v>1335.136</v>
      </c>
      <c r="L305" s="8">
        <v>1164.6369999999999</v>
      </c>
      <c r="M305" s="8">
        <v>1245.348</v>
      </c>
      <c r="N305" s="8">
        <v>1293.6891360000002</v>
      </c>
      <c r="O305" s="8">
        <v>1112.8672123482775</v>
      </c>
      <c r="P305" s="8">
        <v>1173.8513399999997</v>
      </c>
      <c r="Q305" s="8">
        <v>1354.7899821044743</v>
      </c>
      <c r="R305" s="8">
        <v>1585.3369630000004</v>
      </c>
      <c r="S305" s="8">
        <v>1980.4087047390281</v>
      </c>
      <c r="T305" s="8">
        <v>2227.0520100000003</v>
      </c>
      <c r="U305" s="8">
        <v>2284.8125245981632</v>
      </c>
      <c r="V305" s="8">
        <v>2342.4260040000004</v>
      </c>
      <c r="W305" s="8">
        <v>2839.5009445010764</v>
      </c>
      <c r="X305" s="8">
        <v>2857.6384509999998</v>
      </c>
      <c r="Y305" s="29"/>
      <c r="Z305" s="24">
        <f t="shared" si="285"/>
        <v>6.3875683979073283E-3</v>
      </c>
      <c r="AA305" s="24">
        <f t="shared" si="286"/>
        <v>0.28314850222110421</v>
      </c>
      <c r="AB305" s="7"/>
      <c r="AC305" s="8">
        <v>889.72299999999996</v>
      </c>
      <c r="AD305" s="8">
        <v>1002.9059999999999</v>
      </c>
      <c r="AE305" s="8">
        <v>632.471</v>
      </c>
      <c r="AF305" s="8">
        <v>683.90099999999995</v>
      </c>
      <c r="AG305" s="8">
        <v>632.62300000000005</v>
      </c>
      <c r="AH305" s="8">
        <v>564.72500000000002</v>
      </c>
      <c r="AI305" s="8">
        <v>478.56700000000001</v>
      </c>
      <c r="AJ305" s="8">
        <v>485.01600000000002</v>
      </c>
      <c r="AK305" s="8">
        <v>494.286</v>
      </c>
      <c r="AL305" s="8">
        <v>456.30599999999998</v>
      </c>
      <c r="AM305" s="8">
        <v>425.25400000000002</v>
      </c>
      <c r="AN305" s="8">
        <v>482.50001500000008</v>
      </c>
      <c r="AO305" s="8">
        <v>213.31496000000001</v>
      </c>
      <c r="AP305" s="8">
        <v>136.22063200000002</v>
      </c>
      <c r="AQ305" s="8">
        <v>183.29346899999999</v>
      </c>
      <c r="AR305" s="8">
        <v>204.70316799999998</v>
      </c>
      <c r="AS305" s="8">
        <v>273.07106300000004</v>
      </c>
      <c r="AT305" s="8">
        <v>279.94695100000001</v>
      </c>
      <c r="AU305" s="8">
        <v>219.92495500000004</v>
      </c>
      <c r="AV305" s="8">
        <v>232.75452099999998</v>
      </c>
      <c r="AW305" s="8">
        <v>228.69838300000004</v>
      </c>
      <c r="AX305" s="8">
        <v>211.06498199999999</v>
      </c>
      <c r="AY305" s="29"/>
      <c r="AZ305" s="24">
        <f t="shared" si="291"/>
        <v>-7.7103304224061975E-2</v>
      </c>
      <c r="BA305" s="24">
        <f t="shared" si="292"/>
        <v>-0.24605364964307119</v>
      </c>
      <c r="BB305" s="11"/>
      <c r="BC305" s="8">
        <v>1233.8910000000001</v>
      </c>
      <c r="BD305" s="8">
        <v>1303.087</v>
      </c>
      <c r="BE305" s="8">
        <v>1300.259</v>
      </c>
      <c r="BF305" s="8">
        <v>1428.1079999999999</v>
      </c>
      <c r="BG305" s="8">
        <v>1638.979</v>
      </c>
      <c r="BH305" s="8">
        <v>1134.3920000000001</v>
      </c>
      <c r="BI305" s="8">
        <v>1048.383</v>
      </c>
      <c r="BJ305" s="8">
        <v>856.4</v>
      </c>
      <c r="BK305" s="8">
        <v>840.85</v>
      </c>
      <c r="BL305" s="8">
        <v>708.33100000000002</v>
      </c>
      <c r="BM305" s="8">
        <v>820.09400000000005</v>
      </c>
      <c r="BN305" s="8">
        <v>811.18912100000011</v>
      </c>
      <c r="BO305" s="8">
        <v>899.55225234827753</v>
      </c>
      <c r="BP305" s="8">
        <v>1037.6307079999997</v>
      </c>
      <c r="BQ305" s="8">
        <v>1171.4965131044744</v>
      </c>
      <c r="BR305" s="8">
        <v>1380.6337950000004</v>
      </c>
      <c r="BS305" s="8">
        <v>1707.337641739028</v>
      </c>
      <c r="BT305" s="8">
        <v>1947.1050590000004</v>
      </c>
      <c r="BU305" s="8">
        <v>2064.8875695981633</v>
      </c>
      <c r="BV305" s="8">
        <v>2109.6714830000005</v>
      </c>
      <c r="BW305" s="8">
        <v>2610.8025615010765</v>
      </c>
      <c r="BX305" s="8">
        <v>2646.5734689999999</v>
      </c>
      <c r="BY305" s="29"/>
      <c r="BZ305" s="24">
        <f t="shared" si="297"/>
        <v>1.3701115521488116E-2</v>
      </c>
      <c r="CA305" s="24">
        <f t="shared" si="298"/>
        <v>0.35923506375112302</v>
      </c>
    </row>
    <row r="306" spans="1:79" ht="22.5" x14ac:dyDescent="0.25">
      <c r="A306" s="53" t="s">
        <v>111</v>
      </c>
      <c r="B306" s="36" t="s">
        <v>55</v>
      </c>
      <c r="C306" s="8">
        <v>1070.1010000000001</v>
      </c>
      <c r="D306" s="8">
        <v>953.40800000000002</v>
      </c>
      <c r="E306" s="8">
        <v>1187.2460000000001</v>
      </c>
      <c r="F306" s="8">
        <v>1198.7260000000001</v>
      </c>
      <c r="G306" s="8">
        <v>1048.489</v>
      </c>
      <c r="H306" s="8">
        <v>882.52</v>
      </c>
      <c r="I306" s="8">
        <v>827.77199999999993</v>
      </c>
      <c r="J306" s="8">
        <v>892.34999999999991</v>
      </c>
      <c r="K306" s="8">
        <v>963.79</v>
      </c>
      <c r="L306" s="8">
        <v>721.26900000000001</v>
      </c>
      <c r="M306" s="8">
        <v>642.88800000000003</v>
      </c>
      <c r="N306" s="8">
        <v>687.09010599999988</v>
      </c>
      <c r="O306" s="8">
        <v>741.01683400000013</v>
      </c>
      <c r="P306" s="8">
        <v>676.64914699999997</v>
      </c>
      <c r="Q306" s="8">
        <v>690.29403300000013</v>
      </c>
      <c r="R306" s="8">
        <v>694.84219900000016</v>
      </c>
      <c r="S306" s="8">
        <v>717.43733799999995</v>
      </c>
      <c r="T306" s="8">
        <v>690.73069200000009</v>
      </c>
      <c r="U306" s="8">
        <v>663.21593800000005</v>
      </c>
      <c r="V306" s="8">
        <v>734.17819299999974</v>
      </c>
      <c r="W306" s="8">
        <v>762.04923999999983</v>
      </c>
      <c r="X306" s="8">
        <v>699.16137700000036</v>
      </c>
      <c r="Y306" s="29"/>
      <c r="Z306" s="24">
        <f t="shared" si="285"/>
        <v>-8.2524671240403635E-2</v>
      </c>
      <c r="AA306" s="24">
        <f t="shared" si="286"/>
        <v>1.2205458795510271E-2</v>
      </c>
      <c r="AB306" s="7"/>
      <c r="AC306" s="8">
        <v>303.166</v>
      </c>
      <c r="AD306" s="8">
        <v>199.15700000000001</v>
      </c>
      <c r="AE306" s="8">
        <v>234.61500000000001</v>
      </c>
      <c r="AF306" s="8">
        <v>195.364</v>
      </c>
      <c r="AG306" s="8">
        <v>171.82499999999999</v>
      </c>
      <c r="AH306" s="8">
        <v>137.79499999999999</v>
      </c>
      <c r="AI306" s="8">
        <v>160.37299999999999</v>
      </c>
      <c r="AJ306" s="8">
        <v>178.44</v>
      </c>
      <c r="AK306" s="8">
        <v>175.416</v>
      </c>
      <c r="AL306" s="8">
        <v>154.20699999999999</v>
      </c>
      <c r="AM306" s="8">
        <v>181.27</v>
      </c>
      <c r="AN306" s="8">
        <v>195.17087099999998</v>
      </c>
      <c r="AO306" s="8">
        <v>233.97724199999996</v>
      </c>
      <c r="AP306" s="8">
        <v>198.596554</v>
      </c>
      <c r="AQ306" s="8">
        <v>266.31077800000003</v>
      </c>
      <c r="AR306" s="8">
        <v>276.36555300000003</v>
      </c>
      <c r="AS306" s="8">
        <v>277.44150000000002</v>
      </c>
      <c r="AT306" s="8">
        <v>234.62641600000001</v>
      </c>
      <c r="AU306" s="8">
        <v>290.234353</v>
      </c>
      <c r="AV306" s="8">
        <v>301.99841200000003</v>
      </c>
      <c r="AW306" s="8">
        <v>249.57060499999994</v>
      </c>
      <c r="AX306" s="8">
        <v>182.46523700000003</v>
      </c>
      <c r="AY306" s="29"/>
      <c r="AZ306" s="24">
        <f t="shared" si="291"/>
        <v>-0.2688833005794089</v>
      </c>
      <c r="BA306" s="24">
        <f t="shared" si="292"/>
        <v>-0.22231588364713362</v>
      </c>
      <c r="BB306" s="11"/>
      <c r="BC306" s="8">
        <v>766.93499999999995</v>
      </c>
      <c r="BD306" s="8">
        <v>754.25099999999998</v>
      </c>
      <c r="BE306" s="8">
        <v>952.63099999999997</v>
      </c>
      <c r="BF306" s="8">
        <v>1003.362</v>
      </c>
      <c r="BG306" s="8">
        <v>876.66399999999999</v>
      </c>
      <c r="BH306" s="8">
        <v>744.72500000000002</v>
      </c>
      <c r="BI306" s="8">
        <v>667.399</v>
      </c>
      <c r="BJ306" s="8">
        <v>713.91</v>
      </c>
      <c r="BK306" s="8">
        <v>788.37400000000002</v>
      </c>
      <c r="BL306" s="8">
        <v>567.06200000000001</v>
      </c>
      <c r="BM306" s="8">
        <v>461.61799999999999</v>
      </c>
      <c r="BN306" s="8">
        <v>491.91923499999996</v>
      </c>
      <c r="BO306" s="8">
        <v>507.03959200000014</v>
      </c>
      <c r="BP306" s="8">
        <v>478.052593</v>
      </c>
      <c r="BQ306" s="8">
        <v>423.98325500000016</v>
      </c>
      <c r="BR306" s="8">
        <v>418.47664600000007</v>
      </c>
      <c r="BS306" s="8">
        <v>439.99583799999999</v>
      </c>
      <c r="BT306" s="8">
        <v>456.10427600000003</v>
      </c>
      <c r="BU306" s="8">
        <v>372.98158500000005</v>
      </c>
      <c r="BV306" s="8">
        <v>432.17978099999971</v>
      </c>
      <c r="BW306" s="8">
        <v>512.47863499999994</v>
      </c>
      <c r="BX306" s="8">
        <v>516.69614000000036</v>
      </c>
      <c r="BY306" s="29"/>
      <c r="BZ306" s="24">
        <f t="shared" si="297"/>
        <v>8.2296211236210226E-3</v>
      </c>
      <c r="CA306" s="24">
        <f t="shared" si="298"/>
        <v>0.13284651600153019</v>
      </c>
    </row>
    <row r="307" spans="1:79" s="6" customFormat="1" ht="22.5" x14ac:dyDescent="0.25">
      <c r="A307" s="51" t="s">
        <v>33</v>
      </c>
      <c r="B307" s="4" t="s">
        <v>55</v>
      </c>
      <c r="C307" s="8">
        <v>255.94</v>
      </c>
      <c r="D307" s="8">
        <v>162.23500000000001</v>
      </c>
      <c r="E307" s="8">
        <v>211.65199999999999</v>
      </c>
      <c r="F307" s="8">
        <v>185.084</v>
      </c>
      <c r="G307" s="8">
        <v>188.11099999999999</v>
      </c>
      <c r="H307" s="8">
        <v>176.89500000000001</v>
      </c>
      <c r="I307" s="8">
        <v>152.53299999999999</v>
      </c>
      <c r="J307" s="8">
        <v>167.95500000000001</v>
      </c>
      <c r="K307" s="8">
        <v>158.56</v>
      </c>
      <c r="L307" s="8">
        <v>130.16</v>
      </c>
      <c r="M307" s="8">
        <v>162.17500000000001</v>
      </c>
      <c r="N307" s="8">
        <v>178.00877199999999</v>
      </c>
      <c r="O307" s="8">
        <v>206.64858600000002</v>
      </c>
      <c r="P307" s="8">
        <v>161.30555200000001</v>
      </c>
      <c r="Q307" s="8">
        <v>209.571595</v>
      </c>
      <c r="R307" s="8">
        <v>192.38764699999999</v>
      </c>
      <c r="S307" s="8">
        <v>169.96583800000002</v>
      </c>
      <c r="T307" s="8">
        <v>136.33190500000003</v>
      </c>
      <c r="U307" s="8">
        <v>174.76602199999999</v>
      </c>
      <c r="V307" s="8">
        <v>179.04853999999997</v>
      </c>
      <c r="W307" s="8">
        <v>207.53927799999997</v>
      </c>
      <c r="X307" s="8">
        <v>153.79621399999999</v>
      </c>
      <c r="Y307" s="29"/>
      <c r="Z307" s="24">
        <f t="shared" si="285"/>
        <v>-0.25895370032076526</v>
      </c>
      <c r="AA307" s="24">
        <f t="shared" si="286"/>
        <v>0.12810140810399417</v>
      </c>
      <c r="AB307" s="7"/>
      <c r="AC307" s="8">
        <v>255.94</v>
      </c>
      <c r="AD307" s="8">
        <v>162.23500000000001</v>
      </c>
      <c r="AE307" s="8">
        <v>211.65199999999999</v>
      </c>
      <c r="AF307" s="8">
        <v>185.084</v>
      </c>
      <c r="AG307" s="8">
        <v>188.11099999999999</v>
      </c>
      <c r="AH307" s="8">
        <v>176.89500000000001</v>
      </c>
      <c r="AI307" s="8">
        <v>152.53299999999999</v>
      </c>
      <c r="AJ307" s="8">
        <v>167.95500000000001</v>
      </c>
      <c r="AK307" s="8">
        <v>158.56</v>
      </c>
      <c r="AL307" s="8">
        <v>130.16</v>
      </c>
      <c r="AM307" s="8">
        <v>162.17500000000001</v>
      </c>
      <c r="AN307" s="8">
        <v>178.00877199999999</v>
      </c>
      <c r="AO307" s="8">
        <v>206.64858600000002</v>
      </c>
      <c r="AP307" s="8">
        <v>161.30555200000001</v>
      </c>
      <c r="AQ307" s="8">
        <v>209.571595</v>
      </c>
      <c r="AR307" s="8">
        <v>192.38764699999999</v>
      </c>
      <c r="AS307" s="8">
        <v>169.96583800000002</v>
      </c>
      <c r="AT307" s="8">
        <v>136.33190500000003</v>
      </c>
      <c r="AU307" s="8">
        <v>174.76602199999999</v>
      </c>
      <c r="AV307" s="8">
        <v>179.04853999999997</v>
      </c>
      <c r="AW307" s="8">
        <v>207.53927799999997</v>
      </c>
      <c r="AX307" s="8">
        <v>153.79621399999999</v>
      </c>
      <c r="AY307" s="29"/>
      <c r="AZ307" s="24">
        <f t="shared" si="291"/>
        <v>-0.25895370032076526</v>
      </c>
      <c r="BA307" s="24">
        <f t="shared" si="292"/>
        <v>0.12810140810399417</v>
      </c>
      <c r="BB307" s="11"/>
      <c r="BC307" s="8" t="s">
        <v>1</v>
      </c>
      <c r="BD307" s="8" t="s">
        <v>1</v>
      </c>
      <c r="BE307" s="8" t="s">
        <v>1</v>
      </c>
      <c r="BF307" s="8" t="s">
        <v>1</v>
      </c>
      <c r="BG307" s="8" t="s">
        <v>1</v>
      </c>
      <c r="BH307" s="8" t="s">
        <v>1</v>
      </c>
      <c r="BI307" s="8" t="s">
        <v>1</v>
      </c>
      <c r="BJ307" s="8" t="s">
        <v>1</v>
      </c>
      <c r="BK307" s="8" t="s">
        <v>1</v>
      </c>
      <c r="BL307" s="8" t="s">
        <v>1</v>
      </c>
      <c r="BM307" s="8" t="s">
        <v>1</v>
      </c>
      <c r="BN307" s="8" t="s">
        <v>1</v>
      </c>
      <c r="BO307" s="8" t="s">
        <v>1</v>
      </c>
      <c r="BP307" s="8" t="s">
        <v>1</v>
      </c>
      <c r="BQ307" s="8" t="s">
        <v>1</v>
      </c>
      <c r="BR307" s="8" t="s">
        <v>1</v>
      </c>
      <c r="BS307" s="8" t="s">
        <v>1</v>
      </c>
      <c r="BT307" s="8" t="s">
        <v>1</v>
      </c>
      <c r="BU307" s="8" t="s">
        <v>1</v>
      </c>
      <c r="BV307" s="8" t="s">
        <v>1</v>
      </c>
      <c r="BW307" s="8" t="s">
        <v>1</v>
      </c>
      <c r="BX307" s="8" t="s">
        <v>1</v>
      </c>
      <c r="BY307" s="29"/>
      <c r="BZ307" s="24" t="str">
        <f t="shared" si="297"/>
        <v>X</v>
      </c>
      <c r="CA307" s="24" t="str">
        <f t="shared" si="298"/>
        <v>X</v>
      </c>
    </row>
    <row r="308" spans="1:79" s="6" customFormat="1" ht="22.5" x14ac:dyDescent="0.25">
      <c r="A308" s="51" t="s">
        <v>74</v>
      </c>
      <c r="B308" s="4" t="s">
        <v>55</v>
      </c>
      <c r="C308" s="8">
        <v>814.16099999999994</v>
      </c>
      <c r="D308" s="8">
        <v>791.173</v>
      </c>
      <c r="E308" s="8">
        <v>975.59400000000005</v>
      </c>
      <c r="F308" s="8">
        <v>1013.6420000000001</v>
      </c>
      <c r="G308" s="8">
        <v>860.37800000000004</v>
      </c>
      <c r="H308" s="8">
        <v>705.625</v>
      </c>
      <c r="I308" s="8">
        <v>675.23900000000003</v>
      </c>
      <c r="J308" s="8">
        <v>724.39499999999998</v>
      </c>
      <c r="K308" s="8">
        <v>805.23</v>
      </c>
      <c r="L308" s="8">
        <v>591.10900000000004</v>
      </c>
      <c r="M308" s="8">
        <v>480.71299999999997</v>
      </c>
      <c r="N308" s="8">
        <v>509.08133399999997</v>
      </c>
      <c r="O308" s="8">
        <v>534.36824800000011</v>
      </c>
      <c r="P308" s="8">
        <v>515.34359500000005</v>
      </c>
      <c r="Q308" s="8">
        <v>480.72243800000018</v>
      </c>
      <c r="R308" s="8">
        <v>502.45455200000009</v>
      </c>
      <c r="S308" s="8">
        <v>547.47149999999999</v>
      </c>
      <c r="T308" s="8">
        <v>554.39878699999997</v>
      </c>
      <c r="U308" s="8">
        <v>488.44991600000003</v>
      </c>
      <c r="V308" s="8">
        <v>555.12965299999973</v>
      </c>
      <c r="W308" s="8">
        <v>554.50996199999997</v>
      </c>
      <c r="X308" s="8">
        <v>545.36516300000039</v>
      </c>
      <c r="Y308" s="29"/>
      <c r="Z308" s="24">
        <f t="shared" si="285"/>
        <v>-1.6491676663510701E-2</v>
      </c>
      <c r="AA308" s="24">
        <f t="shared" si="286"/>
        <v>-1.6294451235874696E-2</v>
      </c>
      <c r="AB308" s="7"/>
      <c r="AC308" s="8">
        <v>47.225999999999999</v>
      </c>
      <c r="AD308" s="8">
        <v>36.921999999999997</v>
      </c>
      <c r="AE308" s="8">
        <v>22.963000000000001</v>
      </c>
      <c r="AF308" s="8">
        <v>10.28</v>
      </c>
      <c r="AG308" s="8">
        <v>-16.286000000000001</v>
      </c>
      <c r="AH308" s="8">
        <v>-39.1</v>
      </c>
      <c r="AI308" s="8">
        <v>7.84</v>
      </c>
      <c r="AJ308" s="8">
        <v>10.484999999999999</v>
      </c>
      <c r="AK308" s="8">
        <v>16.856000000000002</v>
      </c>
      <c r="AL308" s="8">
        <v>24.047000000000001</v>
      </c>
      <c r="AM308" s="8">
        <v>19.094999999999999</v>
      </c>
      <c r="AN308" s="8">
        <v>17.162098999999987</v>
      </c>
      <c r="AO308" s="8">
        <v>27.32865599999996</v>
      </c>
      <c r="AP308" s="8">
        <v>37.291002000000006</v>
      </c>
      <c r="AQ308" s="8">
        <v>56.739183000000047</v>
      </c>
      <c r="AR308" s="8">
        <v>83.977906000000019</v>
      </c>
      <c r="AS308" s="8">
        <v>107.47566199999999</v>
      </c>
      <c r="AT308" s="8">
        <v>98.294510999999972</v>
      </c>
      <c r="AU308" s="8">
        <v>115.46833100000001</v>
      </c>
      <c r="AV308" s="8">
        <v>122.94987200000003</v>
      </c>
      <c r="AW308" s="8">
        <v>42.03132699999999</v>
      </c>
      <c r="AX308" s="8">
        <v>28.669023000000045</v>
      </c>
      <c r="AY308" s="29"/>
      <c r="AZ308" s="24">
        <f t="shared" si="291"/>
        <v>-0.31791297000924923</v>
      </c>
      <c r="BA308" s="24">
        <f t="shared" si="292"/>
        <v>-0.70833546341158304</v>
      </c>
      <c r="BB308" s="11"/>
      <c r="BC308" s="8">
        <v>766.93499999999995</v>
      </c>
      <c r="BD308" s="8">
        <v>754.25099999999998</v>
      </c>
      <c r="BE308" s="8">
        <v>952.63099999999997</v>
      </c>
      <c r="BF308" s="8">
        <v>1003.362</v>
      </c>
      <c r="BG308" s="8">
        <v>876.66399999999999</v>
      </c>
      <c r="BH308" s="8">
        <v>744.72500000000002</v>
      </c>
      <c r="BI308" s="8">
        <v>667.399</v>
      </c>
      <c r="BJ308" s="8">
        <v>713.91</v>
      </c>
      <c r="BK308" s="8">
        <v>788.37400000000002</v>
      </c>
      <c r="BL308" s="8">
        <v>567.06200000000001</v>
      </c>
      <c r="BM308" s="8">
        <v>461.61799999999999</v>
      </c>
      <c r="BN308" s="8">
        <v>491.91923499999996</v>
      </c>
      <c r="BO308" s="8">
        <v>507.03959200000014</v>
      </c>
      <c r="BP308" s="8">
        <v>478.052593</v>
      </c>
      <c r="BQ308" s="8">
        <v>423.98325500000016</v>
      </c>
      <c r="BR308" s="8">
        <v>418.47664600000007</v>
      </c>
      <c r="BS308" s="8">
        <v>439.99583799999999</v>
      </c>
      <c r="BT308" s="8">
        <v>456.10427600000003</v>
      </c>
      <c r="BU308" s="8">
        <v>372.98158500000005</v>
      </c>
      <c r="BV308" s="8">
        <v>432.17978099999971</v>
      </c>
      <c r="BW308" s="8">
        <v>512.47863499999994</v>
      </c>
      <c r="BX308" s="8">
        <v>516.69614000000036</v>
      </c>
      <c r="BY308" s="29"/>
      <c r="BZ308" s="24">
        <f t="shared" si="297"/>
        <v>8.2296211236210226E-3</v>
      </c>
      <c r="CA308" s="24">
        <f t="shared" si="298"/>
        <v>0.13284651600153019</v>
      </c>
    </row>
    <row r="309" spans="1:79" ht="22.5" x14ac:dyDescent="0.25">
      <c r="A309" s="47" t="s">
        <v>30</v>
      </c>
      <c r="B309" s="30" t="s">
        <v>3</v>
      </c>
      <c r="C309" s="18">
        <f t="shared" ref="C309:D309" si="299">C310+C313</f>
        <v>4615</v>
      </c>
      <c r="D309" s="18">
        <f t="shared" si="299"/>
        <v>3697</v>
      </c>
      <c r="E309" s="18">
        <f t="shared" ref="E309:F309" si="300">E310+E313</f>
        <v>1441</v>
      </c>
      <c r="F309" s="18">
        <f t="shared" si="300"/>
        <v>2204</v>
      </c>
      <c r="G309" s="18">
        <f t="shared" ref="G309:H309" si="301">G310+G313</f>
        <v>2691</v>
      </c>
      <c r="H309" s="18">
        <f t="shared" si="301"/>
        <v>3219</v>
      </c>
      <c r="I309" s="18">
        <f t="shared" ref="I309:K309" si="302">I310+I313</f>
        <v>1288</v>
      </c>
      <c r="J309" s="18">
        <f t="shared" si="302"/>
        <v>1701</v>
      </c>
      <c r="K309" s="18">
        <f t="shared" si="302"/>
        <v>2083</v>
      </c>
      <c r="L309" s="18">
        <v>2411</v>
      </c>
      <c r="M309" s="18">
        <v>871</v>
      </c>
      <c r="N309" s="18">
        <v>1345</v>
      </c>
      <c r="O309" s="18">
        <v>1676.2977406145246</v>
      </c>
      <c r="P309" s="18">
        <v>2006</v>
      </c>
      <c r="Q309" s="18">
        <v>848.8331517813225</v>
      </c>
      <c r="R309" s="18">
        <v>1306</v>
      </c>
      <c r="S309" s="18">
        <v>1583.9559295747169</v>
      </c>
      <c r="T309" s="18">
        <v>1925</v>
      </c>
      <c r="U309" s="18">
        <v>701.02823754322594</v>
      </c>
      <c r="V309" s="18">
        <v>1118.75</v>
      </c>
      <c r="W309" s="18">
        <v>1424.1676467934763</v>
      </c>
      <c r="X309" s="18">
        <v>1911</v>
      </c>
      <c r="Y309" s="29"/>
      <c r="Z309" s="19" t="s">
        <v>1</v>
      </c>
      <c r="AA309" s="19">
        <f t="shared" si="286"/>
        <v>-7.2727272727273196E-3</v>
      </c>
      <c r="AB309" s="7"/>
      <c r="AC309" s="18">
        <f t="shared" ref="AC309:AD309" si="303">AC310+AC313</f>
        <v>2090</v>
      </c>
      <c r="AD309" s="18">
        <f t="shared" si="303"/>
        <v>1966</v>
      </c>
      <c r="AE309" s="18">
        <f t="shared" ref="AE309:AF309" si="304">AE310+AE313</f>
        <v>434</v>
      </c>
      <c r="AF309" s="18">
        <f t="shared" si="304"/>
        <v>865</v>
      </c>
      <c r="AG309" s="18">
        <f t="shared" ref="AG309:AH309" si="305">AG310+AG313</f>
        <v>1129</v>
      </c>
      <c r="AH309" s="18">
        <f t="shared" si="305"/>
        <v>1374</v>
      </c>
      <c r="AI309" s="18">
        <f t="shared" ref="AI309" si="306">AI310+AI313</f>
        <v>395</v>
      </c>
      <c r="AJ309" s="18">
        <v>581</v>
      </c>
      <c r="AK309" s="18">
        <v>822</v>
      </c>
      <c r="AL309" s="18">
        <v>1043</v>
      </c>
      <c r="AM309" s="18">
        <v>308</v>
      </c>
      <c r="AN309" s="18">
        <v>597</v>
      </c>
      <c r="AO309" s="18">
        <v>768</v>
      </c>
      <c r="AP309" s="18">
        <v>895</v>
      </c>
      <c r="AQ309" s="18">
        <v>333</v>
      </c>
      <c r="AR309" s="18">
        <v>612</v>
      </c>
      <c r="AS309" s="18">
        <v>779</v>
      </c>
      <c r="AT309" s="18">
        <v>1019</v>
      </c>
      <c r="AU309" s="18">
        <v>320</v>
      </c>
      <c r="AV309" s="18">
        <v>579</v>
      </c>
      <c r="AW309" s="18">
        <v>765</v>
      </c>
      <c r="AX309" s="18">
        <v>1129</v>
      </c>
      <c r="AY309" s="29"/>
      <c r="AZ309" s="19" t="s">
        <v>1</v>
      </c>
      <c r="BA309" s="19">
        <f t="shared" si="292"/>
        <v>0.10794896957801758</v>
      </c>
      <c r="BB309" s="11"/>
      <c r="BC309" s="18">
        <f t="shared" ref="BC309:BD309" si="307">BC310+BC313</f>
        <v>2525</v>
      </c>
      <c r="BD309" s="18">
        <f t="shared" si="307"/>
        <v>1731</v>
      </c>
      <c r="BE309" s="18">
        <f t="shared" ref="BE309:BF309" si="308">BE310+BE313</f>
        <v>1007</v>
      </c>
      <c r="BF309" s="18">
        <f t="shared" si="308"/>
        <v>1339</v>
      </c>
      <c r="BG309" s="18">
        <f t="shared" ref="BG309:BH309" si="309">BG310+BG313</f>
        <v>1562</v>
      </c>
      <c r="BH309" s="18">
        <f t="shared" si="309"/>
        <v>1845</v>
      </c>
      <c r="BI309" s="18">
        <f t="shared" ref="BI309" si="310">BI310+BI313</f>
        <v>893</v>
      </c>
      <c r="BJ309" s="18">
        <v>1120</v>
      </c>
      <c r="BK309" s="18">
        <v>1261</v>
      </c>
      <c r="BL309" s="18">
        <v>1368</v>
      </c>
      <c r="BM309" s="18">
        <v>563</v>
      </c>
      <c r="BN309" s="18">
        <v>748</v>
      </c>
      <c r="BO309" s="18">
        <v>908.29774061452463</v>
      </c>
      <c r="BP309" s="18">
        <v>1111</v>
      </c>
      <c r="BQ309" s="18">
        <v>515.8331517813225</v>
      </c>
      <c r="BR309" s="18">
        <v>694</v>
      </c>
      <c r="BS309" s="18">
        <v>804.95592957471695</v>
      </c>
      <c r="BT309" s="18">
        <v>906</v>
      </c>
      <c r="BU309" s="18">
        <v>381.028237543226</v>
      </c>
      <c r="BV309" s="18">
        <v>539.75</v>
      </c>
      <c r="BW309" s="18">
        <v>659.16764679347614</v>
      </c>
      <c r="BX309" s="18">
        <v>782</v>
      </c>
      <c r="BY309" s="29"/>
      <c r="BZ309" s="19" t="s">
        <v>1</v>
      </c>
      <c r="CA309" s="19">
        <f t="shared" si="298"/>
        <v>-0.13686534216335544</v>
      </c>
    </row>
    <row r="310" spans="1:79" ht="22.5" x14ac:dyDescent="0.25">
      <c r="A310" s="53" t="s">
        <v>87</v>
      </c>
      <c r="B310" s="4" t="s">
        <v>3</v>
      </c>
      <c r="C310" s="37">
        <v>683</v>
      </c>
      <c r="D310" s="37">
        <v>699</v>
      </c>
      <c r="E310" s="37">
        <v>331</v>
      </c>
      <c r="F310" s="37">
        <v>515</v>
      </c>
      <c r="G310" s="37">
        <v>623</v>
      </c>
      <c r="H310" s="37">
        <v>762</v>
      </c>
      <c r="I310" s="37">
        <v>311</v>
      </c>
      <c r="J310" s="37">
        <v>424</v>
      </c>
      <c r="K310" s="37">
        <v>498</v>
      </c>
      <c r="L310" s="37">
        <v>588</v>
      </c>
      <c r="M310" s="37">
        <v>239</v>
      </c>
      <c r="N310" s="37">
        <v>401</v>
      </c>
      <c r="O310" s="37">
        <v>492.29774061452468</v>
      </c>
      <c r="P310" s="37">
        <v>610</v>
      </c>
      <c r="Q310" s="37">
        <v>315.8331517813225</v>
      </c>
      <c r="R310" s="37">
        <v>419</v>
      </c>
      <c r="S310" s="37">
        <v>476.95592957471695</v>
      </c>
      <c r="T310" s="37">
        <v>541</v>
      </c>
      <c r="U310" s="37">
        <v>233.028237543226</v>
      </c>
      <c r="V310" s="37">
        <v>341.5</v>
      </c>
      <c r="W310" s="37">
        <v>430.16764679347614</v>
      </c>
      <c r="X310" s="37">
        <v>527</v>
      </c>
      <c r="Y310" s="29"/>
      <c r="Z310" s="24" t="s">
        <v>1</v>
      </c>
      <c r="AA310" s="24">
        <f t="shared" si="286"/>
        <v>-2.5878003696857665E-2</v>
      </c>
      <c r="AB310" s="7"/>
      <c r="AC310" s="37">
        <v>81</v>
      </c>
      <c r="AD310" s="37">
        <v>113</v>
      </c>
      <c r="AE310" s="37">
        <v>40</v>
      </c>
      <c r="AF310" s="37">
        <v>69</v>
      </c>
      <c r="AG310" s="37">
        <v>87</v>
      </c>
      <c r="AH310" s="37">
        <v>94</v>
      </c>
      <c r="AI310" s="37">
        <v>33</v>
      </c>
      <c r="AJ310" s="37">
        <v>54</v>
      </c>
      <c r="AK310" s="37">
        <v>62</v>
      </c>
      <c r="AL310" s="37">
        <v>83</v>
      </c>
      <c r="AM310" s="37">
        <v>44</v>
      </c>
      <c r="AN310" s="37">
        <v>69</v>
      </c>
      <c r="AO310" s="37">
        <v>85</v>
      </c>
      <c r="AP310" s="37">
        <v>99</v>
      </c>
      <c r="AQ310" s="37">
        <v>49</v>
      </c>
      <c r="AR310" s="37">
        <v>67</v>
      </c>
      <c r="AS310" s="37">
        <v>72</v>
      </c>
      <c r="AT310" s="37">
        <v>86</v>
      </c>
      <c r="AU310" s="37">
        <v>39</v>
      </c>
      <c r="AV310" s="37">
        <v>55</v>
      </c>
      <c r="AW310" s="37">
        <v>70</v>
      </c>
      <c r="AX310" s="37">
        <v>83</v>
      </c>
      <c r="AY310" s="29"/>
      <c r="AZ310" s="24" t="s">
        <v>1</v>
      </c>
      <c r="BA310" s="24">
        <f t="shared" si="292"/>
        <v>-3.4883720930232509E-2</v>
      </c>
      <c r="BB310" s="11"/>
      <c r="BC310" s="37">
        <v>602</v>
      </c>
      <c r="BD310" s="37">
        <v>586</v>
      </c>
      <c r="BE310" s="37">
        <v>291</v>
      </c>
      <c r="BF310" s="37">
        <v>446</v>
      </c>
      <c r="BG310" s="37">
        <v>536</v>
      </c>
      <c r="BH310" s="37">
        <v>668</v>
      </c>
      <c r="BI310" s="37">
        <v>278</v>
      </c>
      <c r="BJ310" s="37">
        <v>370</v>
      </c>
      <c r="BK310" s="37">
        <v>436</v>
      </c>
      <c r="BL310" s="37">
        <v>505</v>
      </c>
      <c r="BM310" s="37">
        <v>195</v>
      </c>
      <c r="BN310" s="37">
        <v>332</v>
      </c>
      <c r="BO310" s="37">
        <v>407.29774061452468</v>
      </c>
      <c r="BP310" s="37">
        <v>511</v>
      </c>
      <c r="BQ310" s="37">
        <v>266.8331517813225</v>
      </c>
      <c r="BR310" s="37">
        <v>352</v>
      </c>
      <c r="BS310" s="37">
        <v>404.95592957471695</v>
      </c>
      <c r="BT310" s="37">
        <v>455</v>
      </c>
      <c r="BU310" s="37">
        <v>194.028237543226</v>
      </c>
      <c r="BV310" s="37">
        <v>286.5</v>
      </c>
      <c r="BW310" s="37">
        <v>360.16764679347614</v>
      </c>
      <c r="BX310" s="37">
        <v>444</v>
      </c>
      <c r="BY310" s="29"/>
      <c r="BZ310" s="24" t="s">
        <v>1</v>
      </c>
      <c r="CA310" s="24">
        <f t="shared" si="298"/>
        <v>-2.4175824175824201E-2</v>
      </c>
    </row>
    <row r="311" spans="1:79" s="6" customFormat="1" x14ac:dyDescent="0.25">
      <c r="A311" s="51" t="s">
        <v>117</v>
      </c>
      <c r="B311" s="4" t="s">
        <v>3</v>
      </c>
      <c r="C311" s="37">
        <v>47</v>
      </c>
      <c r="D311" s="37">
        <v>47</v>
      </c>
      <c r="E311" s="37">
        <v>22</v>
      </c>
      <c r="F311" s="37">
        <v>30</v>
      </c>
      <c r="G311" s="37">
        <v>36</v>
      </c>
      <c r="H311" s="37">
        <v>45</v>
      </c>
      <c r="I311" s="37">
        <v>23</v>
      </c>
      <c r="J311" s="37">
        <v>31</v>
      </c>
      <c r="K311" s="37">
        <v>37</v>
      </c>
      <c r="L311" s="37">
        <v>43</v>
      </c>
      <c r="M311" s="37">
        <v>26</v>
      </c>
      <c r="N311" s="37">
        <v>61</v>
      </c>
      <c r="O311" s="37">
        <v>74.699615478270061</v>
      </c>
      <c r="P311" s="37">
        <v>148</v>
      </c>
      <c r="Q311" s="37">
        <v>73.657951539875228</v>
      </c>
      <c r="R311" s="37">
        <v>99</v>
      </c>
      <c r="S311" s="37">
        <v>136</v>
      </c>
      <c r="T311" s="37">
        <v>116</v>
      </c>
      <c r="U311" s="37">
        <v>44.25</v>
      </c>
      <c r="V311" s="37">
        <v>58.25</v>
      </c>
      <c r="W311" s="37">
        <v>71</v>
      </c>
      <c r="X311" s="37">
        <v>87</v>
      </c>
      <c r="Y311" s="29"/>
      <c r="Z311" s="24" t="s">
        <v>1</v>
      </c>
      <c r="AA311" s="24">
        <f t="shared" si="286"/>
        <v>-0.25</v>
      </c>
      <c r="AB311" s="7"/>
      <c r="AC311" s="37">
        <v>7</v>
      </c>
      <c r="AD311" s="37">
        <v>8</v>
      </c>
      <c r="AE311" s="37">
        <v>6</v>
      </c>
      <c r="AF311" s="37">
        <v>8</v>
      </c>
      <c r="AG311" s="37">
        <v>9</v>
      </c>
      <c r="AH311" s="37">
        <v>10</v>
      </c>
      <c r="AI311" s="37">
        <v>7</v>
      </c>
      <c r="AJ311" s="37">
        <v>7</v>
      </c>
      <c r="AK311" s="37">
        <v>8</v>
      </c>
      <c r="AL311" s="37">
        <v>13</v>
      </c>
      <c r="AM311" s="37">
        <v>11</v>
      </c>
      <c r="AN311" s="37">
        <v>21</v>
      </c>
      <c r="AO311" s="37">
        <v>22</v>
      </c>
      <c r="AP311" s="37">
        <v>28</v>
      </c>
      <c r="AQ311" s="37">
        <v>20</v>
      </c>
      <c r="AR311" s="37">
        <v>25</v>
      </c>
      <c r="AS311" s="37">
        <v>28</v>
      </c>
      <c r="AT311" s="37">
        <v>31</v>
      </c>
      <c r="AU311" s="37">
        <v>21</v>
      </c>
      <c r="AV311" s="37">
        <v>29</v>
      </c>
      <c r="AW311" s="37">
        <v>34</v>
      </c>
      <c r="AX311" s="37">
        <v>41</v>
      </c>
      <c r="AY311" s="29"/>
      <c r="AZ311" s="24" t="s">
        <v>1</v>
      </c>
      <c r="BA311" s="24">
        <f t="shared" si="292"/>
        <v>0.32258064516129026</v>
      </c>
      <c r="BB311" s="11"/>
      <c r="BC311" s="37">
        <v>40</v>
      </c>
      <c r="BD311" s="37">
        <v>39</v>
      </c>
      <c r="BE311" s="37">
        <v>16</v>
      </c>
      <c r="BF311" s="37">
        <v>22</v>
      </c>
      <c r="BG311" s="37">
        <v>27</v>
      </c>
      <c r="BH311" s="37">
        <v>35</v>
      </c>
      <c r="BI311" s="37">
        <v>16</v>
      </c>
      <c r="BJ311" s="37">
        <v>24</v>
      </c>
      <c r="BK311" s="37">
        <v>29</v>
      </c>
      <c r="BL311" s="37">
        <v>30</v>
      </c>
      <c r="BM311" s="37">
        <v>15</v>
      </c>
      <c r="BN311" s="37">
        <v>40</v>
      </c>
      <c r="BO311" s="37">
        <v>52.699615478270069</v>
      </c>
      <c r="BP311" s="37">
        <v>120</v>
      </c>
      <c r="BQ311" s="37">
        <v>53.657951539875228</v>
      </c>
      <c r="BR311" s="37">
        <v>74</v>
      </c>
      <c r="BS311" s="37">
        <v>108</v>
      </c>
      <c r="BT311" s="37">
        <v>85</v>
      </c>
      <c r="BU311" s="37">
        <v>23.25</v>
      </c>
      <c r="BV311" s="37">
        <v>29.25</v>
      </c>
      <c r="BW311" s="37">
        <v>37</v>
      </c>
      <c r="BX311" s="37">
        <v>46</v>
      </c>
      <c r="BY311" s="29"/>
      <c r="BZ311" s="24" t="s">
        <v>1</v>
      </c>
      <c r="CA311" s="24">
        <f t="shared" si="298"/>
        <v>-0.45882352941176474</v>
      </c>
    </row>
    <row r="312" spans="1:79" s="6" customFormat="1" x14ac:dyDescent="0.25">
      <c r="A312" s="51" t="s">
        <v>118</v>
      </c>
      <c r="B312" s="4" t="s">
        <v>3</v>
      </c>
      <c r="C312" s="37">
        <v>636</v>
      </c>
      <c r="D312" s="37">
        <v>652</v>
      </c>
      <c r="E312" s="37">
        <v>309</v>
      </c>
      <c r="F312" s="37">
        <v>485</v>
      </c>
      <c r="G312" s="37">
        <v>587</v>
      </c>
      <c r="H312" s="37">
        <v>717</v>
      </c>
      <c r="I312" s="37">
        <v>288</v>
      </c>
      <c r="J312" s="37">
        <v>393</v>
      </c>
      <c r="K312" s="37">
        <v>461</v>
      </c>
      <c r="L312" s="37">
        <v>545</v>
      </c>
      <c r="M312" s="37">
        <v>213</v>
      </c>
      <c r="N312" s="37">
        <v>340</v>
      </c>
      <c r="O312" s="37">
        <v>417.59812513625462</v>
      </c>
      <c r="P312" s="37">
        <v>462</v>
      </c>
      <c r="Q312" s="37">
        <v>242.17520024144727</v>
      </c>
      <c r="R312" s="37">
        <v>320</v>
      </c>
      <c r="S312" s="37">
        <v>340.95592957471695</v>
      </c>
      <c r="T312" s="37">
        <v>425</v>
      </c>
      <c r="U312" s="37">
        <v>188.778237543226</v>
      </c>
      <c r="V312" s="37">
        <v>283.25</v>
      </c>
      <c r="W312" s="37">
        <v>359.16764679347614</v>
      </c>
      <c r="X312" s="37">
        <v>440</v>
      </c>
      <c r="Y312" s="29"/>
      <c r="Z312" s="24" t="s">
        <v>1</v>
      </c>
      <c r="AA312" s="24">
        <f t="shared" si="286"/>
        <v>3.529411764705892E-2</v>
      </c>
      <c r="AB312" s="7"/>
      <c r="AC312" s="37">
        <v>74</v>
      </c>
      <c r="AD312" s="37">
        <v>105</v>
      </c>
      <c r="AE312" s="37">
        <v>34</v>
      </c>
      <c r="AF312" s="37">
        <v>61</v>
      </c>
      <c r="AG312" s="37">
        <v>78</v>
      </c>
      <c r="AH312" s="37">
        <v>84</v>
      </c>
      <c r="AI312" s="37">
        <v>26</v>
      </c>
      <c r="AJ312" s="37">
        <v>47</v>
      </c>
      <c r="AK312" s="37">
        <v>54</v>
      </c>
      <c r="AL312" s="37">
        <v>70</v>
      </c>
      <c r="AM312" s="37">
        <v>33</v>
      </c>
      <c r="AN312" s="37">
        <v>48</v>
      </c>
      <c r="AO312" s="37">
        <v>63</v>
      </c>
      <c r="AP312" s="37">
        <v>71</v>
      </c>
      <c r="AQ312" s="37">
        <v>29</v>
      </c>
      <c r="AR312" s="37">
        <v>42</v>
      </c>
      <c r="AS312" s="37">
        <v>44</v>
      </c>
      <c r="AT312" s="37">
        <v>55</v>
      </c>
      <c r="AU312" s="37">
        <v>18</v>
      </c>
      <c r="AV312" s="37">
        <v>26</v>
      </c>
      <c r="AW312" s="37">
        <v>36</v>
      </c>
      <c r="AX312" s="37">
        <v>42</v>
      </c>
      <c r="AY312" s="29"/>
      <c r="AZ312" s="24" t="s">
        <v>1</v>
      </c>
      <c r="BA312" s="24">
        <f t="shared" si="292"/>
        <v>-0.23636363636363633</v>
      </c>
      <c r="BB312" s="11"/>
      <c r="BC312" s="37">
        <v>562</v>
      </c>
      <c r="BD312" s="37">
        <v>547</v>
      </c>
      <c r="BE312" s="37">
        <v>275</v>
      </c>
      <c r="BF312" s="37">
        <v>424</v>
      </c>
      <c r="BG312" s="37">
        <v>509</v>
      </c>
      <c r="BH312" s="37">
        <v>633</v>
      </c>
      <c r="BI312" s="37">
        <v>262</v>
      </c>
      <c r="BJ312" s="37">
        <v>346</v>
      </c>
      <c r="BK312" s="37">
        <v>407</v>
      </c>
      <c r="BL312" s="37">
        <v>475</v>
      </c>
      <c r="BM312" s="37">
        <v>180</v>
      </c>
      <c r="BN312" s="37">
        <v>292</v>
      </c>
      <c r="BO312" s="37">
        <v>354.59812513625462</v>
      </c>
      <c r="BP312" s="37">
        <v>391</v>
      </c>
      <c r="BQ312" s="37">
        <v>213.17520024144727</v>
      </c>
      <c r="BR312" s="37">
        <v>278</v>
      </c>
      <c r="BS312" s="37">
        <v>296.95592957471695</v>
      </c>
      <c r="BT312" s="37">
        <v>370</v>
      </c>
      <c r="BU312" s="37">
        <v>170.778237543226</v>
      </c>
      <c r="BV312" s="37">
        <v>257.25</v>
      </c>
      <c r="BW312" s="37">
        <v>323.16764679347614</v>
      </c>
      <c r="BX312" s="37">
        <v>398</v>
      </c>
      <c r="BY312" s="29"/>
      <c r="BZ312" s="24" t="s">
        <v>1</v>
      </c>
      <c r="CA312" s="24">
        <f t="shared" si="298"/>
        <v>7.5675675675675569E-2</v>
      </c>
    </row>
    <row r="313" spans="1:79" ht="22.5" x14ac:dyDescent="0.25">
      <c r="A313" s="53" t="s">
        <v>69</v>
      </c>
      <c r="B313" s="4" t="s">
        <v>3</v>
      </c>
      <c r="C313" s="37">
        <v>3932</v>
      </c>
      <c r="D313" s="37">
        <v>2998</v>
      </c>
      <c r="E313" s="37">
        <v>1110</v>
      </c>
      <c r="F313" s="37">
        <v>1689</v>
      </c>
      <c r="G313" s="37">
        <v>2068</v>
      </c>
      <c r="H313" s="37">
        <v>2457</v>
      </c>
      <c r="I313" s="37">
        <v>977</v>
      </c>
      <c r="J313" s="37">
        <v>1277</v>
      </c>
      <c r="K313" s="37">
        <v>1585</v>
      </c>
      <c r="L313" s="37">
        <v>1823</v>
      </c>
      <c r="M313" s="37">
        <v>632</v>
      </c>
      <c r="N313" s="37">
        <v>944</v>
      </c>
      <c r="O313" s="37">
        <v>1184</v>
      </c>
      <c r="P313" s="37">
        <v>1396</v>
      </c>
      <c r="Q313" s="37">
        <v>533</v>
      </c>
      <c r="R313" s="37">
        <v>887</v>
      </c>
      <c r="S313" s="37">
        <v>1107</v>
      </c>
      <c r="T313" s="37">
        <v>1384</v>
      </c>
      <c r="U313" s="37">
        <v>468</v>
      </c>
      <c r="V313" s="37">
        <v>777.25</v>
      </c>
      <c r="W313" s="37">
        <v>994</v>
      </c>
      <c r="X313" s="37">
        <v>1384</v>
      </c>
      <c r="Y313" s="29"/>
      <c r="Z313" s="24" t="s">
        <v>1</v>
      </c>
      <c r="AA313" s="24">
        <f t="shared" si="286"/>
        <v>0</v>
      </c>
      <c r="AB313" s="7"/>
      <c r="AC313" s="37">
        <v>2009</v>
      </c>
      <c r="AD313" s="37">
        <v>1853</v>
      </c>
      <c r="AE313" s="37">
        <v>394</v>
      </c>
      <c r="AF313" s="37">
        <v>796</v>
      </c>
      <c r="AG313" s="37">
        <v>1042</v>
      </c>
      <c r="AH313" s="37">
        <v>1280</v>
      </c>
      <c r="AI313" s="37">
        <v>362</v>
      </c>
      <c r="AJ313" s="37">
        <v>527</v>
      </c>
      <c r="AK313" s="37">
        <v>760</v>
      </c>
      <c r="AL313" s="37">
        <v>960</v>
      </c>
      <c r="AM313" s="37">
        <v>264</v>
      </c>
      <c r="AN313" s="37">
        <v>528</v>
      </c>
      <c r="AO313" s="37">
        <v>683</v>
      </c>
      <c r="AP313" s="37">
        <v>796</v>
      </c>
      <c r="AQ313" s="37">
        <v>284</v>
      </c>
      <c r="AR313" s="37">
        <v>545</v>
      </c>
      <c r="AS313" s="37">
        <v>707</v>
      </c>
      <c r="AT313" s="37">
        <v>933</v>
      </c>
      <c r="AU313" s="37">
        <v>281</v>
      </c>
      <c r="AV313" s="37">
        <v>524</v>
      </c>
      <c r="AW313" s="37">
        <v>695</v>
      </c>
      <c r="AX313" s="37">
        <v>1046</v>
      </c>
      <c r="AY313" s="29"/>
      <c r="AZ313" s="24" t="s">
        <v>1</v>
      </c>
      <c r="BA313" s="24">
        <f t="shared" si="292"/>
        <v>0.12111468381564849</v>
      </c>
      <c r="BB313" s="11"/>
      <c r="BC313" s="37">
        <v>1923</v>
      </c>
      <c r="BD313" s="37">
        <v>1145</v>
      </c>
      <c r="BE313" s="37">
        <v>716</v>
      </c>
      <c r="BF313" s="37">
        <v>893</v>
      </c>
      <c r="BG313" s="37">
        <v>1026</v>
      </c>
      <c r="BH313" s="37">
        <v>1177</v>
      </c>
      <c r="BI313" s="37">
        <v>615</v>
      </c>
      <c r="BJ313" s="37">
        <v>750</v>
      </c>
      <c r="BK313" s="37">
        <v>825</v>
      </c>
      <c r="BL313" s="37">
        <v>863</v>
      </c>
      <c r="BM313" s="37">
        <v>368</v>
      </c>
      <c r="BN313" s="37">
        <v>416</v>
      </c>
      <c r="BO313" s="37">
        <v>501</v>
      </c>
      <c r="BP313" s="37">
        <v>600</v>
      </c>
      <c r="BQ313" s="37">
        <v>249</v>
      </c>
      <c r="BR313" s="37">
        <v>342</v>
      </c>
      <c r="BS313" s="37">
        <v>400</v>
      </c>
      <c r="BT313" s="37">
        <v>451</v>
      </c>
      <c r="BU313" s="37">
        <v>187</v>
      </c>
      <c r="BV313" s="37">
        <v>253.25</v>
      </c>
      <c r="BW313" s="37">
        <v>299</v>
      </c>
      <c r="BX313" s="37">
        <v>338</v>
      </c>
      <c r="BY313" s="29"/>
      <c r="BZ313" s="24" t="s">
        <v>1</v>
      </c>
      <c r="CA313" s="24">
        <f t="shared" si="298"/>
        <v>-0.25055432372505548</v>
      </c>
    </row>
    <row r="314" spans="1:79" s="6" customFormat="1" ht="22.5" x14ac:dyDescent="0.25">
      <c r="A314" s="51" t="s">
        <v>70</v>
      </c>
      <c r="B314" s="4" t="s">
        <v>3</v>
      </c>
      <c r="C314" s="38">
        <v>1997</v>
      </c>
      <c r="D314" s="38">
        <v>1835</v>
      </c>
      <c r="E314" s="38">
        <v>391</v>
      </c>
      <c r="F314" s="38">
        <v>790</v>
      </c>
      <c r="G314" s="38">
        <v>1034</v>
      </c>
      <c r="H314" s="38">
        <v>1268</v>
      </c>
      <c r="I314" s="38">
        <v>355</v>
      </c>
      <c r="J314" s="38">
        <v>516</v>
      </c>
      <c r="K314" s="38">
        <v>750</v>
      </c>
      <c r="L314" s="38">
        <v>944</v>
      </c>
      <c r="M314" s="38">
        <v>257</v>
      </c>
      <c r="N314" s="38">
        <v>515</v>
      </c>
      <c r="O314" s="38">
        <v>670</v>
      </c>
      <c r="P314" s="38">
        <v>782</v>
      </c>
      <c r="Q314" s="38">
        <v>274</v>
      </c>
      <c r="R314" s="38">
        <v>532</v>
      </c>
      <c r="S314" s="38">
        <v>696</v>
      </c>
      <c r="T314" s="38">
        <v>915</v>
      </c>
      <c r="U314" s="38">
        <v>273</v>
      </c>
      <c r="V314" s="38">
        <v>510</v>
      </c>
      <c r="W314" s="38">
        <v>678</v>
      </c>
      <c r="X314" s="38">
        <v>1024</v>
      </c>
      <c r="Y314" s="29"/>
      <c r="Z314" s="24" t="s">
        <v>1</v>
      </c>
      <c r="AA314" s="24">
        <f t="shared" si="286"/>
        <v>0.11912568306010929</v>
      </c>
      <c r="AB314" s="7"/>
      <c r="AC314" s="38">
        <v>1997</v>
      </c>
      <c r="AD314" s="38">
        <v>1835</v>
      </c>
      <c r="AE314" s="38">
        <v>391</v>
      </c>
      <c r="AF314" s="38">
        <v>790</v>
      </c>
      <c r="AG314" s="38">
        <v>1034</v>
      </c>
      <c r="AH314" s="38">
        <v>1268</v>
      </c>
      <c r="AI314" s="38">
        <v>355</v>
      </c>
      <c r="AJ314" s="38">
        <v>516</v>
      </c>
      <c r="AK314" s="38">
        <v>750</v>
      </c>
      <c r="AL314" s="38">
        <v>944</v>
      </c>
      <c r="AM314" s="38">
        <v>257</v>
      </c>
      <c r="AN314" s="38">
        <v>515</v>
      </c>
      <c r="AO314" s="38">
        <v>670</v>
      </c>
      <c r="AP314" s="38">
        <v>782</v>
      </c>
      <c r="AQ314" s="38">
        <v>274</v>
      </c>
      <c r="AR314" s="38">
        <v>532</v>
      </c>
      <c r="AS314" s="38">
        <v>696</v>
      </c>
      <c r="AT314" s="38">
        <v>915</v>
      </c>
      <c r="AU314" s="38">
        <v>273</v>
      </c>
      <c r="AV314" s="38">
        <v>510</v>
      </c>
      <c r="AW314" s="38">
        <v>678</v>
      </c>
      <c r="AX314" s="38">
        <v>1024</v>
      </c>
      <c r="AY314" s="29"/>
      <c r="AZ314" s="24" t="s">
        <v>1</v>
      </c>
      <c r="BA314" s="24">
        <f t="shared" si="292"/>
        <v>0.11912568306010929</v>
      </c>
      <c r="BB314" s="11"/>
      <c r="BC314" s="37" t="s">
        <v>1</v>
      </c>
      <c r="BD314" s="37" t="s">
        <v>1</v>
      </c>
      <c r="BE314" s="37" t="s">
        <v>1</v>
      </c>
      <c r="BF314" s="37" t="s">
        <v>1</v>
      </c>
      <c r="BG314" s="37" t="s">
        <v>1</v>
      </c>
      <c r="BH314" s="37" t="s">
        <v>1</v>
      </c>
      <c r="BI314" s="37" t="s">
        <v>1</v>
      </c>
      <c r="BJ314" s="37" t="s">
        <v>1</v>
      </c>
      <c r="BK314" s="37" t="s">
        <v>1</v>
      </c>
      <c r="BL314" s="37" t="s">
        <v>1</v>
      </c>
      <c r="BM314" s="37" t="s">
        <v>1</v>
      </c>
      <c r="BN314" s="37" t="s">
        <v>1</v>
      </c>
      <c r="BO314" s="37" t="s">
        <v>1</v>
      </c>
      <c r="BP314" s="37" t="s">
        <v>1</v>
      </c>
      <c r="BQ314" s="37" t="s">
        <v>1</v>
      </c>
      <c r="BR314" s="37" t="s">
        <v>1</v>
      </c>
      <c r="BS314" s="37" t="s">
        <v>1</v>
      </c>
      <c r="BT314" s="37" t="s">
        <v>1</v>
      </c>
      <c r="BU314" s="37" t="s">
        <v>1</v>
      </c>
      <c r="BV314" s="37" t="s">
        <v>1</v>
      </c>
      <c r="BW314" s="37" t="s">
        <v>1</v>
      </c>
      <c r="BX314" s="37" t="s">
        <v>1</v>
      </c>
      <c r="BY314" s="29"/>
      <c r="BZ314" s="24" t="s">
        <v>1</v>
      </c>
      <c r="CA314" s="24" t="str">
        <f t="shared" si="298"/>
        <v>X</v>
      </c>
    </row>
    <row r="315" spans="1:79" s="6" customFormat="1" ht="22.5" x14ac:dyDescent="0.25">
      <c r="A315" s="51" t="s">
        <v>75</v>
      </c>
      <c r="B315" s="4" t="s">
        <v>3</v>
      </c>
      <c r="C315" s="38">
        <v>1935</v>
      </c>
      <c r="D315" s="38">
        <v>1163</v>
      </c>
      <c r="E315" s="38">
        <v>719</v>
      </c>
      <c r="F315" s="38">
        <v>899</v>
      </c>
      <c r="G315" s="38">
        <v>1034</v>
      </c>
      <c r="H315" s="38">
        <v>1189</v>
      </c>
      <c r="I315" s="38">
        <v>622</v>
      </c>
      <c r="J315" s="38">
        <v>761</v>
      </c>
      <c r="K315" s="38">
        <v>835</v>
      </c>
      <c r="L315" s="38">
        <v>879</v>
      </c>
      <c r="M315" s="38">
        <v>375</v>
      </c>
      <c r="N315" s="38">
        <v>429</v>
      </c>
      <c r="O315" s="38">
        <v>514</v>
      </c>
      <c r="P315" s="38">
        <v>614</v>
      </c>
      <c r="Q315" s="38">
        <v>259</v>
      </c>
      <c r="R315" s="38">
        <v>355</v>
      </c>
      <c r="S315" s="38">
        <v>411</v>
      </c>
      <c r="T315" s="38">
        <v>469</v>
      </c>
      <c r="U315" s="38">
        <v>195</v>
      </c>
      <c r="V315" s="38">
        <v>267.25</v>
      </c>
      <c r="W315" s="38">
        <v>316</v>
      </c>
      <c r="X315" s="38">
        <v>360</v>
      </c>
      <c r="Y315" s="29"/>
      <c r="Z315" s="24" t="s">
        <v>1</v>
      </c>
      <c r="AA315" s="24">
        <f t="shared" si="286"/>
        <v>-0.23240938166311298</v>
      </c>
      <c r="AB315" s="7"/>
      <c r="AC315" s="38">
        <v>12</v>
      </c>
      <c r="AD315" s="38">
        <v>18</v>
      </c>
      <c r="AE315" s="38">
        <v>3</v>
      </c>
      <c r="AF315" s="38">
        <v>6</v>
      </c>
      <c r="AG315" s="38">
        <v>8</v>
      </c>
      <c r="AH315" s="38">
        <v>12</v>
      </c>
      <c r="AI315" s="38">
        <v>7</v>
      </c>
      <c r="AJ315" s="38">
        <v>11</v>
      </c>
      <c r="AK315" s="38">
        <v>10</v>
      </c>
      <c r="AL315" s="38">
        <v>16</v>
      </c>
      <c r="AM315" s="38">
        <v>7</v>
      </c>
      <c r="AN315" s="38">
        <v>13</v>
      </c>
      <c r="AO315" s="38">
        <v>13</v>
      </c>
      <c r="AP315" s="38">
        <v>14</v>
      </c>
      <c r="AQ315" s="38">
        <v>10</v>
      </c>
      <c r="AR315" s="38">
        <v>13</v>
      </c>
      <c r="AS315" s="38">
        <v>11</v>
      </c>
      <c r="AT315" s="38">
        <v>18</v>
      </c>
      <c r="AU315" s="38">
        <v>8</v>
      </c>
      <c r="AV315" s="38">
        <v>14</v>
      </c>
      <c r="AW315" s="38">
        <v>17</v>
      </c>
      <c r="AX315" s="38">
        <v>22</v>
      </c>
      <c r="AY315" s="29"/>
      <c r="AZ315" s="24" t="s">
        <v>1</v>
      </c>
      <c r="BA315" s="24">
        <f t="shared" si="292"/>
        <v>0.22222222222222232</v>
      </c>
      <c r="BB315" s="11"/>
      <c r="BC315" s="38">
        <v>1923</v>
      </c>
      <c r="BD315" s="38">
        <v>1145</v>
      </c>
      <c r="BE315" s="38">
        <v>716</v>
      </c>
      <c r="BF315" s="38">
        <v>893</v>
      </c>
      <c r="BG315" s="38">
        <v>1026</v>
      </c>
      <c r="BH315" s="38">
        <v>1177</v>
      </c>
      <c r="BI315" s="38">
        <v>615</v>
      </c>
      <c r="BJ315" s="38">
        <v>750</v>
      </c>
      <c r="BK315" s="38">
        <v>825</v>
      </c>
      <c r="BL315" s="38">
        <v>863</v>
      </c>
      <c r="BM315" s="38">
        <v>368</v>
      </c>
      <c r="BN315" s="38">
        <v>416</v>
      </c>
      <c r="BO315" s="38">
        <v>501</v>
      </c>
      <c r="BP315" s="38">
        <v>600</v>
      </c>
      <c r="BQ315" s="38">
        <v>249</v>
      </c>
      <c r="BR315" s="38">
        <v>342</v>
      </c>
      <c r="BS315" s="38">
        <v>400</v>
      </c>
      <c r="BT315" s="38">
        <v>451</v>
      </c>
      <c r="BU315" s="38">
        <v>187</v>
      </c>
      <c r="BV315" s="38">
        <v>253.25</v>
      </c>
      <c r="BW315" s="38">
        <v>299</v>
      </c>
      <c r="BX315" s="38">
        <v>338</v>
      </c>
      <c r="BY315" s="29"/>
      <c r="BZ315" s="24" t="s">
        <v>1</v>
      </c>
      <c r="CA315" s="24">
        <f t="shared" si="298"/>
        <v>-0.25055432372505548</v>
      </c>
    </row>
    <row r="316" spans="1:79" s="6" customFormat="1" ht="45" x14ac:dyDescent="0.25">
      <c r="A316" s="47" t="s">
        <v>71</v>
      </c>
      <c r="B316" s="30" t="s">
        <v>3</v>
      </c>
      <c r="C316" s="18">
        <v>8730</v>
      </c>
      <c r="D316" s="18">
        <v>7351</v>
      </c>
      <c r="E316" s="18">
        <v>3481</v>
      </c>
      <c r="F316" s="18">
        <v>3204</v>
      </c>
      <c r="G316" s="18">
        <v>3028</v>
      </c>
      <c r="H316" s="18">
        <v>2925</v>
      </c>
      <c r="I316" s="18">
        <v>2753</v>
      </c>
      <c r="J316" s="18">
        <v>2485</v>
      </c>
      <c r="K316" s="18">
        <v>2385</v>
      </c>
      <c r="L316" s="18">
        <v>2274</v>
      </c>
      <c r="M316" s="18">
        <v>2178</v>
      </c>
      <c r="N316" s="18">
        <v>5894</v>
      </c>
      <c r="O316" s="18">
        <v>6340</v>
      </c>
      <c r="P316" s="18">
        <v>6297</v>
      </c>
      <c r="Q316" s="18">
        <v>5925</v>
      </c>
      <c r="R316" s="18">
        <v>5948</v>
      </c>
      <c r="S316" s="18">
        <v>5665</v>
      </c>
      <c r="T316" s="18">
        <v>5366</v>
      </c>
      <c r="U316" s="18">
        <v>5327</v>
      </c>
      <c r="V316" s="18">
        <v>5310</v>
      </c>
      <c r="W316" s="18">
        <v>5251</v>
      </c>
      <c r="X316" s="18">
        <v>5275</v>
      </c>
      <c r="Y316" s="29"/>
      <c r="Z316" s="19">
        <f>IFERROR(X316/W316-1,"X")</f>
        <v>4.57055798895456E-3</v>
      </c>
      <c r="AA316" s="19">
        <f t="shared" si="286"/>
        <v>-1.6958628401043563E-2</v>
      </c>
      <c r="AB316" s="7"/>
      <c r="AC316" s="18">
        <v>2906</v>
      </c>
      <c r="AD316" s="18">
        <v>2325</v>
      </c>
      <c r="AE316" s="18">
        <v>2288</v>
      </c>
      <c r="AF316" s="18">
        <v>1971</v>
      </c>
      <c r="AG316" s="18">
        <v>1828</v>
      </c>
      <c r="AH316" s="18">
        <v>1745</v>
      </c>
      <c r="AI316" s="18">
        <v>1714</v>
      </c>
      <c r="AJ316" s="18">
        <v>1526</v>
      </c>
      <c r="AK316" s="18">
        <v>1464</v>
      </c>
      <c r="AL316" s="18">
        <v>1492</v>
      </c>
      <c r="AM316" s="18">
        <v>1495</v>
      </c>
      <c r="AN316" s="18">
        <v>1860</v>
      </c>
      <c r="AO316" s="18">
        <v>1917</v>
      </c>
      <c r="AP316" s="18">
        <v>1903</v>
      </c>
      <c r="AQ316" s="18">
        <v>1759</v>
      </c>
      <c r="AR316" s="18">
        <v>1792</v>
      </c>
      <c r="AS316" s="18">
        <v>1789</v>
      </c>
      <c r="AT316" s="18">
        <v>1811</v>
      </c>
      <c r="AU316" s="18">
        <v>1785</v>
      </c>
      <c r="AV316" s="18">
        <v>1810</v>
      </c>
      <c r="AW316" s="18">
        <v>1785</v>
      </c>
      <c r="AX316" s="18">
        <v>2005</v>
      </c>
      <c r="AY316" s="29"/>
      <c r="AZ316" s="19">
        <f>IFERROR(AX316/AW316-1,"X")</f>
        <v>0.12324929971988796</v>
      </c>
      <c r="BA316" s="19">
        <f t="shared" si="292"/>
        <v>0.1071231363887355</v>
      </c>
      <c r="BB316" s="11"/>
      <c r="BC316" s="18">
        <v>5824</v>
      </c>
      <c r="BD316" s="18">
        <v>5026</v>
      </c>
      <c r="BE316" s="18">
        <v>1193</v>
      </c>
      <c r="BF316" s="18">
        <v>1233</v>
      </c>
      <c r="BG316" s="18">
        <v>1200</v>
      </c>
      <c r="BH316" s="18">
        <v>1180</v>
      </c>
      <c r="BI316" s="18">
        <v>1039</v>
      </c>
      <c r="BJ316" s="18">
        <v>959</v>
      </c>
      <c r="BK316" s="18">
        <v>921</v>
      </c>
      <c r="BL316" s="18">
        <v>782</v>
      </c>
      <c r="BM316" s="18">
        <v>683</v>
      </c>
      <c r="BN316" s="18">
        <v>4034</v>
      </c>
      <c r="BO316" s="18">
        <v>4423</v>
      </c>
      <c r="BP316" s="18">
        <v>4394</v>
      </c>
      <c r="BQ316" s="18">
        <v>4166</v>
      </c>
      <c r="BR316" s="18">
        <v>4156</v>
      </c>
      <c r="BS316" s="18">
        <v>3876</v>
      </c>
      <c r="BT316" s="18">
        <v>3555</v>
      </c>
      <c r="BU316" s="18">
        <v>3542</v>
      </c>
      <c r="BV316" s="18">
        <v>3500</v>
      </c>
      <c r="BW316" s="18">
        <v>3466</v>
      </c>
      <c r="BX316" s="18">
        <v>3270</v>
      </c>
      <c r="BY316" s="29"/>
      <c r="BZ316" s="19">
        <f>IFERROR(BX316/BW316-1,"X")</f>
        <v>-5.654933641084825E-2</v>
      </c>
      <c r="CA316" s="19">
        <f t="shared" si="298"/>
        <v>-8.0168776371308037E-2</v>
      </c>
    </row>
    <row r="317" spans="1:79" s="6" customFormat="1" ht="22.5" x14ac:dyDescent="0.25">
      <c r="A317" s="51" t="s">
        <v>70</v>
      </c>
      <c r="B317" s="4" t="s">
        <v>3</v>
      </c>
      <c r="C317" s="37">
        <v>2887</v>
      </c>
      <c r="D317" s="37">
        <v>2306</v>
      </c>
      <c r="E317" s="37">
        <v>2271</v>
      </c>
      <c r="F317" s="37">
        <v>1956</v>
      </c>
      <c r="G317" s="37">
        <v>1814</v>
      </c>
      <c r="H317" s="37">
        <v>1729</v>
      </c>
      <c r="I317" s="37">
        <v>1702</v>
      </c>
      <c r="J317" s="37">
        <v>1512</v>
      </c>
      <c r="K317" s="37">
        <v>1452</v>
      </c>
      <c r="L317" s="37">
        <v>1475</v>
      </c>
      <c r="M317" s="37">
        <v>1478</v>
      </c>
      <c r="N317" s="37">
        <v>1798</v>
      </c>
      <c r="O317" s="37">
        <v>1852</v>
      </c>
      <c r="P317" s="37">
        <v>1841</v>
      </c>
      <c r="Q317" s="37">
        <v>1698</v>
      </c>
      <c r="R317" s="37">
        <v>1709</v>
      </c>
      <c r="S317" s="37">
        <v>1725</v>
      </c>
      <c r="T317" s="37">
        <v>1750</v>
      </c>
      <c r="U317" s="37">
        <v>1724</v>
      </c>
      <c r="V317" s="37">
        <v>1750</v>
      </c>
      <c r="W317" s="37">
        <v>1730</v>
      </c>
      <c r="X317" s="37">
        <v>1931</v>
      </c>
      <c r="Y317" s="29"/>
      <c r="Z317" s="24">
        <f>IFERROR(X317/W317-1,"X")</f>
        <v>0.11618497109826587</v>
      </c>
      <c r="AA317" s="24">
        <f t="shared" si="286"/>
        <v>0.10342857142857143</v>
      </c>
      <c r="AB317" s="7"/>
      <c r="AC317" s="37">
        <v>2887</v>
      </c>
      <c r="AD317" s="37">
        <v>2306</v>
      </c>
      <c r="AE317" s="37">
        <v>2271</v>
      </c>
      <c r="AF317" s="37">
        <v>1956</v>
      </c>
      <c r="AG317" s="37">
        <v>1814</v>
      </c>
      <c r="AH317" s="37">
        <v>1729</v>
      </c>
      <c r="AI317" s="37">
        <v>1702</v>
      </c>
      <c r="AJ317" s="37">
        <v>1512</v>
      </c>
      <c r="AK317" s="37">
        <v>1452</v>
      </c>
      <c r="AL317" s="37">
        <v>1475</v>
      </c>
      <c r="AM317" s="37">
        <v>1478</v>
      </c>
      <c r="AN317" s="37">
        <v>1798</v>
      </c>
      <c r="AO317" s="37">
        <v>1852</v>
      </c>
      <c r="AP317" s="37">
        <v>1841</v>
      </c>
      <c r="AQ317" s="37">
        <v>1698</v>
      </c>
      <c r="AR317" s="37">
        <v>1709</v>
      </c>
      <c r="AS317" s="37">
        <v>1725</v>
      </c>
      <c r="AT317" s="37">
        <v>1750</v>
      </c>
      <c r="AU317" s="37">
        <v>1724</v>
      </c>
      <c r="AV317" s="37">
        <v>1750</v>
      </c>
      <c r="AW317" s="37">
        <v>1730</v>
      </c>
      <c r="AX317" s="37">
        <v>1931</v>
      </c>
      <c r="AY317" s="29"/>
      <c r="AZ317" s="24">
        <f>IFERROR(AX317/AW317-1,"X")</f>
        <v>0.11618497109826587</v>
      </c>
      <c r="BA317" s="24">
        <f t="shared" si="292"/>
        <v>0.10342857142857143</v>
      </c>
      <c r="BB317" s="11"/>
      <c r="BC317" s="37">
        <v>0</v>
      </c>
      <c r="BD317" s="37">
        <v>0</v>
      </c>
      <c r="BE317" s="37">
        <v>0</v>
      </c>
      <c r="BF317" s="37">
        <v>0</v>
      </c>
      <c r="BG317" s="37">
        <v>0</v>
      </c>
      <c r="BH317" s="37">
        <v>0</v>
      </c>
      <c r="BI317" s="37" t="s">
        <v>1</v>
      </c>
      <c r="BJ317" s="37" t="s">
        <v>1</v>
      </c>
      <c r="BK317" s="37" t="s">
        <v>1</v>
      </c>
      <c r="BL317" s="37" t="s">
        <v>1</v>
      </c>
      <c r="BM317" s="37" t="s">
        <v>1</v>
      </c>
      <c r="BN317" s="37" t="s">
        <v>1</v>
      </c>
      <c r="BO317" s="37" t="s">
        <v>1</v>
      </c>
      <c r="BP317" s="37" t="s">
        <v>1</v>
      </c>
      <c r="BQ317" s="37" t="s">
        <v>1</v>
      </c>
      <c r="BR317" s="37" t="s">
        <v>1</v>
      </c>
      <c r="BS317" s="37" t="s">
        <v>1</v>
      </c>
      <c r="BT317" s="37" t="s">
        <v>1</v>
      </c>
      <c r="BU317" s="37" t="s">
        <v>1</v>
      </c>
      <c r="BV317" s="37" t="s">
        <v>1</v>
      </c>
      <c r="BW317" s="37" t="s">
        <v>1</v>
      </c>
      <c r="BX317" s="37" t="s">
        <v>1</v>
      </c>
      <c r="BY317" s="29"/>
      <c r="BZ317" s="24" t="str">
        <f>IFERROR(BX317/BW317-1,"X")</f>
        <v>X</v>
      </c>
      <c r="CA317" s="24" t="str">
        <f t="shared" si="298"/>
        <v>X</v>
      </c>
    </row>
    <row r="318" spans="1:79" s="6" customFormat="1" ht="22.5" x14ac:dyDescent="0.25">
      <c r="A318" s="51" t="s">
        <v>75</v>
      </c>
      <c r="B318" s="4" t="s">
        <v>3</v>
      </c>
      <c r="C318" s="37">
        <v>5843</v>
      </c>
      <c r="D318" s="37">
        <v>5045</v>
      </c>
      <c r="E318" s="37">
        <v>1210</v>
      </c>
      <c r="F318" s="37">
        <v>1248</v>
      </c>
      <c r="G318" s="37">
        <v>1214</v>
      </c>
      <c r="H318" s="37">
        <v>1196</v>
      </c>
      <c r="I318" s="37">
        <v>1051</v>
      </c>
      <c r="J318" s="37">
        <v>973</v>
      </c>
      <c r="K318" s="37">
        <v>933</v>
      </c>
      <c r="L318" s="37">
        <v>799</v>
      </c>
      <c r="M318" s="37">
        <v>700</v>
      </c>
      <c r="N318" s="37">
        <v>4096</v>
      </c>
      <c r="O318" s="37">
        <v>4488</v>
      </c>
      <c r="P318" s="37">
        <v>4456</v>
      </c>
      <c r="Q318" s="37">
        <v>4227</v>
      </c>
      <c r="R318" s="37">
        <v>4239</v>
      </c>
      <c r="S318" s="37">
        <v>3940</v>
      </c>
      <c r="T318" s="37">
        <v>3616</v>
      </c>
      <c r="U318" s="37">
        <v>3603</v>
      </c>
      <c r="V318" s="37">
        <v>3560</v>
      </c>
      <c r="W318" s="37">
        <v>3521</v>
      </c>
      <c r="X318" s="37">
        <v>3344</v>
      </c>
      <c r="Y318" s="29"/>
      <c r="Z318" s="24">
        <f>IFERROR(X318/W318-1,"X")</f>
        <v>-5.0269809713149649E-2</v>
      </c>
      <c r="AA318" s="24">
        <f t="shared" si="286"/>
        <v>-7.5221238938053103E-2</v>
      </c>
      <c r="AB318" s="7"/>
      <c r="AC318" s="37">
        <v>19</v>
      </c>
      <c r="AD318" s="37">
        <v>19</v>
      </c>
      <c r="AE318" s="37">
        <v>17</v>
      </c>
      <c r="AF318" s="37">
        <v>15</v>
      </c>
      <c r="AG318" s="37">
        <v>14</v>
      </c>
      <c r="AH318" s="37">
        <v>16</v>
      </c>
      <c r="AI318" s="37">
        <v>12</v>
      </c>
      <c r="AJ318" s="37">
        <v>14</v>
      </c>
      <c r="AK318" s="37">
        <v>12</v>
      </c>
      <c r="AL318" s="37">
        <v>17</v>
      </c>
      <c r="AM318" s="37">
        <v>17</v>
      </c>
      <c r="AN318" s="37">
        <v>62</v>
      </c>
      <c r="AO318" s="37">
        <v>65</v>
      </c>
      <c r="AP318" s="37">
        <v>62</v>
      </c>
      <c r="AQ318" s="37">
        <v>61</v>
      </c>
      <c r="AR318" s="37">
        <v>83</v>
      </c>
      <c r="AS318" s="37">
        <v>64</v>
      </c>
      <c r="AT318" s="37">
        <v>61</v>
      </c>
      <c r="AU318" s="37">
        <v>61</v>
      </c>
      <c r="AV318" s="37">
        <v>60</v>
      </c>
      <c r="AW318" s="37">
        <v>55</v>
      </c>
      <c r="AX318" s="37">
        <v>74</v>
      </c>
      <c r="AY318" s="29"/>
      <c r="AZ318" s="24">
        <f>IFERROR(AX318/AW318-1,"X")</f>
        <v>0.34545454545454546</v>
      </c>
      <c r="BA318" s="24">
        <f t="shared" si="292"/>
        <v>0.21311475409836067</v>
      </c>
      <c r="BB318" s="11"/>
      <c r="BC318" s="37">
        <v>5824</v>
      </c>
      <c r="BD318" s="37">
        <v>5026</v>
      </c>
      <c r="BE318" s="37">
        <v>1193</v>
      </c>
      <c r="BF318" s="37">
        <v>1233</v>
      </c>
      <c r="BG318" s="37">
        <v>1200</v>
      </c>
      <c r="BH318" s="37">
        <v>1180</v>
      </c>
      <c r="BI318" s="37">
        <v>1039</v>
      </c>
      <c r="BJ318" s="37">
        <v>959</v>
      </c>
      <c r="BK318" s="37">
        <v>921</v>
      </c>
      <c r="BL318" s="37">
        <v>782</v>
      </c>
      <c r="BM318" s="37">
        <v>683</v>
      </c>
      <c r="BN318" s="37">
        <v>4034</v>
      </c>
      <c r="BO318" s="37">
        <v>4423</v>
      </c>
      <c r="BP318" s="37">
        <v>4394</v>
      </c>
      <c r="BQ318" s="37">
        <v>4166</v>
      </c>
      <c r="BR318" s="37">
        <v>4156</v>
      </c>
      <c r="BS318" s="37">
        <v>3876</v>
      </c>
      <c r="BT318" s="37">
        <v>3555</v>
      </c>
      <c r="BU318" s="37">
        <v>3542</v>
      </c>
      <c r="BV318" s="37">
        <v>3500</v>
      </c>
      <c r="BW318" s="37">
        <v>3466</v>
      </c>
      <c r="BX318" s="37">
        <v>3270</v>
      </c>
      <c r="BY318" s="29"/>
      <c r="BZ318" s="24">
        <f>IFERROR(BX318/BW318-1,"X")</f>
        <v>-5.654933641084825E-2</v>
      </c>
      <c r="CA318" s="24">
        <f t="shared" si="298"/>
        <v>-8.0168776371308037E-2</v>
      </c>
    </row>
    <row r="319" spans="1:79" ht="33.75" x14ac:dyDescent="0.25">
      <c r="A319" s="47" t="s">
        <v>31</v>
      </c>
      <c r="B319" s="17" t="s">
        <v>55</v>
      </c>
      <c r="C319" s="28">
        <f t="shared" ref="C319:D319" si="311">C320+C323</f>
        <v>38742.345000000001</v>
      </c>
      <c r="D319" s="28">
        <f t="shared" si="311"/>
        <v>53987.448999999993</v>
      </c>
      <c r="E319" s="28">
        <f t="shared" ref="E319:F319" si="312">E320+E323</f>
        <v>11643.049000000001</v>
      </c>
      <c r="F319" s="28">
        <f t="shared" si="312"/>
        <v>33326.074000000001</v>
      </c>
      <c r="G319" s="28">
        <f t="shared" ref="G319:H319" si="313">G320+G323</f>
        <v>46600.451000000001</v>
      </c>
      <c r="H319" s="28">
        <f t="shared" si="313"/>
        <v>59755.981</v>
      </c>
      <c r="I319" s="28">
        <f t="shared" ref="I319:K319" si="314">I320+I323</f>
        <v>11027.314</v>
      </c>
      <c r="J319" s="28">
        <f t="shared" si="314"/>
        <v>21984.459000000003</v>
      </c>
      <c r="K319" s="28">
        <f t="shared" si="314"/>
        <v>35567.116999999998</v>
      </c>
      <c r="L319" s="28">
        <v>58921.966999999997</v>
      </c>
      <c r="M319" s="28">
        <v>17622.584999999999</v>
      </c>
      <c r="N319" s="28">
        <v>45286.036513999999</v>
      </c>
      <c r="O319" s="28">
        <v>67225.525880722707</v>
      </c>
      <c r="P319" s="28">
        <v>106514.28423400002</v>
      </c>
      <c r="Q319" s="28">
        <v>21532.503208870949</v>
      </c>
      <c r="R319" s="28">
        <v>40461.320694999988</v>
      </c>
      <c r="S319" s="28">
        <v>67011.582583585914</v>
      </c>
      <c r="T319" s="28">
        <v>91574.903814999998</v>
      </c>
      <c r="U319" s="28">
        <v>30192.190236621762</v>
      </c>
      <c r="V319" s="28">
        <v>57070.521111000009</v>
      </c>
      <c r="W319" s="28">
        <v>103729.02181893354</v>
      </c>
      <c r="X319" s="28">
        <v>155742.54018200003</v>
      </c>
      <c r="Y319" s="29"/>
      <c r="Z319" s="19" t="s">
        <v>1</v>
      </c>
      <c r="AA319" s="19">
        <f t="shared" si="286"/>
        <v>0.7007120258256756</v>
      </c>
      <c r="AB319" s="7"/>
      <c r="AC319" s="28">
        <f t="shared" ref="AC319:AH319" si="315">AC320+AC323</f>
        <v>21329.724000000002</v>
      </c>
      <c r="AD319" s="28">
        <f t="shared" si="315"/>
        <v>28872.732000000004</v>
      </c>
      <c r="AE319" s="28">
        <f t="shared" si="315"/>
        <v>5085.7280000000001</v>
      </c>
      <c r="AF319" s="28">
        <f t="shared" si="315"/>
        <v>17162.606</v>
      </c>
      <c r="AG319" s="28">
        <f t="shared" si="315"/>
        <v>24225.850000000002</v>
      </c>
      <c r="AH319" s="28">
        <f t="shared" si="315"/>
        <v>31757.978999999999</v>
      </c>
      <c r="AI319" s="28">
        <f t="shared" ref="AI319" si="316">AI320+AI323</f>
        <v>4936.4110000000001</v>
      </c>
      <c r="AJ319" s="28">
        <v>9359.17</v>
      </c>
      <c r="AK319" s="28">
        <v>15672.221000000001</v>
      </c>
      <c r="AL319" s="28">
        <v>28235.514999999999</v>
      </c>
      <c r="AM319" s="28">
        <v>7743.9570000000003</v>
      </c>
      <c r="AN319" s="28">
        <v>25288.896555000003</v>
      </c>
      <c r="AO319" s="28">
        <v>37745.646350000003</v>
      </c>
      <c r="AP319" s="28">
        <v>57251.54916200001</v>
      </c>
      <c r="AQ319" s="28">
        <v>10519.055993</v>
      </c>
      <c r="AR319" s="28">
        <v>18085.868976999998</v>
      </c>
      <c r="AS319" s="28">
        <v>30084.429260000004</v>
      </c>
      <c r="AT319" s="28">
        <v>40229.320546000003</v>
      </c>
      <c r="AU319" s="28">
        <v>9936.3511120000003</v>
      </c>
      <c r="AV319" s="28">
        <v>21580.368736000004</v>
      </c>
      <c r="AW319" s="28">
        <v>37019.298429000002</v>
      </c>
      <c r="AX319" s="28">
        <v>53268.264832000001</v>
      </c>
      <c r="AY319" s="29"/>
      <c r="AZ319" s="19" t="s">
        <v>1</v>
      </c>
      <c r="BA319" s="19">
        <f t="shared" si="292"/>
        <v>0.32411544885752397</v>
      </c>
      <c r="BB319" s="11"/>
      <c r="BC319" s="28">
        <f t="shared" ref="BC319:BH319" si="317">BC320+BC323</f>
        <v>17412.620999999999</v>
      </c>
      <c r="BD319" s="28">
        <f t="shared" si="317"/>
        <v>25114.716999999997</v>
      </c>
      <c r="BE319" s="28">
        <f t="shared" si="317"/>
        <v>6557.3209999999999</v>
      </c>
      <c r="BF319" s="28">
        <f t="shared" si="317"/>
        <v>16163.468000000001</v>
      </c>
      <c r="BG319" s="28">
        <f t="shared" si="317"/>
        <v>22374.600999999999</v>
      </c>
      <c r="BH319" s="28">
        <f t="shared" si="317"/>
        <v>27998.002</v>
      </c>
      <c r="BI319" s="28">
        <f t="shared" ref="BI319" si="318">BI320+BI323</f>
        <v>6090.9030000000002</v>
      </c>
      <c r="BJ319" s="28">
        <v>12625.289000000001</v>
      </c>
      <c r="BK319" s="28">
        <v>19894.896000000001</v>
      </c>
      <c r="BL319" s="28">
        <v>30686.452000000001</v>
      </c>
      <c r="BM319" s="28">
        <v>9878.6279999999988</v>
      </c>
      <c r="BN319" s="28">
        <v>19997.139959</v>
      </c>
      <c r="BO319" s="28">
        <v>29479.879530722705</v>
      </c>
      <c r="BP319" s="28">
        <v>49262.73507200001</v>
      </c>
      <c r="BQ319" s="28">
        <v>11013.447215870949</v>
      </c>
      <c r="BR319" s="28">
        <v>22375.451717999993</v>
      </c>
      <c r="BS319" s="28">
        <v>36927.153323585902</v>
      </c>
      <c r="BT319" s="28">
        <v>51345.58326900001</v>
      </c>
      <c r="BU319" s="28">
        <v>20255.839124621762</v>
      </c>
      <c r="BV319" s="28">
        <v>35490.152374999998</v>
      </c>
      <c r="BW319" s="28">
        <v>66709.723389933555</v>
      </c>
      <c r="BX319" s="28">
        <v>102474.27535</v>
      </c>
      <c r="BY319" s="29"/>
      <c r="BZ319" s="19" t="s">
        <v>1</v>
      </c>
      <c r="CA319" s="19">
        <f t="shared" si="298"/>
        <v>0.99577585501631694</v>
      </c>
    </row>
    <row r="320" spans="1:79" ht="22.5" x14ac:dyDescent="0.25">
      <c r="A320" s="89" t="s">
        <v>32</v>
      </c>
      <c r="B320" s="4" t="s">
        <v>55</v>
      </c>
      <c r="C320" s="8">
        <v>25979.728999999999</v>
      </c>
      <c r="D320" s="8">
        <v>38199.379999999997</v>
      </c>
      <c r="E320" s="8">
        <v>7789.1270000000004</v>
      </c>
      <c r="F320" s="8">
        <v>24750.023000000001</v>
      </c>
      <c r="G320" s="8">
        <v>33655.688000000002</v>
      </c>
      <c r="H320" s="8">
        <v>43197.995000000003</v>
      </c>
      <c r="I320" s="8">
        <v>7433.8289999999997</v>
      </c>
      <c r="J320" s="8">
        <v>15447.985000000001</v>
      </c>
      <c r="K320" s="8">
        <v>25888.531999999999</v>
      </c>
      <c r="L320" s="8">
        <v>46397.858999999997</v>
      </c>
      <c r="M320" s="8">
        <v>15079.850999999999</v>
      </c>
      <c r="N320" s="8">
        <v>39121.523389000002</v>
      </c>
      <c r="O320" s="8">
        <v>58741.821770722701</v>
      </c>
      <c r="P320" s="8">
        <v>94960.408656000014</v>
      </c>
      <c r="Q320" s="8">
        <v>18362.855940870948</v>
      </c>
      <c r="R320" s="8">
        <v>34485.833143999989</v>
      </c>
      <c r="S320" s="8">
        <v>57637.462731585911</v>
      </c>
      <c r="T320" s="8">
        <v>79366.358854999999</v>
      </c>
      <c r="U320" s="8">
        <v>27897.329659621762</v>
      </c>
      <c r="V320" s="8">
        <v>51736.558520000006</v>
      </c>
      <c r="W320" s="8">
        <v>95700.040505933546</v>
      </c>
      <c r="X320" s="8">
        <v>143197.91218400002</v>
      </c>
      <c r="Y320" s="29"/>
      <c r="Z320" s="24" t="s">
        <v>1</v>
      </c>
      <c r="AA320" s="24">
        <f t="shared" si="286"/>
        <v>0.80426460593484439</v>
      </c>
      <c r="AB320" s="7"/>
      <c r="AC320" s="8">
        <v>14668.681</v>
      </c>
      <c r="AD320" s="8">
        <v>21574.240000000002</v>
      </c>
      <c r="AE320" s="8">
        <v>3493.8449999999998</v>
      </c>
      <c r="AF320" s="8">
        <v>13617.225</v>
      </c>
      <c r="AG320" s="8">
        <v>18532.219000000001</v>
      </c>
      <c r="AH320" s="8">
        <v>24637.292000000001</v>
      </c>
      <c r="AI320" s="8">
        <v>3394.36</v>
      </c>
      <c r="AJ320" s="8">
        <v>6605.9189999999999</v>
      </c>
      <c r="AK320" s="8">
        <v>11227.225</v>
      </c>
      <c r="AL320" s="8">
        <v>22275.373</v>
      </c>
      <c r="AM320" s="8">
        <v>6600.2650000000003</v>
      </c>
      <c r="AN320" s="8">
        <v>22283.243198000004</v>
      </c>
      <c r="AO320" s="8">
        <v>33209.186024000002</v>
      </c>
      <c r="AP320" s="8">
        <v>51672.781035000007</v>
      </c>
      <c r="AQ320" s="8">
        <v>8541.9885749999994</v>
      </c>
      <c r="AR320" s="8">
        <v>14626.739801</v>
      </c>
      <c r="AS320" s="8">
        <v>24870.786609000002</v>
      </c>
      <c r="AT320" s="8">
        <v>33113.469459</v>
      </c>
      <c r="AU320" s="8">
        <v>8781.1720879999993</v>
      </c>
      <c r="AV320" s="8">
        <v>18457.057104000003</v>
      </c>
      <c r="AW320" s="8">
        <v>32106.800564000001</v>
      </c>
      <c r="AX320" s="8">
        <v>44647.624819999997</v>
      </c>
      <c r="AY320" s="29"/>
      <c r="AZ320" s="24" t="s">
        <v>1</v>
      </c>
      <c r="BA320" s="24">
        <f t="shared" si="292"/>
        <v>0.3483221646490775</v>
      </c>
      <c r="BB320" s="11"/>
      <c r="BC320" s="8">
        <v>11311.048000000001</v>
      </c>
      <c r="BD320" s="8">
        <v>16625.14</v>
      </c>
      <c r="BE320" s="8">
        <v>4295.2820000000002</v>
      </c>
      <c r="BF320" s="8">
        <v>11132.798000000001</v>
      </c>
      <c r="BG320" s="8">
        <v>15123.468999999999</v>
      </c>
      <c r="BH320" s="8">
        <v>18560.703000000001</v>
      </c>
      <c r="BI320" s="8">
        <v>4039.4690000000001</v>
      </c>
      <c r="BJ320" s="8">
        <v>8842.0660000000007</v>
      </c>
      <c r="BK320" s="8">
        <v>14661.307000000001</v>
      </c>
      <c r="BL320" s="8">
        <v>24122.486000000001</v>
      </c>
      <c r="BM320" s="8">
        <v>8479.5859999999993</v>
      </c>
      <c r="BN320" s="8">
        <v>16838.280190999998</v>
      </c>
      <c r="BO320" s="8">
        <v>25532.635746722703</v>
      </c>
      <c r="BP320" s="8">
        <v>43287.627621000007</v>
      </c>
      <c r="BQ320" s="8">
        <v>9820.8673658709486</v>
      </c>
      <c r="BR320" s="8">
        <v>19859.093342999993</v>
      </c>
      <c r="BS320" s="8">
        <v>32766.676122585905</v>
      </c>
      <c r="BT320" s="8">
        <v>46252.889396000006</v>
      </c>
      <c r="BU320" s="8">
        <v>19116.157571621763</v>
      </c>
      <c r="BV320" s="8">
        <v>33279.501415999999</v>
      </c>
      <c r="BW320" s="8">
        <v>63593.239941933549</v>
      </c>
      <c r="BX320" s="8">
        <v>98550.287364000003</v>
      </c>
      <c r="BY320" s="29"/>
      <c r="BZ320" s="24" t="s">
        <v>1</v>
      </c>
      <c r="CA320" s="24">
        <f t="shared" si="298"/>
        <v>1.1306839129605324</v>
      </c>
    </row>
    <row r="321" spans="1:79" x14ac:dyDescent="0.25">
      <c r="A321" s="52" t="s">
        <v>120</v>
      </c>
      <c r="B321" s="4" t="s">
        <v>55</v>
      </c>
      <c r="C321" s="8">
        <v>9792.9860000000008</v>
      </c>
      <c r="D321" s="8">
        <v>13495.465</v>
      </c>
      <c r="E321" s="8">
        <v>3520.6060000000002</v>
      </c>
      <c r="F321" s="8">
        <v>8592.8169999999991</v>
      </c>
      <c r="G321" s="8">
        <v>12092.005999999999</v>
      </c>
      <c r="H321" s="8">
        <v>15340.414000000001</v>
      </c>
      <c r="I321" s="8">
        <v>2890.614</v>
      </c>
      <c r="J321" s="8">
        <v>6884.6419999999998</v>
      </c>
      <c r="K321" s="8">
        <v>11591.790999999999</v>
      </c>
      <c r="L321" s="8">
        <v>24447.537</v>
      </c>
      <c r="M321" s="8">
        <v>7888.6049999999996</v>
      </c>
      <c r="N321" s="8">
        <v>24228.305557</v>
      </c>
      <c r="O321" s="8">
        <v>36572.569174475699</v>
      </c>
      <c r="P321" s="8">
        <v>56431.158045000004</v>
      </c>
      <c r="Q321" s="8">
        <v>10498.581179825846</v>
      </c>
      <c r="R321" s="8">
        <v>17600.163381999999</v>
      </c>
      <c r="S321" s="8">
        <v>30085.070638000001</v>
      </c>
      <c r="T321" s="8">
        <v>41844.439832999997</v>
      </c>
      <c r="U321" s="8">
        <v>18018.746999999999</v>
      </c>
      <c r="V321" s="8">
        <v>33590.286999999997</v>
      </c>
      <c r="W321" s="8">
        <v>59271.961702999994</v>
      </c>
      <c r="X321" s="8">
        <v>91191.188862999988</v>
      </c>
      <c r="Y321" s="29"/>
      <c r="Z321" s="24" t="s">
        <v>1</v>
      </c>
      <c r="AA321" s="24">
        <f t="shared" si="286"/>
        <v>1.1792904679078391</v>
      </c>
      <c r="AB321" s="7"/>
      <c r="AC321" s="8">
        <v>5660.2470000000003</v>
      </c>
      <c r="AD321" s="8">
        <v>7875.8069999999998</v>
      </c>
      <c r="AE321" s="8">
        <v>1622.0139999999999</v>
      </c>
      <c r="AF321" s="8">
        <v>3629.598</v>
      </c>
      <c r="AG321" s="8">
        <v>5394.098</v>
      </c>
      <c r="AH321" s="8">
        <v>8160.598</v>
      </c>
      <c r="AI321" s="8">
        <v>2348.8710000000001</v>
      </c>
      <c r="AJ321" s="8">
        <v>4547.5010000000002</v>
      </c>
      <c r="AK321" s="8">
        <v>8234.6129999999994</v>
      </c>
      <c r="AL321" s="8">
        <v>17792.79</v>
      </c>
      <c r="AM321" s="8">
        <v>4752.1930000000002</v>
      </c>
      <c r="AN321" s="8">
        <v>17924.737076999998</v>
      </c>
      <c r="AO321" s="8">
        <v>27154.024974</v>
      </c>
      <c r="AP321" s="8">
        <v>42915.070157000002</v>
      </c>
      <c r="AQ321" s="8">
        <v>7167.4</v>
      </c>
      <c r="AR321" s="8">
        <v>12809.932355999999</v>
      </c>
      <c r="AS321" s="8">
        <v>22788.250712000001</v>
      </c>
      <c r="AT321" s="8">
        <v>30403.250712000001</v>
      </c>
      <c r="AU321" s="8">
        <v>8035.5</v>
      </c>
      <c r="AV321" s="8">
        <v>17038.2</v>
      </c>
      <c r="AW321" s="8">
        <v>30247.556171</v>
      </c>
      <c r="AX321" s="8">
        <v>41893.056170999997</v>
      </c>
      <c r="AY321" s="29"/>
      <c r="AZ321" s="24" t="s">
        <v>1</v>
      </c>
      <c r="BA321" s="24">
        <f t="shared" si="292"/>
        <v>0.37791371612986868</v>
      </c>
      <c r="BB321" s="11"/>
      <c r="BC321" s="8">
        <v>4132.7389999999996</v>
      </c>
      <c r="BD321" s="8">
        <v>5619.6580000000004</v>
      </c>
      <c r="BE321" s="8">
        <v>1898.5920000000001</v>
      </c>
      <c r="BF321" s="8">
        <v>4963.2190000000001</v>
      </c>
      <c r="BG321" s="8">
        <v>6697.9080000000004</v>
      </c>
      <c r="BH321" s="8">
        <v>7179.8159999999998</v>
      </c>
      <c r="BI321" s="8">
        <v>541.74300000000005</v>
      </c>
      <c r="BJ321" s="8">
        <v>2337.1410000000001</v>
      </c>
      <c r="BK321" s="8">
        <v>3357.1779999999999</v>
      </c>
      <c r="BL321" s="8">
        <v>6654.7470000000003</v>
      </c>
      <c r="BM321" s="8">
        <v>3136.4119999999998</v>
      </c>
      <c r="BN321" s="8">
        <v>6303.5684799999999</v>
      </c>
      <c r="BO321" s="8">
        <v>9418.5442004756969</v>
      </c>
      <c r="BP321" s="8">
        <v>13516.087888</v>
      </c>
      <c r="BQ321" s="8">
        <v>3331.1811798258459</v>
      </c>
      <c r="BR321" s="8">
        <v>4790.2310259999995</v>
      </c>
      <c r="BS321" s="8">
        <v>7296.8199260000001</v>
      </c>
      <c r="BT321" s="8">
        <v>11441.189120999999</v>
      </c>
      <c r="BU321" s="8">
        <v>9983.2469999999994</v>
      </c>
      <c r="BV321" s="8">
        <v>16552.087</v>
      </c>
      <c r="BW321" s="8">
        <v>29024.405531999997</v>
      </c>
      <c r="BX321" s="8">
        <v>49298.132691999999</v>
      </c>
      <c r="BY321" s="29"/>
      <c r="BZ321" s="24" t="s">
        <v>1</v>
      </c>
      <c r="CA321" s="24">
        <f t="shared" si="298"/>
        <v>3.3088294556301481</v>
      </c>
    </row>
    <row r="322" spans="1:79" s="6" customFormat="1" ht="22.5" x14ac:dyDescent="0.25">
      <c r="A322" s="51" t="s">
        <v>121</v>
      </c>
      <c r="B322" s="4" t="s">
        <v>55</v>
      </c>
      <c r="C322" s="8">
        <v>16186.743</v>
      </c>
      <c r="D322" s="8">
        <v>24703.915000000001</v>
      </c>
      <c r="E322" s="8">
        <v>4268.5209999999997</v>
      </c>
      <c r="F322" s="8">
        <v>16157.206</v>
      </c>
      <c r="G322" s="8">
        <v>21563.682000000001</v>
      </c>
      <c r="H322" s="8">
        <v>27857.580999999998</v>
      </c>
      <c r="I322" s="8">
        <v>4543.2150000000001</v>
      </c>
      <c r="J322" s="8">
        <v>8563.3430000000008</v>
      </c>
      <c r="K322" s="8">
        <v>14296.741000000002</v>
      </c>
      <c r="L322" s="8">
        <v>21950.322</v>
      </c>
      <c r="M322" s="8">
        <v>7191.2460000000001</v>
      </c>
      <c r="N322" s="8">
        <v>14893.217832000002</v>
      </c>
      <c r="O322" s="8">
        <v>22169.252596247006</v>
      </c>
      <c r="P322" s="8">
        <v>38529.250610999996</v>
      </c>
      <c r="Q322" s="8">
        <v>7864.2747610451006</v>
      </c>
      <c r="R322" s="8">
        <v>16885.669762000001</v>
      </c>
      <c r="S322" s="8">
        <v>27552.392093585899</v>
      </c>
      <c r="T322" s="8">
        <v>37521.919022000009</v>
      </c>
      <c r="U322" s="8">
        <v>9878.5826596217594</v>
      </c>
      <c r="V322" s="8">
        <v>18146.271519999998</v>
      </c>
      <c r="W322" s="8">
        <v>36428.078802933545</v>
      </c>
      <c r="X322" s="8">
        <v>52006.723320999998</v>
      </c>
      <c r="Y322" s="29"/>
      <c r="Z322" s="24" t="s">
        <v>1</v>
      </c>
      <c r="AA322" s="24">
        <f t="shared" si="286"/>
        <v>0.38603580724395248</v>
      </c>
      <c r="AB322" s="7"/>
      <c r="AC322" s="8">
        <v>9008.4339999999993</v>
      </c>
      <c r="AD322" s="8">
        <v>13698.433000000001</v>
      </c>
      <c r="AE322" s="8">
        <v>1871.8309999999999</v>
      </c>
      <c r="AF322" s="8">
        <v>9987.6270000000004</v>
      </c>
      <c r="AG322" s="8">
        <v>13138.120999999999</v>
      </c>
      <c r="AH322" s="8">
        <v>16476.694</v>
      </c>
      <c r="AI322" s="8">
        <v>1045.489</v>
      </c>
      <c r="AJ322" s="8">
        <v>2058.4180000000001</v>
      </c>
      <c r="AK322" s="8">
        <v>2992.6120000000001</v>
      </c>
      <c r="AL322" s="8">
        <v>4482.5829999999996</v>
      </c>
      <c r="AM322" s="8">
        <v>1848.0719999999999</v>
      </c>
      <c r="AN322" s="8">
        <v>4358.5061209999994</v>
      </c>
      <c r="AO322" s="8">
        <v>6055.1610499999997</v>
      </c>
      <c r="AP322" s="8">
        <v>8757.710877999998</v>
      </c>
      <c r="AQ322" s="8">
        <v>1374.5885750000002</v>
      </c>
      <c r="AR322" s="8">
        <v>1816.8074449999999</v>
      </c>
      <c r="AS322" s="8">
        <v>2082.5358969999997</v>
      </c>
      <c r="AT322" s="8">
        <v>2710.2187469999994</v>
      </c>
      <c r="AU322" s="8">
        <v>745.67208800000003</v>
      </c>
      <c r="AV322" s="8">
        <v>1418.8571040000002</v>
      </c>
      <c r="AW322" s="8">
        <v>1859.2443930000002</v>
      </c>
      <c r="AX322" s="8">
        <v>2754.5686490000003</v>
      </c>
      <c r="AY322" s="29"/>
      <c r="AZ322" s="24" t="s">
        <v>1</v>
      </c>
      <c r="BA322" s="24">
        <f t="shared" si="292"/>
        <v>1.6363956617558184E-2</v>
      </c>
      <c r="BB322" s="11"/>
      <c r="BC322" s="8">
        <v>7178.3090000000002</v>
      </c>
      <c r="BD322" s="8">
        <v>11005.482</v>
      </c>
      <c r="BE322" s="8">
        <v>2396.69</v>
      </c>
      <c r="BF322" s="8">
        <v>6169.5789999999997</v>
      </c>
      <c r="BG322" s="8">
        <v>8425.5609999999997</v>
      </c>
      <c r="BH322" s="8">
        <v>11380.887000000001</v>
      </c>
      <c r="BI322" s="8">
        <v>3497.7260000000001</v>
      </c>
      <c r="BJ322" s="8">
        <v>6504.9250000000002</v>
      </c>
      <c r="BK322" s="8">
        <v>11304.129000000001</v>
      </c>
      <c r="BL322" s="8">
        <v>17467.739000000001</v>
      </c>
      <c r="BM322" s="8">
        <v>5343.174</v>
      </c>
      <c r="BN322" s="8">
        <v>10534.711711000004</v>
      </c>
      <c r="BO322" s="8">
        <v>16114.091546247006</v>
      </c>
      <c r="BP322" s="8">
        <v>29771.539732999998</v>
      </c>
      <c r="BQ322" s="8">
        <v>6489.6861860451008</v>
      </c>
      <c r="BR322" s="8">
        <v>15068.862317000001</v>
      </c>
      <c r="BS322" s="8">
        <v>25469.856196585901</v>
      </c>
      <c r="BT322" s="8">
        <v>34811.70027500001</v>
      </c>
      <c r="BU322" s="8">
        <v>9132.91057162176</v>
      </c>
      <c r="BV322" s="8">
        <v>16727.414416</v>
      </c>
      <c r="BW322" s="8">
        <v>34568.834409933545</v>
      </c>
      <c r="BX322" s="8">
        <v>49252.154671999997</v>
      </c>
      <c r="BY322" s="29"/>
      <c r="BZ322" s="24" t="s">
        <v>1</v>
      </c>
      <c r="CA322" s="24">
        <f t="shared" si="298"/>
        <v>0.41481611880274594</v>
      </c>
    </row>
    <row r="323" spans="1:79" ht="22.5" x14ac:dyDescent="0.25">
      <c r="A323" s="50" t="s">
        <v>119</v>
      </c>
      <c r="B323" s="4" t="s">
        <v>55</v>
      </c>
      <c r="C323" s="8">
        <v>12762.616</v>
      </c>
      <c r="D323" s="8">
        <v>15788.069</v>
      </c>
      <c r="E323" s="8">
        <v>3853.922</v>
      </c>
      <c r="F323" s="8">
        <v>8576.0509999999995</v>
      </c>
      <c r="G323" s="8">
        <v>12944.763000000001</v>
      </c>
      <c r="H323" s="8">
        <v>16557.986000000001</v>
      </c>
      <c r="I323" s="8">
        <v>3593.4850000000001</v>
      </c>
      <c r="J323" s="8">
        <v>6536.4740000000002</v>
      </c>
      <c r="K323" s="8">
        <v>9678.5849999999991</v>
      </c>
      <c r="L323" s="8">
        <v>12524.108</v>
      </c>
      <c r="M323" s="8">
        <v>2542.7339999999999</v>
      </c>
      <c r="N323" s="8">
        <v>6164.5131250000004</v>
      </c>
      <c r="O323" s="8">
        <v>8483.7041100000006</v>
      </c>
      <c r="P323" s="8">
        <v>11553.875578000001</v>
      </c>
      <c r="Q323" s="8">
        <v>3169.6472679999997</v>
      </c>
      <c r="R323" s="8">
        <v>5975.4875510000002</v>
      </c>
      <c r="S323" s="8">
        <v>9374.1198519999998</v>
      </c>
      <c r="T323" s="8">
        <v>12208.544959999999</v>
      </c>
      <c r="U323" s="8">
        <v>2294.8605770000004</v>
      </c>
      <c r="V323" s="8">
        <v>5333.9625909999995</v>
      </c>
      <c r="W323" s="8">
        <v>8028.9813129999993</v>
      </c>
      <c r="X323" s="8">
        <v>12544.627998</v>
      </c>
      <c r="Y323" s="29"/>
      <c r="Z323" s="24" t="s">
        <v>1</v>
      </c>
      <c r="AA323" s="24">
        <f t="shared" si="286"/>
        <v>2.7528508851885292E-2</v>
      </c>
      <c r="AB323" s="7"/>
      <c r="AC323" s="8">
        <v>6661.0429999999997</v>
      </c>
      <c r="AD323" s="8">
        <v>7298.4920000000002</v>
      </c>
      <c r="AE323" s="8">
        <v>1591.883</v>
      </c>
      <c r="AF323" s="8">
        <v>3545.3809999999999</v>
      </c>
      <c r="AG323" s="8">
        <v>5693.6310000000003</v>
      </c>
      <c r="AH323" s="8">
        <v>7120.6869999999999</v>
      </c>
      <c r="AI323" s="8">
        <v>1542.0509999999999</v>
      </c>
      <c r="AJ323" s="8">
        <v>2753.2510000000002</v>
      </c>
      <c r="AK323" s="8">
        <v>4444.9960000000001</v>
      </c>
      <c r="AL323" s="8">
        <v>5960.1419999999998</v>
      </c>
      <c r="AM323" s="8">
        <v>1143.692</v>
      </c>
      <c r="AN323" s="8">
        <v>3005.6533569999997</v>
      </c>
      <c r="AO323" s="8">
        <v>4536.4603259999994</v>
      </c>
      <c r="AP323" s="8">
        <v>5578.7681270000003</v>
      </c>
      <c r="AQ323" s="8">
        <v>1977.0674180000001</v>
      </c>
      <c r="AR323" s="8">
        <v>3459.1291760000004</v>
      </c>
      <c r="AS323" s="8">
        <v>5213.6426510000001</v>
      </c>
      <c r="AT323" s="8">
        <v>7115.851087</v>
      </c>
      <c r="AU323" s="8">
        <v>1155.179024</v>
      </c>
      <c r="AV323" s="8">
        <v>3123.3116320000004</v>
      </c>
      <c r="AW323" s="8">
        <v>4912.4978649999994</v>
      </c>
      <c r="AX323" s="8">
        <v>8620.6400119999998</v>
      </c>
      <c r="AY323" s="29"/>
      <c r="AZ323" s="24" t="s">
        <v>1</v>
      </c>
      <c r="BA323" s="24">
        <f t="shared" si="292"/>
        <v>0.21146998533304173</v>
      </c>
      <c r="BB323" s="11"/>
      <c r="BC323" s="8">
        <v>6101.5730000000003</v>
      </c>
      <c r="BD323" s="8">
        <v>8489.5769999999993</v>
      </c>
      <c r="BE323" s="8">
        <v>2262.0390000000002</v>
      </c>
      <c r="BF323" s="8">
        <v>5030.67</v>
      </c>
      <c r="BG323" s="8">
        <v>7251.1319999999996</v>
      </c>
      <c r="BH323" s="8">
        <v>9437.2990000000009</v>
      </c>
      <c r="BI323" s="8">
        <v>2051.4340000000002</v>
      </c>
      <c r="BJ323" s="8">
        <v>3783.223</v>
      </c>
      <c r="BK323" s="8">
        <v>5233.5889999999999</v>
      </c>
      <c r="BL323" s="8">
        <v>6563.9660000000003</v>
      </c>
      <c r="BM323" s="8">
        <v>1399.0419999999999</v>
      </c>
      <c r="BN323" s="8">
        <v>3158.8597680000007</v>
      </c>
      <c r="BO323" s="8">
        <v>3947.2437840000011</v>
      </c>
      <c r="BP323" s="8">
        <v>5975.1074510000008</v>
      </c>
      <c r="BQ323" s="8">
        <v>1192.5798499999999</v>
      </c>
      <c r="BR323" s="8">
        <v>2516.3583749999998</v>
      </c>
      <c r="BS323" s="8">
        <v>4160.4772009999988</v>
      </c>
      <c r="BT323" s="8">
        <v>5092.6938730000002</v>
      </c>
      <c r="BU323" s="8">
        <v>1139.6815530000001</v>
      </c>
      <c r="BV323" s="8">
        <v>2210.6509589999996</v>
      </c>
      <c r="BW323" s="8">
        <v>3116.483448</v>
      </c>
      <c r="BX323" s="8">
        <v>3923.9879859999992</v>
      </c>
      <c r="BY323" s="29"/>
      <c r="BZ323" s="24" t="s">
        <v>1</v>
      </c>
      <c r="CA323" s="24">
        <f t="shared" si="298"/>
        <v>-0.2294867738263523</v>
      </c>
    </row>
    <row r="324" spans="1:79" ht="22.5" x14ac:dyDescent="0.25">
      <c r="A324" s="51" t="s">
        <v>33</v>
      </c>
      <c r="B324" s="4" t="s">
        <v>55</v>
      </c>
      <c r="C324" s="8">
        <v>6594.683</v>
      </c>
      <c r="D324" s="8">
        <v>7075.7740000000003</v>
      </c>
      <c r="E324" s="8">
        <v>1550.1379999999999</v>
      </c>
      <c r="F324" s="8">
        <v>3486.386</v>
      </c>
      <c r="G324" s="8">
        <v>5601.7860000000001</v>
      </c>
      <c r="H324" s="8">
        <v>6924.05</v>
      </c>
      <c r="I324" s="8">
        <v>1496.8510000000001</v>
      </c>
      <c r="J324" s="8">
        <v>2636.91</v>
      </c>
      <c r="K324" s="8">
        <v>4173.5550000000003</v>
      </c>
      <c r="L324" s="8">
        <v>5348.5510000000004</v>
      </c>
      <c r="M324" s="8">
        <v>1111.492</v>
      </c>
      <c r="N324" s="8">
        <v>2667.6533569999997</v>
      </c>
      <c r="O324" s="8">
        <v>3677.7603259999996</v>
      </c>
      <c r="P324" s="8">
        <v>4482.0681270000005</v>
      </c>
      <c r="Q324" s="8">
        <v>1727.2333570000001</v>
      </c>
      <c r="R324" s="8">
        <v>3000.7551039999998</v>
      </c>
      <c r="S324" s="8">
        <v>4551.7474390000007</v>
      </c>
      <c r="T324" s="8">
        <v>6125.5558479999991</v>
      </c>
      <c r="U324" s="8">
        <v>1044.159024</v>
      </c>
      <c r="V324" s="8">
        <v>2703.3866320000002</v>
      </c>
      <c r="W324" s="8">
        <v>4210.8832800000009</v>
      </c>
      <c r="X324" s="8">
        <v>7419.3046380000005</v>
      </c>
      <c r="Y324" s="29"/>
      <c r="Z324" s="24" t="s">
        <v>1</v>
      </c>
      <c r="AA324" s="24">
        <f t="shared" si="286"/>
        <v>0.21120512523323276</v>
      </c>
      <c r="AB324" s="7"/>
      <c r="AC324" s="8">
        <v>6594.683</v>
      </c>
      <c r="AD324" s="8">
        <v>7075.7740000000003</v>
      </c>
      <c r="AE324" s="8">
        <v>1550.1379999999999</v>
      </c>
      <c r="AF324" s="8">
        <v>3486.386</v>
      </c>
      <c r="AG324" s="8">
        <v>5601.7860000000001</v>
      </c>
      <c r="AH324" s="8">
        <v>6924.05</v>
      </c>
      <c r="AI324" s="8">
        <v>1496.8510000000001</v>
      </c>
      <c r="AJ324" s="8">
        <v>2636.91</v>
      </c>
      <c r="AK324" s="8">
        <v>4173.5550000000003</v>
      </c>
      <c r="AL324" s="8">
        <v>5348.5510000000004</v>
      </c>
      <c r="AM324" s="8">
        <v>1111.492</v>
      </c>
      <c r="AN324" s="8">
        <v>2667.6533569999997</v>
      </c>
      <c r="AO324" s="8">
        <v>3677.7603259999996</v>
      </c>
      <c r="AP324" s="8">
        <v>4482.0681270000005</v>
      </c>
      <c r="AQ324" s="8">
        <v>1727.2333570000001</v>
      </c>
      <c r="AR324" s="8">
        <v>3000.7551039999998</v>
      </c>
      <c r="AS324" s="8">
        <v>4551.7474390000007</v>
      </c>
      <c r="AT324" s="8">
        <v>6125.5558479999991</v>
      </c>
      <c r="AU324" s="8">
        <v>1044.159024</v>
      </c>
      <c r="AV324" s="8">
        <v>2703.3866320000002</v>
      </c>
      <c r="AW324" s="8">
        <v>4210.8832800000009</v>
      </c>
      <c r="AX324" s="8">
        <v>7419.3046380000005</v>
      </c>
      <c r="AY324" s="29"/>
      <c r="AZ324" s="24" t="s">
        <v>1</v>
      </c>
      <c r="BA324" s="24">
        <f t="shared" si="292"/>
        <v>0.21120512523323276</v>
      </c>
      <c r="BB324" s="11"/>
      <c r="BC324" s="8" t="s">
        <v>1</v>
      </c>
      <c r="BD324" s="8" t="s">
        <v>1</v>
      </c>
      <c r="BE324" s="8" t="s">
        <v>1</v>
      </c>
      <c r="BF324" s="8" t="s">
        <v>1</v>
      </c>
      <c r="BG324" s="8" t="s">
        <v>1</v>
      </c>
      <c r="BH324" s="8" t="s">
        <v>1</v>
      </c>
      <c r="BI324" s="8" t="s">
        <v>1</v>
      </c>
      <c r="BJ324" s="8" t="s">
        <v>1</v>
      </c>
      <c r="BK324" s="8" t="s">
        <v>1</v>
      </c>
      <c r="BL324" s="8" t="s">
        <v>1</v>
      </c>
      <c r="BM324" s="8" t="s">
        <v>1</v>
      </c>
      <c r="BN324" s="8" t="s">
        <v>1</v>
      </c>
      <c r="BO324" s="8" t="s">
        <v>1</v>
      </c>
      <c r="BP324" s="8" t="s">
        <v>1</v>
      </c>
      <c r="BQ324" s="8" t="s">
        <v>1</v>
      </c>
      <c r="BR324" s="8" t="s">
        <v>1</v>
      </c>
      <c r="BS324" s="8" t="s">
        <v>1</v>
      </c>
      <c r="BT324" s="8" t="s">
        <v>1</v>
      </c>
      <c r="BU324" s="8" t="s">
        <v>1</v>
      </c>
      <c r="BV324" s="8" t="s">
        <v>1</v>
      </c>
      <c r="BW324" s="8" t="s">
        <v>1</v>
      </c>
      <c r="BX324" s="8" t="s">
        <v>1</v>
      </c>
      <c r="BY324" s="29"/>
      <c r="BZ324" s="24" t="s">
        <v>1</v>
      </c>
      <c r="CA324" s="24" t="str">
        <f t="shared" si="298"/>
        <v>X</v>
      </c>
    </row>
    <row r="325" spans="1:79" s="6" customFormat="1" ht="22.5" x14ac:dyDescent="0.25">
      <c r="A325" s="51" t="s">
        <v>74</v>
      </c>
      <c r="B325" s="4" t="s">
        <v>55</v>
      </c>
      <c r="C325" s="8">
        <v>6167.933</v>
      </c>
      <c r="D325" s="8">
        <v>8712.2950000000001</v>
      </c>
      <c r="E325" s="8">
        <v>2303.7840000000001</v>
      </c>
      <c r="F325" s="8">
        <v>5089.665</v>
      </c>
      <c r="G325" s="8">
        <v>7342.9769999999999</v>
      </c>
      <c r="H325" s="8">
        <v>9633.9359999999997</v>
      </c>
      <c r="I325" s="8">
        <v>2096.634</v>
      </c>
      <c r="J325" s="8">
        <v>3899.5639999999999</v>
      </c>
      <c r="K325" s="8">
        <v>5505.03</v>
      </c>
      <c r="L325" s="8">
        <v>7175.5570000000007</v>
      </c>
      <c r="M325" s="8">
        <v>1431.242</v>
      </c>
      <c r="N325" s="8">
        <v>3496.8597680000007</v>
      </c>
      <c r="O325" s="8">
        <v>4805.943784000001</v>
      </c>
      <c r="P325" s="8">
        <v>7071.8074510000006</v>
      </c>
      <c r="Q325" s="8">
        <v>1442.4139109999999</v>
      </c>
      <c r="R325" s="8">
        <v>2974.7324470000003</v>
      </c>
      <c r="S325" s="8">
        <v>4822.3724129999991</v>
      </c>
      <c r="T325" s="8">
        <v>6082.9891120000011</v>
      </c>
      <c r="U325" s="8">
        <v>1250.7015530000001</v>
      </c>
      <c r="V325" s="8">
        <v>2630.5759589999998</v>
      </c>
      <c r="W325" s="8">
        <v>3818.0980329999979</v>
      </c>
      <c r="X325" s="8">
        <v>5125.3233599999985</v>
      </c>
      <c r="Y325" s="29"/>
      <c r="Z325" s="24" t="s">
        <v>1</v>
      </c>
      <c r="AA325" s="24">
        <f t="shared" si="286"/>
        <v>-0.15743341544222089</v>
      </c>
      <c r="AB325" s="7"/>
      <c r="AC325" s="8">
        <v>66.36</v>
      </c>
      <c r="AD325" s="8">
        <v>222.71799999999999</v>
      </c>
      <c r="AE325" s="8">
        <v>41.744999999999997</v>
      </c>
      <c r="AF325" s="8">
        <v>58.994999999999997</v>
      </c>
      <c r="AG325" s="8">
        <v>91.844999999999999</v>
      </c>
      <c r="AH325" s="8">
        <v>196.637</v>
      </c>
      <c r="AI325" s="8">
        <v>45.2</v>
      </c>
      <c r="AJ325" s="8">
        <v>116.34099999999999</v>
      </c>
      <c r="AK325" s="8">
        <v>271.44099999999997</v>
      </c>
      <c r="AL325" s="8">
        <v>611.59100000000001</v>
      </c>
      <c r="AM325" s="8">
        <v>32.200000000000003</v>
      </c>
      <c r="AN325" s="8">
        <v>338</v>
      </c>
      <c r="AO325" s="8">
        <v>858.7</v>
      </c>
      <c r="AP325" s="8">
        <v>1096.7</v>
      </c>
      <c r="AQ325" s="8">
        <v>249.83406099999999</v>
      </c>
      <c r="AR325" s="8">
        <v>458.37407200000064</v>
      </c>
      <c r="AS325" s="8">
        <v>661.89521200000024</v>
      </c>
      <c r="AT325" s="8">
        <v>990.29523900000095</v>
      </c>
      <c r="AU325" s="8">
        <v>111.01999999999988</v>
      </c>
      <c r="AV325" s="8">
        <v>419.92500000000001</v>
      </c>
      <c r="AW325" s="8">
        <v>701.6145849999981</v>
      </c>
      <c r="AX325" s="8">
        <v>1201.3353739999998</v>
      </c>
      <c r="AY325" s="29"/>
      <c r="AZ325" s="24" t="s">
        <v>1</v>
      </c>
      <c r="BA325" s="24">
        <f t="shared" si="292"/>
        <v>0.21310830011977733</v>
      </c>
      <c r="BB325" s="11"/>
      <c r="BC325" s="8">
        <v>6101.5730000000003</v>
      </c>
      <c r="BD325" s="8">
        <v>8489.5769999999993</v>
      </c>
      <c r="BE325" s="8">
        <v>2262.0390000000002</v>
      </c>
      <c r="BF325" s="8">
        <v>5030.67</v>
      </c>
      <c r="BG325" s="8">
        <v>7251.1319999999996</v>
      </c>
      <c r="BH325" s="8">
        <v>9437.2990000000009</v>
      </c>
      <c r="BI325" s="8">
        <v>2051.4340000000002</v>
      </c>
      <c r="BJ325" s="8">
        <v>3783.223</v>
      </c>
      <c r="BK325" s="8">
        <v>5233.5889999999999</v>
      </c>
      <c r="BL325" s="8">
        <v>6563.9660000000003</v>
      </c>
      <c r="BM325" s="8">
        <v>1399.0419999999999</v>
      </c>
      <c r="BN325" s="8">
        <v>3158.8597680000007</v>
      </c>
      <c r="BO325" s="8">
        <v>3947.2437840000011</v>
      </c>
      <c r="BP325" s="8">
        <v>5975.1074510000008</v>
      </c>
      <c r="BQ325" s="8">
        <v>1192.5798499999999</v>
      </c>
      <c r="BR325" s="8">
        <v>2516.3583749999998</v>
      </c>
      <c r="BS325" s="8">
        <v>4160.4772009999988</v>
      </c>
      <c r="BT325" s="8">
        <v>5092.6938730000002</v>
      </c>
      <c r="BU325" s="8">
        <v>1139.6815530000001</v>
      </c>
      <c r="BV325" s="8">
        <v>2210.6509589999996</v>
      </c>
      <c r="BW325" s="8">
        <v>3116.483448</v>
      </c>
      <c r="BX325" s="8">
        <v>3923.9879859999992</v>
      </c>
      <c r="BY325" s="29"/>
      <c r="BZ325" s="24" t="s">
        <v>1</v>
      </c>
      <c r="CA325" s="24">
        <f t="shared" si="298"/>
        <v>-0.2294867738263523</v>
      </c>
    </row>
    <row r="326" spans="1:79" ht="45" x14ac:dyDescent="0.25">
      <c r="A326" s="88" t="s">
        <v>34</v>
      </c>
      <c r="B326" s="33" t="s">
        <v>3</v>
      </c>
      <c r="C326" s="39">
        <v>32</v>
      </c>
      <c r="D326" s="39">
        <v>31</v>
      </c>
      <c r="E326" s="39">
        <v>27</v>
      </c>
      <c r="F326" s="39">
        <v>28</v>
      </c>
      <c r="G326" s="39">
        <v>30</v>
      </c>
      <c r="H326" s="39">
        <v>30</v>
      </c>
      <c r="I326" s="39">
        <v>24</v>
      </c>
      <c r="J326" s="39">
        <v>24</v>
      </c>
      <c r="K326" s="39">
        <v>25</v>
      </c>
      <c r="L326" s="39">
        <v>26</v>
      </c>
      <c r="M326" s="39">
        <v>21</v>
      </c>
      <c r="N326" s="39">
        <v>24</v>
      </c>
      <c r="O326" s="39">
        <v>25</v>
      </c>
      <c r="P326" s="39">
        <v>25</v>
      </c>
      <c r="Q326" s="39">
        <v>23</v>
      </c>
      <c r="R326" s="39">
        <v>24</v>
      </c>
      <c r="S326" s="39">
        <v>25</v>
      </c>
      <c r="T326" s="39">
        <v>25</v>
      </c>
      <c r="U326" s="39">
        <v>21</v>
      </c>
      <c r="V326" s="39">
        <v>22</v>
      </c>
      <c r="W326" s="39">
        <v>23</v>
      </c>
      <c r="X326" s="39">
        <v>25</v>
      </c>
      <c r="Y326" s="29"/>
      <c r="Z326" s="40">
        <f t="shared" ref="Z326:Z333" si="319">IFERROR(X326/W326-1,"X")</f>
        <v>8.6956521739130377E-2</v>
      </c>
      <c r="AA326" s="40">
        <f t="shared" si="286"/>
        <v>0</v>
      </c>
      <c r="AB326" s="7"/>
      <c r="AC326" s="39">
        <v>32</v>
      </c>
      <c r="AD326" s="39">
        <v>31</v>
      </c>
      <c r="AE326" s="39">
        <v>27</v>
      </c>
      <c r="AF326" s="39">
        <v>28</v>
      </c>
      <c r="AG326" s="39">
        <v>30</v>
      </c>
      <c r="AH326" s="39">
        <v>30</v>
      </c>
      <c r="AI326" s="39">
        <v>24</v>
      </c>
      <c r="AJ326" s="39">
        <v>24</v>
      </c>
      <c r="AK326" s="39">
        <v>25</v>
      </c>
      <c r="AL326" s="39">
        <v>26</v>
      </c>
      <c r="AM326" s="39">
        <v>21</v>
      </c>
      <c r="AN326" s="39">
        <v>24</v>
      </c>
      <c r="AO326" s="39">
        <v>25</v>
      </c>
      <c r="AP326" s="39">
        <v>25</v>
      </c>
      <c r="AQ326" s="39">
        <v>23</v>
      </c>
      <c r="AR326" s="39">
        <v>24</v>
      </c>
      <c r="AS326" s="39">
        <v>25</v>
      </c>
      <c r="AT326" s="39">
        <v>25</v>
      </c>
      <c r="AU326" s="39">
        <v>21</v>
      </c>
      <c r="AV326" s="39">
        <v>22</v>
      </c>
      <c r="AW326" s="39">
        <v>23</v>
      </c>
      <c r="AX326" s="39">
        <v>25</v>
      </c>
      <c r="AY326" s="29"/>
      <c r="AZ326" s="40">
        <f t="shared" ref="AZ326:AZ333" si="320">IFERROR(AX326/AW326-1,"X")</f>
        <v>8.6956521739130377E-2</v>
      </c>
      <c r="BA326" s="40">
        <f t="shared" si="292"/>
        <v>0</v>
      </c>
      <c r="BB326" s="11"/>
      <c r="BC326" s="37" t="s">
        <v>1</v>
      </c>
      <c r="BD326" s="37" t="s">
        <v>1</v>
      </c>
      <c r="BE326" s="37" t="s">
        <v>1</v>
      </c>
      <c r="BF326" s="37" t="s">
        <v>1</v>
      </c>
      <c r="BG326" s="37" t="s">
        <v>1</v>
      </c>
      <c r="BH326" s="37" t="s">
        <v>1</v>
      </c>
      <c r="BI326" s="37" t="s">
        <v>1</v>
      </c>
      <c r="BJ326" s="37" t="s">
        <v>1</v>
      </c>
      <c r="BK326" s="37" t="s">
        <v>1</v>
      </c>
      <c r="BL326" s="37" t="s">
        <v>1</v>
      </c>
      <c r="BM326" s="37" t="s">
        <v>1</v>
      </c>
      <c r="BN326" s="37" t="s">
        <v>1</v>
      </c>
      <c r="BO326" s="37" t="s">
        <v>1</v>
      </c>
      <c r="BP326" s="37" t="s">
        <v>1</v>
      </c>
      <c r="BQ326" s="37" t="s">
        <v>1</v>
      </c>
      <c r="BR326" s="37" t="s">
        <v>1</v>
      </c>
      <c r="BS326" s="37" t="s">
        <v>1</v>
      </c>
      <c r="BT326" s="37" t="s">
        <v>1</v>
      </c>
      <c r="BU326" s="37" t="s">
        <v>1</v>
      </c>
      <c r="BV326" s="37" t="s">
        <v>1</v>
      </c>
      <c r="BW326" s="37" t="s">
        <v>1</v>
      </c>
      <c r="BX326" s="37" t="s">
        <v>1</v>
      </c>
      <c r="BY326" s="29"/>
      <c r="BZ326" s="40" t="str">
        <f t="shared" ref="BZ326:BZ333" si="321">IFERROR(BX326/BW326-1,"X")</f>
        <v>X</v>
      </c>
      <c r="CA326" s="40" t="str">
        <f t="shared" si="298"/>
        <v>X</v>
      </c>
    </row>
    <row r="327" spans="1:79" ht="22.5" x14ac:dyDescent="0.25">
      <c r="A327" s="47" t="s">
        <v>35</v>
      </c>
      <c r="B327" s="17" t="s">
        <v>55</v>
      </c>
      <c r="C327" s="28">
        <f t="shared" ref="C327:H327" si="322">C328+C331</f>
        <v>14057.764999999999</v>
      </c>
      <c r="D327" s="28">
        <f t="shared" si="322"/>
        <v>15245.103999999999</v>
      </c>
      <c r="E327" s="28">
        <f t="shared" si="322"/>
        <v>11643.049000000001</v>
      </c>
      <c r="F327" s="28">
        <f t="shared" si="322"/>
        <v>21683.025000000001</v>
      </c>
      <c r="G327" s="28">
        <f t="shared" si="322"/>
        <v>13274.377</v>
      </c>
      <c r="H327" s="28">
        <f t="shared" si="322"/>
        <v>13155.53</v>
      </c>
      <c r="I327" s="28">
        <f t="shared" ref="I327:K327" si="323">I328+I331</f>
        <v>11027.314</v>
      </c>
      <c r="J327" s="28">
        <f t="shared" si="323"/>
        <v>10957.145</v>
      </c>
      <c r="K327" s="28">
        <f t="shared" si="323"/>
        <v>13582.658000000003</v>
      </c>
      <c r="L327" s="28">
        <v>23354.85</v>
      </c>
      <c r="M327" s="28">
        <v>17622.584999999999</v>
      </c>
      <c r="N327" s="28">
        <v>27663.451514000004</v>
      </c>
      <c r="O327" s="28">
        <v>21939.489366722704</v>
      </c>
      <c r="P327" s="28">
        <v>39288.758353277313</v>
      </c>
      <c r="Q327" s="28">
        <v>21532.503208870949</v>
      </c>
      <c r="R327" s="28">
        <v>18928.817486129046</v>
      </c>
      <c r="S327" s="28">
        <v>26550.261888585912</v>
      </c>
      <c r="T327" s="28">
        <v>24563.321231414102</v>
      </c>
      <c r="U327" s="28">
        <v>30192.190236621762</v>
      </c>
      <c r="V327" s="28">
        <v>26878.330874378236</v>
      </c>
      <c r="W327" s="28">
        <v>46658.500707933548</v>
      </c>
      <c r="X327" s="28">
        <v>52013.518363066454</v>
      </c>
      <c r="Y327" s="29"/>
      <c r="Z327" s="19">
        <f t="shared" si="319"/>
        <v>0.11477046141395553</v>
      </c>
      <c r="AA327" s="19">
        <f t="shared" si="286"/>
        <v>1.1175279137963727</v>
      </c>
      <c r="AB327" s="7"/>
      <c r="AC327" s="28">
        <f>AC328+AC331</f>
        <v>8020.6120000000001</v>
      </c>
      <c r="AD327" s="28">
        <f t="shared" ref="AD327:AH327" si="324">AD328+AD331</f>
        <v>7543.0079999999998</v>
      </c>
      <c r="AE327" s="28">
        <f t="shared" si="324"/>
        <v>5085.7280000000001</v>
      </c>
      <c r="AF327" s="28">
        <f t="shared" si="324"/>
        <v>12076.877999999999</v>
      </c>
      <c r="AG327" s="28">
        <f t="shared" si="324"/>
        <v>7063.2439999999997</v>
      </c>
      <c r="AH327" s="28">
        <f t="shared" si="324"/>
        <v>7532.1290000000008</v>
      </c>
      <c r="AI327" s="28">
        <f t="shared" ref="AI327" si="325">AI328+AI331</f>
        <v>4936.4110000000001</v>
      </c>
      <c r="AJ327" s="28">
        <v>4422.759</v>
      </c>
      <c r="AK327" s="28">
        <v>6313.0510000000004</v>
      </c>
      <c r="AL327" s="28">
        <v>12563.293999999998</v>
      </c>
      <c r="AM327" s="28">
        <v>7743.9570000000003</v>
      </c>
      <c r="AN327" s="28">
        <v>17544.939555000004</v>
      </c>
      <c r="AO327" s="28">
        <v>12456.749795</v>
      </c>
      <c r="AP327" s="28">
        <v>19505.902812000008</v>
      </c>
      <c r="AQ327" s="28">
        <v>10519.055993</v>
      </c>
      <c r="AR327" s="28">
        <v>7566.8129840000001</v>
      </c>
      <c r="AS327" s="28">
        <v>11998.560283000003</v>
      </c>
      <c r="AT327" s="28">
        <v>10144.891285999998</v>
      </c>
      <c r="AU327" s="28">
        <v>9936.3511120000003</v>
      </c>
      <c r="AV327" s="28">
        <v>11644.017624000004</v>
      </c>
      <c r="AW327" s="28">
        <v>15438.929692999998</v>
      </c>
      <c r="AX327" s="28">
        <v>16248.966402999999</v>
      </c>
      <c r="AY327" s="29"/>
      <c r="AZ327" s="19">
        <f t="shared" si="320"/>
        <v>5.2467154531267157E-2</v>
      </c>
      <c r="BA327" s="19">
        <f t="shared" si="292"/>
        <v>0.60168955436946425</v>
      </c>
      <c r="BB327" s="11"/>
      <c r="BC327" s="28">
        <f>BC328+BC331</f>
        <v>6037.1530000000002</v>
      </c>
      <c r="BD327" s="28">
        <f t="shared" ref="BD327" si="326">BD328+BD331</f>
        <v>7702.0959999999995</v>
      </c>
      <c r="BE327" s="28">
        <f t="shared" ref="BE327" si="327">BE328+BE331</f>
        <v>6557.3209999999999</v>
      </c>
      <c r="BF327" s="28">
        <f t="shared" ref="BF327" si="328">BF328+BF331</f>
        <v>9606.146999999999</v>
      </c>
      <c r="BG327" s="28">
        <f t="shared" ref="BG327" si="329">BG328+BG331</f>
        <v>6211.1329999999998</v>
      </c>
      <c r="BH327" s="28">
        <f t="shared" ref="BH327:BI327" si="330">BH328+BH331</f>
        <v>5623.4009999999998</v>
      </c>
      <c r="BI327" s="28">
        <f t="shared" si="330"/>
        <v>6090.9030000000002</v>
      </c>
      <c r="BJ327" s="28">
        <v>6534.3860000000004</v>
      </c>
      <c r="BK327" s="28">
        <v>7269.6070000000009</v>
      </c>
      <c r="BL327" s="28">
        <v>10791.556</v>
      </c>
      <c r="BM327" s="28">
        <v>9878.6279999999988</v>
      </c>
      <c r="BN327" s="28">
        <v>10118.511958999999</v>
      </c>
      <c r="BO327" s="28">
        <v>9482.7395717227027</v>
      </c>
      <c r="BP327" s="28">
        <v>19782.855541277306</v>
      </c>
      <c r="BQ327" s="28">
        <v>11013.447215870949</v>
      </c>
      <c r="BR327" s="28">
        <v>11362.004502129044</v>
      </c>
      <c r="BS327" s="28">
        <v>14551.701605585908</v>
      </c>
      <c r="BT327" s="28">
        <v>14418.429945414102</v>
      </c>
      <c r="BU327" s="28">
        <v>20255.839124621762</v>
      </c>
      <c r="BV327" s="28">
        <v>15234.313250378234</v>
      </c>
      <c r="BW327" s="28">
        <v>31219.57101493355</v>
      </c>
      <c r="BX327" s="28">
        <v>35764.551960066456</v>
      </c>
      <c r="BY327" s="29"/>
      <c r="BZ327" s="19">
        <f t="shared" si="321"/>
        <v>0.14558114661341315</v>
      </c>
      <c r="CA327" s="19">
        <f t="shared" si="298"/>
        <v>1.4804747878559179</v>
      </c>
    </row>
    <row r="328" spans="1:79" ht="22.5" x14ac:dyDescent="0.25">
      <c r="A328" s="89" t="s">
        <v>32</v>
      </c>
      <c r="B328" s="4" t="s">
        <v>55</v>
      </c>
      <c r="C328" s="8">
        <v>11557.460999999999</v>
      </c>
      <c r="D328" s="8">
        <v>12219.651</v>
      </c>
      <c r="E328" s="8">
        <v>7789.1270000000004</v>
      </c>
      <c r="F328" s="8">
        <v>16960.896000000001</v>
      </c>
      <c r="G328" s="8">
        <v>8905.6650000000009</v>
      </c>
      <c r="H328" s="8">
        <v>9542.3070000000007</v>
      </c>
      <c r="I328" s="8">
        <v>7433.8289999999997</v>
      </c>
      <c r="J328" s="8">
        <v>8014.1560000000009</v>
      </c>
      <c r="K328" s="8">
        <v>10440.547000000002</v>
      </c>
      <c r="L328" s="8">
        <v>20509.326999999997</v>
      </c>
      <c r="M328" s="8">
        <v>15079.850999999999</v>
      </c>
      <c r="N328" s="8">
        <v>24041.672389000003</v>
      </c>
      <c r="O328" s="8">
        <v>19620.298381722703</v>
      </c>
      <c r="P328" s="8">
        <v>36218.586885277313</v>
      </c>
      <c r="Q328" s="8">
        <v>18362.855940870948</v>
      </c>
      <c r="R328" s="8">
        <v>16122.977203129045</v>
      </c>
      <c r="S328" s="8">
        <v>23151.629587585914</v>
      </c>
      <c r="T328" s="8">
        <v>21728.896123414102</v>
      </c>
      <c r="U328" s="8">
        <v>27897.329659621762</v>
      </c>
      <c r="V328" s="8">
        <v>23839.228860378236</v>
      </c>
      <c r="W328" s="8">
        <v>43963.481985933548</v>
      </c>
      <c r="X328" s="8">
        <v>47497.871678066454</v>
      </c>
      <c r="Y328" s="29"/>
      <c r="Z328" s="24">
        <f t="shared" si="319"/>
        <v>8.0393761651175843E-2</v>
      </c>
      <c r="AA328" s="24">
        <f t="shared" si="286"/>
        <v>1.1859311862089874</v>
      </c>
      <c r="AB328" s="7"/>
      <c r="AC328" s="8">
        <v>7580.71</v>
      </c>
      <c r="AD328" s="8">
        <v>6905.5590000000002</v>
      </c>
      <c r="AE328" s="8">
        <v>3493.8449999999998</v>
      </c>
      <c r="AF328" s="8">
        <v>10123.379999999999</v>
      </c>
      <c r="AG328" s="8">
        <v>4914.9939999999997</v>
      </c>
      <c r="AH328" s="8">
        <v>6105.0730000000003</v>
      </c>
      <c r="AI328" s="8">
        <v>3394.36</v>
      </c>
      <c r="AJ328" s="8">
        <v>3211.5589999999997</v>
      </c>
      <c r="AK328" s="8">
        <v>4621.3060000000005</v>
      </c>
      <c r="AL328" s="8">
        <v>11048.147999999999</v>
      </c>
      <c r="AM328" s="8">
        <v>6600.2650000000003</v>
      </c>
      <c r="AN328" s="8">
        <v>15682.978198000004</v>
      </c>
      <c r="AO328" s="8">
        <v>10925.942826</v>
      </c>
      <c r="AP328" s="8">
        <v>18463.595011000009</v>
      </c>
      <c r="AQ328" s="8">
        <v>8541.9885749999994</v>
      </c>
      <c r="AR328" s="8">
        <v>6084.7512260000003</v>
      </c>
      <c r="AS328" s="8">
        <v>10244.046808000003</v>
      </c>
      <c r="AT328" s="8">
        <v>8242.6828499999992</v>
      </c>
      <c r="AU328" s="8">
        <v>8781.1720879999993</v>
      </c>
      <c r="AV328" s="8">
        <v>9675.8850160000038</v>
      </c>
      <c r="AW328" s="8">
        <v>13649.74346</v>
      </c>
      <c r="AX328" s="8">
        <v>12540.824255999998</v>
      </c>
      <c r="AY328" s="29"/>
      <c r="AZ328" s="24">
        <f t="shared" si="320"/>
        <v>-8.1241028979749164E-2</v>
      </c>
      <c r="BA328" s="24">
        <f t="shared" si="292"/>
        <v>0.52144932471834693</v>
      </c>
      <c r="BB328" s="11"/>
      <c r="BC328" s="8">
        <v>3976.7510000000002</v>
      </c>
      <c r="BD328" s="8">
        <v>5314.0919999999996</v>
      </c>
      <c r="BE328" s="8">
        <v>4295.2820000000002</v>
      </c>
      <c r="BF328" s="8">
        <v>6837.5159999999996</v>
      </c>
      <c r="BG328" s="8">
        <v>3990.6709999999998</v>
      </c>
      <c r="BH328" s="8">
        <v>3437.2339999999999</v>
      </c>
      <c r="BI328" s="8">
        <v>4039.4690000000001</v>
      </c>
      <c r="BJ328" s="8">
        <v>4802.5970000000007</v>
      </c>
      <c r="BK328" s="8">
        <v>5819.2410000000009</v>
      </c>
      <c r="BL328" s="8">
        <v>9461.1790000000001</v>
      </c>
      <c r="BM328" s="8">
        <v>8479.5859999999993</v>
      </c>
      <c r="BN328" s="8">
        <v>8358.6941909999987</v>
      </c>
      <c r="BO328" s="8">
        <v>8694.3555557227028</v>
      </c>
      <c r="BP328" s="8">
        <v>17754.991874277304</v>
      </c>
      <c r="BQ328" s="8">
        <v>9820.8673658709486</v>
      </c>
      <c r="BR328" s="8">
        <v>10038.225977129045</v>
      </c>
      <c r="BS328" s="8">
        <v>12907.58277958591</v>
      </c>
      <c r="BT328" s="8">
        <v>13486.213273414101</v>
      </c>
      <c r="BU328" s="8">
        <v>19116.157571621763</v>
      </c>
      <c r="BV328" s="8">
        <v>14163.343844378234</v>
      </c>
      <c r="BW328" s="8">
        <v>30313.73852593355</v>
      </c>
      <c r="BX328" s="8">
        <v>34957.047422066455</v>
      </c>
      <c r="BY328" s="29"/>
      <c r="BZ328" s="24">
        <f t="shared" si="321"/>
        <v>0.15317506589167595</v>
      </c>
      <c r="CA328" s="24">
        <f t="shared" si="298"/>
        <v>1.5920580309210033</v>
      </c>
    </row>
    <row r="329" spans="1:79" x14ac:dyDescent="0.25">
      <c r="A329" s="51" t="s">
        <v>120</v>
      </c>
      <c r="B329" s="4" t="s">
        <v>55</v>
      </c>
      <c r="C329" s="8">
        <v>3750.5250000000001</v>
      </c>
      <c r="D329" s="8">
        <v>3702.4789999999998</v>
      </c>
      <c r="E329" s="8">
        <v>3520.6060000000002</v>
      </c>
      <c r="F329" s="8">
        <v>5072.2110000000002</v>
      </c>
      <c r="G329" s="8">
        <v>3499.1889999999999</v>
      </c>
      <c r="H329" s="8">
        <v>3248.4079999999999</v>
      </c>
      <c r="I329" s="8">
        <v>2890.614</v>
      </c>
      <c r="J329" s="8">
        <v>3994.0280000000002</v>
      </c>
      <c r="K329" s="8">
        <v>4707.1489999999994</v>
      </c>
      <c r="L329" s="8">
        <v>12855.746000000003</v>
      </c>
      <c r="M329" s="8">
        <v>7888.6049999999996</v>
      </c>
      <c r="N329" s="8">
        <v>16339.700556999998</v>
      </c>
      <c r="O329" s="8">
        <v>12344.263617475697</v>
      </c>
      <c r="P329" s="8">
        <v>19858.588870524305</v>
      </c>
      <c r="Q329" s="8">
        <v>10498.581179825846</v>
      </c>
      <c r="R329" s="8">
        <v>7101.5822021741533</v>
      </c>
      <c r="S329" s="8">
        <v>12484.907256000002</v>
      </c>
      <c r="T329" s="8">
        <v>11759.369194999999</v>
      </c>
      <c r="U329" s="8">
        <v>18018.746999999999</v>
      </c>
      <c r="V329" s="8">
        <v>15571.54</v>
      </c>
      <c r="W329" s="8">
        <v>25681.674702999997</v>
      </c>
      <c r="X329" s="8">
        <v>31919.227159999999</v>
      </c>
      <c r="Y329" s="29"/>
      <c r="Z329" s="24">
        <f t="shared" si="319"/>
        <v>0.24287950568392502</v>
      </c>
      <c r="AA329" s="24">
        <f t="shared" si="286"/>
        <v>1.7143655948460084</v>
      </c>
      <c r="AB329" s="7"/>
      <c r="AC329" s="8">
        <v>1644.54</v>
      </c>
      <c r="AD329" s="8">
        <v>2215.56</v>
      </c>
      <c r="AE329" s="8">
        <v>1622.0139999999999</v>
      </c>
      <c r="AF329" s="8">
        <v>2007.5840000000001</v>
      </c>
      <c r="AG329" s="8">
        <v>1764.5</v>
      </c>
      <c r="AH329" s="8">
        <v>2766.5</v>
      </c>
      <c r="AI329" s="8">
        <v>2348.8710000000001</v>
      </c>
      <c r="AJ329" s="8">
        <v>2198.63</v>
      </c>
      <c r="AK329" s="8">
        <v>3687.1119999999992</v>
      </c>
      <c r="AL329" s="8">
        <v>9558.1770000000015</v>
      </c>
      <c r="AM329" s="8">
        <v>4752.1930000000002</v>
      </c>
      <c r="AN329" s="8">
        <v>13172.544076999999</v>
      </c>
      <c r="AO329" s="8">
        <v>9229.2878970000002</v>
      </c>
      <c r="AP329" s="8">
        <v>15761.045183000002</v>
      </c>
      <c r="AQ329" s="8">
        <v>7167.4</v>
      </c>
      <c r="AR329" s="8">
        <v>5642.5323559999997</v>
      </c>
      <c r="AS329" s="8">
        <v>9978.3183560000016</v>
      </c>
      <c r="AT329" s="8">
        <v>7615</v>
      </c>
      <c r="AU329" s="8">
        <v>8035.5</v>
      </c>
      <c r="AV329" s="8">
        <v>9002.7000000000007</v>
      </c>
      <c r="AW329" s="8">
        <v>13209.356170999999</v>
      </c>
      <c r="AX329" s="8">
        <v>11645.499999999996</v>
      </c>
      <c r="AY329" s="29"/>
      <c r="AZ329" s="24">
        <f t="shared" si="320"/>
        <v>-0.1183900373913237</v>
      </c>
      <c r="BA329" s="24">
        <f t="shared" si="292"/>
        <v>0.52928430728824649</v>
      </c>
      <c r="BB329" s="11"/>
      <c r="BC329" s="8">
        <v>2105.9850000000001</v>
      </c>
      <c r="BD329" s="8">
        <v>1486.9190000000001</v>
      </c>
      <c r="BE329" s="8">
        <v>1898.5920000000001</v>
      </c>
      <c r="BF329" s="8">
        <v>3064.627</v>
      </c>
      <c r="BG329" s="8">
        <v>1734.6890000000001</v>
      </c>
      <c r="BH329" s="8">
        <v>481.90800000000002</v>
      </c>
      <c r="BI329" s="8">
        <v>541.74300000000005</v>
      </c>
      <c r="BJ329" s="8">
        <v>1795.3980000000001</v>
      </c>
      <c r="BK329" s="8">
        <v>1020.0369999999999</v>
      </c>
      <c r="BL329" s="8">
        <v>3297.5690000000004</v>
      </c>
      <c r="BM329" s="8">
        <v>3136.4119999999998</v>
      </c>
      <c r="BN329" s="8">
        <v>3167.1564800000001</v>
      </c>
      <c r="BO329" s="8">
        <v>3114.9757204756975</v>
      </c>
      <c r="BP329" s="8">
        <v>4097.5436875243031</v>
      </c>
      <c r="BQ329" s="8">
        <v>3331.1811798258459</v>
      </c>
      <c r="BR329" s="8">
        <v>1459.0498461741533</v>
      </c>
      <c r="BS329" s="8">
        <v>2506.5889000000006</v>
      </c>
      <c r="BT329" s="8">
        <v>4144.3691949999993</v>
      </c>
      <c r="BU329" s="8">
        <v>9983.2469999999994</v>
      </c>
      <c r="BV329" s="8">
        <v>6568.8399999999992</v>
      </c>
      <c r="BW329" s="8">
        <v>12472.318531999998</v>
      </c>
      <c r="BX329" s="8">
        <v>20273.727160000002</v>
      </c>
      <c r="BY329" s="29"/>
      <c r="BZ329" s="24">
        <f t="shared" si="321"/>
        <v>0.62549786617332415</v>
      </c>
      <c r="CA329" s="24">
        <f t="shared" si="298"/>
        <v>3.891872853523612</v>
      </c>
    </row>
    <row r="330" spans="1:79" s="6" customFormat="1" ht="22.5" x14ac:dyDescent="0.25">
      <c r="A330" s="51" t="s">
        <v>121</v>
      </c>
      <c r="B330" s="4" t="s">
        <v>55</v>
      </c>
      <c r="C330" s="8">
        <v>7806.9359999999997</v>
      </c>
      <c r="D330" s="8">
        <v>8517.1720000000005</v>
      </c>
      <c r="E330" s="8">
        <v>4268.5209999999997</v>
      </c>
      <c r="F330" s="8">
        <v>11888.684999999999</v>
      </c>
      <c r="G330" s="8">
        <v>5406.4759999999997</v>
      </c>
      <c r="H330" s="8">
        <v>6293.8990000000003</v>
      </c>
      <c r="I330" s="8">
        <v>4543.2150000000001</v>
      </c>
      <c r="J330" s="8">
        <v>4020.1280000000002</v>
      </c>
      <c r="K330" s="8">
        <v>5733.398000000001</v>
      </c>
      <c r="L330" s="8">
        <v>7653.581000000001</v>
      </c>
      <c r="M330" s="8">
        <v>7191.2460000000001</v>
      </c>
      <c r="N330" s="8">
        <v>7701.9718320000029</v>
      </c>
      <c r="O330" s="8">
        <v>7276.0347642470033</v>
      </c>
      <c r="P330" s="8">
        <v>16359.99801475299</v>
      </c>
      <c r="Q330" s="8">
        <v>7864.2747610451006</v>
      </c>
      <c r="R330" s="8">
        <v>9021.3950009549008</v>
      </c>
      <c r="S330" s="8">
        <v>10666.722331585899</v>
      </c>
      <c r="T330" s="8">
        <v>9969.5269284141086</v>
      </c>
      <c r="U330" s="8">
        <v>9878.5826596217594</v>
      </c>
      <c r="V330" s="8">
        <v>8267.688860378239</v>
      </c>
      <c r="W330" s="8">
        <v>18281.807282933543</v>
      </c>
      <c r="X330" s="8">
        <v>15578.644518066452</v>
      </c>
      <c r="Y330" s="29"/>
      <c r="Z330" s="24">
        <f t="shared" si="319"/>
        <v>-0.14786080626670595</v>
      </c>
      <c r="AA330" s="24">
        <f t="shared" si="286"/>
        <v>0.56262625397658739</v>
      </c>
      <c r="AB330" s="7"/>
      <c r="AC330" s="8">
        <v>5936.17</v>
      </c>
      <c r="AD330" s="8">
        <v>4689.9989999999998</v>
      </c>
      <c r="AE330" s="8">
        <v>1871.8309999999999</v>
      </c>
      <c r="AF330" s="8">
        <v>8115.7960000000003</v>
      </c>
      <c r="AG330" s="8">
        <v>3150.4940000000001</v>
      </c>
      <c r="AH330" s="8">
        <v>3338.5729999999999</v>
      </c>
      <c r="AI330" s="8">
        <v>1045.489</v>
      </c>
      <c r="AJ330" s="8">
        <v>1012.9290000000001</v>
      </c>
      <c r="AK330" s="8">
        <v>934.19400000000007</v>
      </c>
      <c r="AL330" s="8">
        <v>1489.9709999999995</v>
      </c>
      <c r="AM330" s="8">
        <v>1848.0719999999999</v>
      </c>
      <c r="AN330" s="8">
        <v>2510.4341209999993</v>
      </c>
      <c r="AO330" s="8">
        <v>1696.6549290000003</v>
      </c>
      <c r="AP330" s="8">
        <v>2702.5498279999983</v>
      </c>
      <c r="AQ330" s="8">
        <v>1374.5885750000002</v>
      </c>
      <c r="AR330" s="8">
        <v>442.21886999999975</v>
      </c>
      <c r="AS330" s="8">
        <v>265.72845199999989</v>
      </c>
      <c r="AT330" s="8">
        <v>627.6828499999998</v>
      </c>
      <c r="AU330" s="8">
        <v>745.67208800000003</v>
      </c>
      <c r="AV330" s="8">
        <v>673.18501600000013</v>
      </c>
      <c r="AW330" s="8">
        <v>440.38728900000012</v>
      </c>
      <c r="AX330" s="8">
        <v>895.3242560000001</v>
      </c>
      <c r="AY330" s="29"/>
      <c r="AZ330" s="24">
        <f t="shared" si="320"/>
        <v>1.0330383695520329</v>
      </c>
      <c r="BA330" s="24">
        <f t="shared" si="292"/>
        <v>0.42639591953165579</v>
      </c>
      <c r="BB330" s="11"/>
      <c r="BC330" s="8">
        <v>1870.7660000000001</v>
      </c>
      <c r="BD330" s="8">
        <v>3827.1729999999998</v>
      </c>
      <c r="BE330" s="8">
        <v>2396.69</v>
      </c>
      <c r="BF330" s="8">
        <v>3772.8890000000001</v>
      </c>
      <c r="BG330" s="8">
        <v>2255.982</v>
      </c>
      <c r="BH330" s="8">
        <v>2955.326</v>
      </c>
      <c r="BI330" s="8">
        <v>3497.7260000000001</v>
      </c>
      <c r="BJ330" s="8">
        <v>3007.1990000000001</v>
      </c>
      <c r="BK330" s="8">
        <v>4799.2040000000006</v>
      </c>
      <c r="BL330" s="8">
        <v>6163.6100000000015</v>
      </c>
      <c r="BM330" s="8">
        <v>5343.174</v>
      </c>
      <c r="BN330" s="8">
        <v>5191.5377110000036</v>
      </c>
      <c r="BO330" s="8">
        <v>5579.379835247003</v>
      </c>
      <c r="BP330" s="8">
        <v>13657.448186752992</v>
      </c>
      <c r="BQ330" s="8">
        <v>6489.6861860451008</v>
      </c>
      <c r="BR330" s="8">
        <v>8579.1761309549001</v>
      </c>
      <c r="BS330" s="8">
        <v>10400.9938795859</v>
      </c>
      <c r="BT330" s="8">
        <v>9341.8440784141094</v>
      </c>
      <c r="BU330" s="8">
        <v>9132.91057162176</v>
      </c>
      <c r="BV330" s="8">
        <v>7594.5038443782387</v>
      </c>
      <c r="BW330" s="8">
        <v>17841.419993933545</v>
      </c>
      <c r="BX330" s="8">
        <v>14683.320262066452</v>
      </c>
      <c r="BY330" s="29"/>
      <c r="BZ330" s="24">
        <f t="shared" si="321"/>
        <v>-0.17700943831493865</v>
      </c>
      <c r="CA330" s="24">
        <f t="shared" si="298"/>
        <v>0.57177963353024874</v>
      </c>
    </row>
    <row r="331" spans="1:79" ht="22.5" x14ac:dyDescent="0.25">
      <c r="A331" s="53" t="s">
        <v>119</v>
      </c>
      <c r="B331" s="4" t="s">
        <v>55</v>
      </c>
      <c r="C331" s="8">
        <v>2500.3040000000001</v>
      </c>
      <c r="D331" s="8">
        <v>3025.453</v>
      </c>
      <c r="E331" s="8">
        <v>3853.922</v>
      </c>
      <c r="F331" s="8">
        <v>4722.1289999999999</v>
      </c>
      <c r="G331" s="8">
        <v>4368.7120000000004</v>
      </c>
      <c r="H331" s="8">
        <v>3613.223</v>
      </c>
      <c r="I331" s="8">
        <v>3593.4850000000001</v>
      </c>
      <c r="J331" s="8">
        <v>2942.9890000000005</v>
      </c>
      <c r="K331" s="8">
        <v>3142.1109999999999</v>
      </c>
      <c r="L331" s="8">
        <v>2845.5230000000001</v>
      </c>
      <c r="M331" s="8">
        <v>2542.7339999999999</v>
      </c>
      <c r="N331" s="8">
        <v>3621.7791250000005</v>
      </c>
      <c r="O331" s="8">
        <v>2319.1909850000002</v>
      </c>
      <c r="P331" s="8">
        <v>3070.1714680000005</v>
      </c>
      <c r="Q331" s="8">
        <v>3169.6472679999997</v>
      </c>
      <c r="R331" s="8">
        <v>2805.8402830000005</v>
      </c>
      <c r="S331" s="8">
        <v>3398.6323009999987</v>
      </c>
      <c r="T331" s="8">
        <v>2834.4251080000008</v>
      </c>
      <c r="U331" s="8">
        <v>2294.8605770000004</v>
      </c>
      <c r="V331" s="8">
        <v>3039.1020140000001</v>
      </c>
      <c r="W331" s="8">
        <v>2695.0187219999993</v>
      </c>
      <c r="X331" s="8">
        <v>4515.6466849999997</v>
      </c>
      <c r="Y331" s="29"/>
      <c r="Z331" s="24">
        <f t="shared" si="319"/>
        <v>0.67555299268900626</v>
      </c>
      <c r="AA331" s="24">
        <f t="shared" si="286"/>
        <v>0.59314376388172985</v>
      </c>
      <c r="AB331" s="7"/>
      <c r="AC331" s="8">
        <v>439.90199999999999</v>
      </c>
      <c r="AD331" s="8">
        <v>637.44899999999996</v>
      </c>
      <c r="AE331" s="8">
        <v>1591.883</v>
      </c>
      <c r="AF331" s="8">
        <v>1953.498</v>
      </c>
      <c r="AG331" s="8">
        <v>2148.25</v>
      </c>
      <c r="AH331" s="8">
        <v>1427.056</v>
      </c>
      <c r="AI331" s="8">
        <v>1542.0509999999999</v>
      </c>
      <c r="AJ331" s="8">
        <v>1211.2000000000003</v>
      </c>
      <c r="AK331" s="8">
        <v>1691.7450000000001</v>
      </c>
      <c r="AL331" s="8">
        <v>1515.1459999999997</v>
      </c>
      <c r="AM331" s="8">
        <v>1143.692</v>
      </c>
      <c r="AN331" s="8">
        <v>1861.9613569999997</v>
      </c>
      <c r="AO331" s="8">
        <v>1530.8069689999995</v>
      </c>
      <c r="AP331" s="8">
        <v>1042.3078010000008</v>
      </c>
      <c r="AQ331" s="8">
        <v>1977.0674180000001</v>
      </c>
      <c r="AR331" s="8">
        <v>1482.0617580000003</v>
      </c>
      <c r="AS331" s="8">
        <v>1754.5134749999997</v>
      </c>
      <c r="AT331" s="8">
        <v>1902.2084359999994</v>
      </c>
      <c r="AU331" s="8">
        <v>1155.179024</v>
      </c>
      <c r="AV331" s="8">
        <v>1968.1326080000003</v>
      </c>
      <c r="AW331" s="8">
        <v>1789.1862329999992</v>
      </c>
      <c r="AX331" s="8">
        <v>3708.1421470000005</v>
      </c>
      <c r="AY331" s="29"/>
      <c r="AZ331" s="24">
        <f t="shared" si="320"/>
        <v>1.0725300019676611</v>
      </c>
      <c r="BA331" s="24">
        <f t="shared" si="292"/>
        <v>0.94938792028362218</v>
      </c>
      <c r="BB331" s="11"/>
      <c r="BC331" s="8">
        <v>2060.402</v>
      </c>
      <c r="BD331" s="8">
        <v>2388.0039999999999</v>
      </c>
      <c r="BE331" s="8">
        <v>2262.0390000000002</v>
      </c>
      <c r="BF331" s="8">
        <v>2768.6309999999999</v>
      </c>
      <c r="BG331" s="8">
        <v>2220.462</v>
      </c>
      <c r="BH331" s="8">
        <v>2186.1669999999999</v>
      </c>
      <c r="BI331" s="8">
        <v>2051.4340000000002</v>
      </c>
      <c r="BJ331" s="8">
        <v>1731.789</v>
      </c>
      <c r="BK331" s="8">
        <v>1450.366</v>
      </c>
      <c r="BL331" s="8">
        <v>1330.3770000000004</v>
      </c>
      <c r="BM331" s="8">
        <v>1399.0419999999999</v>
      </c>
      <c r="BN331" s="8">
        <v>1759.8177680000008</v>
      </c>
      <c r="BO331" s="8">
        <v>788.38401600000054</v>
      </c>
      <c r="BP331" s="8">
        <v>2027.8636669999999</v>
      </c>
      <c r="BQ331" s="8">
        <v>1192.5798499999999</v>
      </c>
      <c r="BR331" s="8">
        <v>1323.7785249999999</v>
      </c>
      <c r="BS331" s="8">
        <v>1644.1188259999988</v>
      </c>
      <c r="BT331" s="8">
        <v>932.21667200000127</v>
      </c>
      <c r="BU331" s="8">
        <v>1139.6815530000001</v>
      </c>
      <c r="BV331" s="8">
        <v>1070.9694059999995</v>
      </c>
      <c r="BW331" s="8">
        <v>905.83248900000012</v>
      </c>
      <c r="BX331" s="8">
        <v>807.50453799999934</v>
      </c>
      <c r="BY331" s="29"/>
      <c r="BZ331" s="24">
        <f t="shared" si="321"/>
        <v>-0.1085498170953777</v>
      </c>
      <c r="CA331" s="24">
        <f t="shared" si="298"/>
        <v>-0.13378020126205359</v>
      </c>
    </row>
    <row r="332" spans="1:79" ht="22.5" x14ac:dyDescent="0.25">
      <c r="A332" s="51" t="s">
        <v>33</v>
      </c>
      <c r="B332" s="4" t="s">
        <v>55</v>
      </c>
      <c r="C332" s="8">
        <v>408.40199999999999</v>
      </c>
      <c r="D332" s="8">
        <v>481.09100000000001</v>
      </c>
      <c r="E332" s="8">
        <v>1550.1379999999999</v>
      </c>
      <c r="F332" s="8">
        <v>1936.248</v>
      </c>
      <c r="G332" s="8">
        <v>2115.4</v>
      </c>
      <c r="H332" s="8">
        <v>1322.2639999999999</v>
      </c>
      <c r="I332" s="8">
        <v>1496.8510000000001</v>
      </c>
      <c r="J332" s="8">
        <v>1140.0589999999997</v>
      </c>
      <c r="K332" s="8">
        <v>1536.6450000000002</v>
      </c>
      <c r="L332" s="8">
        <v>1174.9960000000003</v>
      </c>
      <c r="M332" s="8">
        <v>1111.492</v>
      </c>
      <c r="N332" s="8">
        <v>1556.1613569999997</v>
      </c>
      <c r="O332" s="8">
        <v>1010.1069689999998</v>
      </c>
      <c r="P332" s="8">
        <v>804.30780100000106</v>
      </c>
      <c r="Q332" s="8">
        <v>1727.2333570000001</v>
      </c>
      <c r="R332" s="8">
        <v>1273.5217469999998</v>
      </c>
      <c r="S332" s="8">
        <v>1550.9923350000008</v>
      </c>
      <c r="T332" s="8">
        <v>1573.8084089999988</v>
      </c>
      <c r="U332" s="8">
        <v>1044.159024</v>
      </c>
      <c r="V332" s="8">
        <v>1659.2276080000001</v>
      </c>
      <c r="W332" s="8">
        <v>1507.4966480000007</v>
      </c>
      <c r="X332" s="8">
        <v>3208.4213579999991</v>
      </c>
      <c r="Y332" s="57"/>
      <c r="Z332" s="24">
        <f t="shared" si="319"/>
        <v>1.1283107741941709</v>
      </c>
      <c r="AA332" s="24">
        <f t="shared" si="286"/>
        <v>1.0386352872765729</v>
      </c>
      <c r="AB332" s="58"/>
      <c r="AC332" s="8">
        <v>408.40199999999999</v>
      </c>
      <c r="AD332" s="8">
        <v>481.09100000000001</v>
      </c>
      <c r="AE332" s="8">
        <v>1550.1379999999999</v>
      </c>
      <c r="AF332" s="8">
        <v>1936.248</v>
      </c>
      <c r="AG332" s="8">
        <v>2115.4</v>
      </c>
      <c r="AH332" s="8">
        <v>1322.2639999999999</v>
      </c>
      <c r="AI332" s="8">
        <v>1496.8510000000001</v>
      </c>
      <c r="AJ332" s="8">
        <v>1140.0589999999997</v>
      </c>
      <c r="AK332" s="8">
        <v>1536.6450000000002</v>
      </c>
      <c r="AL332" s="8">
        <v>1174.9960000000003</v>
      </c>
      <c r="AM332" s="8">
        <v>1111.492</v>
      </c>
      <c r="AN332" s="8">
        <v>1556.1613569999997</v>
      </c>
      <c r="AO332" s="8">
        <v>1010.1069689999998</v>
      </c>
      <c r="AP332" s="8">
        <v>804.30780100000106</v>
      </c>
      <c r="AQ332" s="8">
        <v>1727.2333570000001</v>
      </c>
      <c r="AR332" s="8">
        <v>1273.5217469999998</v>
      </c>
      <c r="AS332" s="8">
        <v>1550.9923350000008</v>
      </c>
      <c r="AT332" s="8">
        <v>1573.8084089999988</v>
      </c>
      <c r="AU332" s="8">
        <v>1044.159024</v>
      </c>
      <c r="AV332" s="8">
        <v>1659.2276080000001</v>
      </c>
      <c r="AW332" s="8">
        <v>1507.4966480000007</v>
      </c>
      <c r="AX332" s="8">
        <v>3208.4213579999991</v>
      </c>
      <c r="AY332" s="57"/>
      <c r="AZ332" s="24">
        <f t="shared" si="320"/>
        <v>1.1283107741941709</v>
      </c>
      <c r="BA332" s="24">
        <f t="shared" si="292"/>
        <v>1.0386352872765729</v>
      </c>
      <c r="BB332" s="58"/>
      <c r="BC332" s="8" t="s">
        <v>1</v>
      </c>
      <c r="BD332" s="8" t="s">
        <v>1</v>
      </c>
      <c r="BE332" s="8" t="s">
        <v>1</v>
      </c>
      <c r="BF332" s="8" t="s">
        <v>1</v>
      </c>
      <c r="BG332" s="8" t="s">
        <v>1</v>
      </c>
      <c r="BH332" s="8" t="s">
        <v>1</v>
      </c>
      <c r="BI332" s="8" t="s">
        <v>1</v>
      </c>
      <c r="BJ332" s="8" t="s">
        <v>1</v>
      </c>
      <c r="BK332" s="8" t="s">
        <v>1</v>
      </c>
      <c r="BL332" s="8" t="s">
        <v>1</v>
      </c>
      <c r="BM332" s="8" t="s">
        <v>1</v>
      </c>
      <c r="BN332" s="8" t="s">
        <v>1</v>
      </c>
      <c r="BO332" s="8" t="s">
        <v>1</v>
      </c>
      <c r="BP332" s="8" t="s">
        <v>1</v>
      </c>
      <c r="BQ332" s="8" t="s">
        <v>1</v>
      </c>
      <c r="BR332" s="8" t="s">
        <v>1</v>
      </c>
      <c r="BS332" s="8" t="s">
        <v>1</v>
      </c>
      <c r="BT332" s="8" t="s">
        <v>1</v>
      </c>
      <c r="BU332" s="8" t="s">
        <v>1</v>
      </c>
      <c r="BV332" s="8" t="s">
        <v>1</v>
      </c>
      <c r="BW332" s="8" t="s">
        <v>1</v>
      </c>
      <c r="BX332" s="8" t="s">
        <v>1</v>
      </c>
      <c r="BY332" s="57"/>
      <c r="BZ332" s="24" t="str">
        <f t="shared" si="321"/>
        <v>X</v>
      </c>
      <c r="CA332" s="24" t="str">
        <f t="shared" si="298"/>
        <v>X</v>
      </c>
    </row>
    <row r="333" spans="1:79" s="6" customFormat="1" ht="22.5" x14ac:dyDescent="0.25">
      <c r="A333" s="51" t="s">
        <v>74</v>
      </c>
      <c r="B333" s="4" t="s">
        <v>55</v>
      </c>
      <c r="C333" s="8">
        <v>2091.902</v>
      </c>
      <c r="D333" s="8">
        <v>2544.3620000000001</v>
      </c>
      <c r="E333" s="8">
        <v>2303.7840000000001</v>
      </c>
      <c r="F333" s="8">
        <v>2785.8809999999999</v>
      </c>
      <c r="G333" s="8">
        <v>2253.3119999999999</v>
      </c>
      <c r="H333" s="8">
        <v>2290.9589999999998</v>
      </c>
      <c r="I333" s="8">
        <v>2096.634</v>
      </c>
      <c r="J333" s="8">
        <v>1802.93</v>
      </c>
      <c r="K333" s="8">
        <v>1605.4659999999999</v>
      </c>
      <c r="L333" s="8">
        <v>1670.5270000000005</v>
      </c>
      <c r="M333" s="8">
        <v>1431.242</v>
      </c>
      <c r="N333" s="8">
        <v>2065.617768000001</v>
      </c>
      <c r="O333" s="8">
        <v>1309.0840160000007</v>
      </c>
      <c r="P333" s="8">
        <v>2265.8636670000001</v>
      </c>
      <c r="Q333" s="8">
        <v>1442.4139109999999</v>
      </c>
      <c r="R333" s="8">
        <v>1532.3185360000007</v>
      </c>
      <c r="S333" s="8">
        <v>1847.6399659999984</v>
      </c>
      <c r="T333" s="8">
        <v>1260.616699000002</v>
      </c>
      <c r="U333" s="8">
        <v>1250.7015530000001</v>
      </c>
      <c r="V333" s="8">
        <v>1379.8744059999997</v>
      </c>
      <c r="W333" s="8">
        <v>1187.5220739999982</v>
      </c>
      <c r="X333" s="8">
        <v>1307.225327000001</v>
      </c>
      <c r="Y333" s="57"/>
      <c r="Z333" s="24">
        <f t="shared" si="319"/>
        <v>0.10080086561826973</v>
      </c>
      <c r="AA333" s="24">
        <f t="shared" si="286"/>
        <v>3.69728784625587E-2</v>
      </c>
      <c r="AB333" s="58"/>
      <c r="AC333" s="8">
        <v>31.5</v>
      </c>
      <c r="AD333" s="8">
        <v>156.358</v>
      </c>
      <c r="AE333" s="8">
        <v>41.744999999999997</v>
      </c>
      <c r="AF333" s="8">
        <v>17.25</v>
      </c>
      <c r="AG333" s="8">
        <v>32.85</v>
      </c>
      <c r="AH333" s="8">
        <v>104.792</v>
      </c>
      <c r="AI333" s="8">
        <v>45.2</v>
      </c>
      <c r="AJ333" s="8">
        <v>71.140999999999991</v>
      </c>
      <c r="AK333" s="8">
        <v>155.09999999999997</v>
      </c>
      <c r="AL333" s="8">
        <v>340.15000000000003</v>
      </c>
      <c r="AM333" s="8">
        <v>32.200000000000003</v>
      </c>
      <c r="AN333" s="8">
        <v>305.8</v>
      </c>
      <c r="AO333" s="8">
        <v>520.70000000000005</v>
      </c>
      <c r="AP333" s="8">
        <v>238.00000000000006</v>
      </c>
      <c r="AQ333" s="8">
        <v>249.83406099999999</v>
      </c>
      <c r="AR333" s="8">
        <v>208.54001100000065</v>
      </c>
      <c r="AS333" s="8">
        <v>203.5211399999996</v>
      </c>
      <c r="AT333" s="8">
        <v>328.40002700000065</v>
      </c>
      <c r="AU333" s="8">
        <v>111.01999999999988</v>
      </c>
      <c r="AV333" s="8">
        <v>308.90500000000014</v>
      </c>
      <c r="AW333" s="8">
        <v>281.68958499999809</v>
      </c>
      <c r="AX333" s="8">
        <v>499.72078900000167</v>
      </c>
      <c r="AY333" s="57"/>
      <c r="AZ333" s="24">
        <f t="shared" si="320"/>
        <v>0.77401230151979195</v>
      </c>
      <c r="BA333" s="24">
        <f t="shared" si="292"/>
        <v>0.52168315442921909</v>
      </c>
      <c r="BB333" s="58"/>
      <c r="BC333" s="8">
        <v>2060.402</v>
      </c>
      <c r="BD333" s="8">
        <v>2388.0039999999999</v>
      </c>
      <c r="BE333" s="8">
        <v>2262.0390000000002</v>
      </c>
      <c r="BF333" s="8">
        <v>2768.6309999999999</v>
      </c>
      <c r="BG333" s="8">
        <v>2220.462</v>
      </c>
      <c r="BH333" s="8">
        <v>2186.1669999999999</v>
      </c>
      <c r="BI333" s="8">
        <v>2051.4340000000002</v>
      </c>
      <c r="BJ333" s="8">
        <v>1731.789</v>
      </c>
      <c r="BK333" s="8">
        <v>1450.366</v>
      </c>
      <c r="BL333" s="8">
        <v>1330.3770000000004</v>
      </c>
      <c r="BM333" s="8">
        <v>1399.0419999999999</v>
      </c>
      <c r="BN333" s="8">
        <v>1759.8177680000008</v>
      </c>
      <c r="BO333" s="8">
        <v>788.38401600000054</v>
      </c>
      <c r="BP333" s="8">
        <v>2027.8636669999999</v>
      </c>
      <c r="BQ333" s="8">
        <v>1192.5798499999999</v>
      </c>
      <c r="BR333" s="8">
        <v>1323.7785249999999</v>
      </c>
      <c r="BS333" s="8">
        <v>1644.1188259999988</v>
      </c>
      <c r="BT333" s="8">
        <v>932.21667200000127</v>
      </c>
      <c r="BU333" s="8">
        <v>1139.6815530000001</v>
      </c>
      <c r="BV333" s="8">
        <v>1070.9694059999995</v>
      </c>
      <c r="BW333" s="8">
        <v>905.83248900000012</v>
      </c>
      <c r="BX333" s="8">
        <v>807.50453799999934</v>
      </c>
      <c r="BY333" s="57"/>
      <c r="BZ333" s="24">
        <f t="shared" si="321"/>
        <v>-0.1085498170953777</v>
      </c>
      <c r="CA333" s="24">
        <f t="shared" si="298"/>
        <v>-0.13378020126205359</v>
      </c>
    </row>
    <row r="334" spans="1:79" s="6" customFormat="1" ht="22.5" x14ac:dyDescent="0.25">
      <c r="A334" s="47" t="s">
        <v>122</v>
      </c>
      <c r="B334" s="17" t="s">
        <v>15</v>
      </c>
      <c r="C334" s="28">
        <f t="shared" ref="C334" si="331">C327/C$327*100</f>
        <v>100</v>
      </c>
      <c r="D334" s="28">
        <f t="shared" ref="D334:E334" si="332">D327/D$327*100</f>
        <v>100</v>
      </c>
      <c r="E334" s="28">
        <f t="shared" si="332"/>
        <v>100</v>
      </c>
      <c r="F334" s="28">
        <f t="shared" ref="F334:G334" si="333">F327/F$327*100</f>
        <v>100</v>
      </c>
      <c r="G334" s="28">
        <f t="shared" si="333"/>
        <v>100</v>
      </c>
      <c r="H334" s="28">
        <f t="shared" ref="H334:K340" si="334">H327/H$327*100</f>
        <v>100</v>
      </c>
      <c r="I334" s="28">
        <f t="shared" si="334"/>
        <v>100</v>
      </c>
      <c r="J334" s="28">
        <f t="shared" si="334"/>
        <v>100</v>
      </c>
      <c r="K334" s="28">
        <f t="shared" si="334"/>
        <v>100</v>
      </c>
      <c r="L334" s="28">
        <v>100</v>
      </c>
      <c r="M334" s="28">
        <v>100</v>
      </c>
      <c r="N334" s="28">
        <v>100</v>
      </c>
      <c r="O334" s="28">
        <v>100</v>
      </c>
      <c r="P334" s="28">
        <v>100</v>
      </c>
      <c r="Q334" s="28">
        <v>100</v>
      </c>
      <c r="R334" s="28">
        <v>100</v>
      </c>
      <c r="S334" s="28">
        <v>100</v>
      </c>
      <c r="T334" s="28">
        <v>100</v>
      </c>
      <c r="U334" s="28">
        <v>100</v>
      </c>
      <c r="V334" s="28">
        <v>100</v>
      </c>
      <c r="W334" s="28">
        <v>100</v>
      </c>
      <c r="X334" s="28">
        <v>100</v>
      </c>
      <c r="Y334" s="29"/>
      <c r="Z334" s="19" t="s">
        <v>1</v>
      </c>
      <c r="AA334" s="19" t="s">
        <v>1</v>
      </c>
      <c r="AB334" s="7"/>
      <c r="AC334" s="28">
        <f t="shared" ref="AC334" si="335">AC327/AC$327*100</f>
        <v>100</v>
      </c>
      <c r="AD334" s="28">
        <f t="shared" ref="AD334:AE334" si="336">AD327/AD$327*100</f>
        <v>100</v>
      </c>
      <c r="AE334" s="28">
        <f t="shared" si="336"/>
        <v>100</v>
      </c>
      <c r="AF334" s="28">
        <f t="shared" ref="AF334:AG334" si="337">AF327/AF$327*100</f>
        <v>100</v>
      </c>
      <c r="AG334" s="28">
        <f t="shared" si="337"/>
        <v>100</v>
      </c>
      <c r="AH334" s="28">
        <f t="shared" ref="AH334:AI334" si="338">AH327/AH$327*100</f>
        <v>100</v>
      </c>
      <c r="AI334" s="28">
        <f t="shared" si="338"/>
        <v>100</v>
      </c>
      <c r="AJ334" s="28">
        <v>100</v>
      </c>
      <c r="AK334" s="28">
        <v>100</v>
      </c>
      <c r="AL334" s="28">
        <v>100</v>
      </c>
      <c r="AM334" s="28">
        <v>100</v>
      </c>
      <c r="AN334" s="28">
        <v>100</v>
      </c>
      <c r="AO334" s="28">
        <v>100</v>
      </c>
      <c r="AP334" s="28">
        <v>100</v>
      </c>
      <c r="AQ334" s="28">
        <v>100</v>
      </c>
      <c r="AR334" s="28">
        <v>100</v>
      </c>
      <c r="AS334" s="28">
        <v>100</v>
      </c>
      <c r="AT334" s="28">
        <v>100</v>
      </c>
      <c r="AU334" s="28">
        <v>100</v>
      </c>
      <c r="AV334" s="28">
        <v>100</v>
      </c>
      <c r="AW334" s="28">
        <v>100</v>
      </c>
      <c r="AX334" s="28">
        <v>100</v>
      </c>
      <c r="AY334" s="29"/>
      <c r="AZ334" s="19" t="s">
        <v>1</v>
      </c>
      <c r="BA334" s="19" t="s">
        <v>1</v>
      </c>
      <c r="BB334" s="11"/>
      <c r="BC334" s="28">
        <f t="shared" ref="BC334" si="339">BC327/BC$327*100</f>
        <v>100</v>
      </c>
      <c r="BD334" s="28">
        <f t="shared" ref="BD334:BE334" si="340">BD327/BD$327*100</f>
        <v>100</v>
      </c>
      <c r="BE334" s="28">
        <f t="shared" si="340"/>
        <v>100</v>
      </c>
      <c r="BF334" s="28">
        <f t="shared" ref="BF334:BG334" si="341">BF327/BF$327*100</f>
        <v>100</v>
      </c>
      <c r="BG334" s="28">
        <f t="shared" si="341"/>
        <v>100</v>
      </c>
      <c r="BH334" s="28">
        <f t="shared" ref="BH334:BI334" si="342">BH327/BH$327*100</f>
        <v>100</v>
      </c>
      <c r="BI334" s="28">
        <f t="shared" si="342"/>
        <v>100</v>
      </c>
      <c r="BJ334" s="28">
        <v>100</v>
      </c>
      <c r="BK334" s="28">
        <v>100</v>
      </c>
      <c r="BL334" s="28">
        <v>100</v>
      </c>
      <c r="BM334" s="28">
        <v>100</v>
      </c>
      <c r="BN334" s="28">
        <v>100</v>
      </c>
      <c r="BO334" s="28">
        <v>100</v>
      </c>
      <c r="BP334" s="28">
        <v>100</v>
      </c>
      <c r="BQ334" s="28">
        <v>100</v>
      </c>
      <c r="BR334" s="28">
        <v>100</v>
      </c>
      <c r="BS334" s="28">
        <v>100</v>
      </c>
      <c r="BT334" s="28">
        <v>100</v>
      </c>
      <c r="BU334" s="28">
        <v>100</v>
      </c>
      <c r="BV334" s="28">
        <v>100</v>
      </c>
      <c r="BW334" s="28">
        <v>100</v>
      </c>
      <c r="BX334" s="28">
        <v>100</v>
      </c>
      <c r="BY334" s="29"/>
      <c r="BZ334" s="19" t="s">
        <v>1</v>
      </c>
      <c r="CA334" s="19" t="s">
        <v>1</v>
      </c>
    </row>
    <row r="335" spans="1:79" s="6" customFormat="1" ht="22.5" x14ac:dyDescent="0.25">
      <c r="A335" s="89" t="s">
        <v>32</v>
      </c>
      <c r="B335" s="4" t="s">
        <v>15</v>
      </c>
      <c r="C335" s="8">
        <f t="shared" ref="C335:D335" si="343">C328/C$327*100</f>
        <v>82.214071724772751</v>
      </c>
      <c r="D335" s="8">
        <f t="shared" si="343"/>
        <v>80.154592582641612</v>
      </c>
      <c r="E335" s="8">
        <f t="shared" ref="E335:F335" si="344">E328/E$327*100</f>
        <v>66.899374897417331</v>
      </c>
      <c r="F335" s="8">
        <f t="shared" si="344"/>
        <v>78.222000850896038</v>
      </c>
      <c r="G335" s="8">
        <f t="shared" ref="G335:H335" si="345">G328/G$327*100</f>
        <v>67.089137215253132</v>
      </c>
      <c r="H335" s="8">
        <f t="shared" si="345"/>
        <v>72.534569112760948</v>
      </c>
      <c r="I335" s="8">
        <f t="shared" ref="I335" si="346">I328/I$327*100</f>
        <v>67.412871348362799</v>
      </c>
      <c r="J335" s="8">
        <f t="shared" si="334"/>
        <v>73.140913988087235</v>
      </c>
      <c r="K335" s="8">
        <f t="shared" si="334"/>
        <v>76.866744344148259</v>
      </c>
      <c r="L335" s="8">
        <v>87.816136691094144</v>
      </c>
      <c r="M335" s="8">
        <v>85.571163367916796</v>
      </c>
      <c r="N335" s="8">
        <v>86.907710618947604</v>
      </c>
      <c r="O335" s="8">
        <v>89.429147842803971</v>
      </c>
      <c r="P335" s="8">
        <v>92.185623581194449</v>
      </c>
      <c r="Q335" s="8">
        <v>85.279708368072278</v>
      </c>
      <c r="R335" s="8">
        <v>85.176885534153897</v>
      </c>
      <c r="S335" s="8">
        <v>87.199251309603525</v>
      </c>
      <c r="T335" s="8">
        <v>88.460741602096363</v>
      </c>
      <c r="U335" s="8">
        <v>92.399158328644745</v>
      </c>
      <c r="V335" s="8">
        <v>88.693114806109392</v>
      </c>
      <c r="W335" s="8">
        <v>94.223949160154319</v>
      </c>
      <c r="X335" s="8">
        <v>91.318321030544908</v>
      </c>
      <c r="Y335" s="29"/>
      <c r="Z335" s="45">
        <f t="shared" ref="Z335:Z340" si="347">IFERROR(X335-W335,"X")</f>
        <v>-2.9056281296094113</v>
      </c>
      <c r="AA335" s="45">
        <f t="shared" ref="AA335:AA340" si="348">IFERROR(X335-T335,"X")</f>
        <v>2.8575794284485454</v>
      </c>
      <c r="AB335" s="7"/>
      <c r="AC335" s="8">
        <f t="shared" ref="AC335:AD335" si="349">AC328/AC$327*100</f>
        <v>94.515356184789894</v>
      </c>
      <c r="AD335" s="8">
        <f t="shared" si="349"/>
        <v>91.549140608096934</v>
      </c>
      <c r="AE335" s="8">
        <f t="shared" ref="AE335:AF335" si="350">AE328/AE$327*100</f>
        <v>68.699014182433658</v>
      </c>
      <c r="AF335" s="8">
        <f t="shared" si="350"/>
        <v>83.824478478626688</v>
      </c>
      <c r="AG335" s="8">
        <f t="shared" ref="AG335:AH335" si="351">AG328/AG$327*100</f>
        <v>69.585504903978972</v>
      </c>
      <c r="AH335" s="8">
        <f t="shared" si="351"/>
        <v>81.053749876031063</v>
      </c>
      <c r="AI335" s="8">
        <f t="shared" ref="AI335" si="352">AI328/AI$327*100</f>
        <v>68.7616975166776</v>
      </c>
      <c r="AJ335" s="8">
        <v>72.61437939530505</v>
      </c>
      <c r="AK335" s="8">
        <v>73.202418291884541</v>
      </c>
      <c r="AL335" s="8">
        <v>87.939898564819075</v>
      </c>
      <c r="AM335" s="8">
        <v>85.231167993314017</v>
      </c>
      <c r="AN335" s="8">
        <v>89.387473515294189</v>
      </c>
      <c r="AO335" s="8">
        <v>87.711024190158753</v>
      </c>
      <c r="AP335" s="8">
        <v>94.656449326924914</v>
      </c>
      <c r="AQ335" s="8">
        <v>81.204896909802002</v>
      </c>
      <c r="AR335" s="8">
        <v>80.413659474156248</v>
      </c>
      <c r="AS335" s="8">
        <v>85.377299995851516</v>
      </c>
      <c r="AT335" s="8">
        <v>81.249592702633919</v>
      </c>
      <c r="AU335" s="8">
        <v>88.374212918010656</v>
      </c>
      <c r="AV335" s="8">
        <v>83.097478279804434</v>
      </c>
      <c r="AW335" s="8">
        <v>88.41120292288646</v>
      </c>
      <c r="AX335" s="8">
        <v>77.179212172440842</v>
      </c>
      <c r="AY335" s="29"/>
      <c r="AZ335" s="45">
        <f t="shared" ref="AZ335:AZ340" si="353">IFERROR(AX335-AW335,"X")</f>
        <v>-11.231990750445618</v>
      </c>
      <c r="BA335" s="45">
        <f t="shared" ref="BA335:BA340" si="354">IFERROR(AX335-AT335,"X")</f>
        <v>-4.0703805301930771</v>
      </c>
      <c r="BB335" s="11"/>
      <c r="BC335" s="8">
        <f t="shared" ref="BC335:BD335" si="355">BC328/BC$327*100</f>
        <v>65.871297282013558</v>
      </c>
      <c r="BD335" s="8">
        <f t="shared" si="355"/>
        <v>68.995400732475943</v>
      </c>
      <c r="BE335" s="8">
        <f t="shared" ref="BE335:BF335" si="356">BE328/BE$327*100</f>
        <v>65.503610392109834</v>
      </c>
      <c r="BF335" s="8">
        <f t="shared" si="356"/>
        <v>71.178548485672763</v>
      </c>
      <c r="BG335" s="8">
        <f t="shared" ref="BG335:BH335" si="357">BG328/BG$327*100</f>
        <v>64.250290566954533</v>
      </c>
      <c r="BH335" s="8">
        <f t="shared" si="357"/>
        <v>61.123757669068944</v>
      </c>
      <c r="BI335" s="8">
        <f t="shared" ref="BI335" si="358">BI328/BI$327*100</f>
        <v>66.319706618214084</v>
      </c>
      <c r="BJ335" s="8">
        <v>73.497295690826959</v>
      </c>
      <c r="BK335" s="8">
        <v>80.04890773325161</v>
      </c>
      <c r="BL335" s="8">
        <v>87.67205581845657</v>
      </c>
      <c r="BM335" s="8">
        <v>85.837689201374928</v>
      </c>
      <c r="BN335" s="8">
        <v>82.607939041523636</v>
      </c>
      <c r="BO335" s="8">
        <v>91.686115493976644</v>
      </c>
      <c r="BP335" s="8">
        <v>89.749388490610855</v>
      </c>
      <c r="BQ335" s="8">
        <v>89.171602436325017</v>
      </c>
      <c r="BR335" s="8">
        <v>88.349075862873079</v>
      </c>
      <c r="BS335" s="8">
        <v>88.701535596573279</v>
      </c>
      <c r="BT335" s="8">
        <v>93.534547967225095</v>
      </c>
      <c r="BU335" s="8">
        <v>94.373565340896334</v>
      </c>
      <c r="BV335" s="8">
        <v>92.970018481316117</v>
      </c>
      <c r="BW335" s="8">
        <v>97.098510775286741</v>
      </c>
      <c r="BX335" s="8">
        <v>97.742165094360374</v>
      </c>
      <c r="BY335" s="29"/>
      <c r="BZ335" s="45">
        <f t="shared" ref="BZ335:BZ340" si="359">IFERROR(BX335-BW335,"X")</f>
        <v>0.64365431907363302</v>
      </c>
      <c r="CA335" s="45">
        <f t="shared" ref="CA335:CA340" si="360">IFERROR(BX335-BT335,"X")</f>
        <v>4.2076171271352791</v>
      </c>
    </row>
    <row r="336" spans="1:79" s="6" customFormat="1" x14ac:dyDescent="0.25">
      <c r="A336" s="51" t="s">
        <v>120</v>
      </c>
      <c r="B336" s="4" t="s">
        <v>15</v>
      </c>
      <c r="C336" s="8">
        <f t="shared" ref="C336:D336" si="361">C329/C$327*100</f>
        <v>26.679383244776112</v>
      </c>
      <c r="D336" s="8">
        <f t="shared" si="361"/>
        <v>24.28634793176878</v>
      </c>
      <c r="E336" s="8">
        <f t="shared" ref="E336:F336" si="362">E329/E$327*100</f>
        <v>30.237835467324754</v>
      </c>
      <c r="F336" s="8">
        <f t="shared" si="362"/>
        <v>23.392543245234464</v>
      </c>
      <c r="G336" s="8">
        <f t="shared" ref="G336:H336" si="363">G329/G$327*100</f>
        <v>26.360476276965766</v>
      </c>
      <c r="H336" s="8">
        <f t="shared" si="363"/>
        <v>24.692338507076489</v>
      </c>
      <c r="I336" s="8">
        <f t="shared" ref="I336" si="364">I329/I$327*100</f>
        <v>26.213219284405977</v>
      </c>
      <c r="J336" s="8">
        <f t="shared" si="334"/>
        <v>36.451356626201445</v>
      </c>
      <c r="K336" s="8">
        <f t="shared" si="334"/>
        <v>34.655580667642504</v>
      </c>
      <c r="L336" s="8">
        <v>55.04529466042387</v>
      </c>
      <c r="M336" s="8">
        <v>44.764176197759866</v>
      </c>
      <c r="N336" s="8">
        <v>59.066022722185451</v>
      </c>
      <c r="O336" s="8">
        <v>56.265045239380932</v>
      </c>
      <c r="P336" s="8">
        <v>50.545218792509338</v>
      </c>
      <c r="Q336" s="8">
        <v>48.756900570207023</v>
      </c>
      <c r="R336" s="8">
        <v>37.517305068730053</v>
      </c>
      <c r="S336" s="8">
        <v>47.023668950577566</v>
      </c>
      <c r="T336" s="8">
        <v>47.873693806360798</v>
      </c>
      <c r="U336" s="8">
        <v>59.680158540283948</v>
      </c>
      <c r="V336" s="8">
        <v>57.933433712000202</v>
      </c>
      <c r="W336" s="8">
        <v>55.041791556395268</v>
      </c>
      <c r="X336" s="8">
        <v>61.367175619992423</v>
      </c>
      <c r="Y336" s="29"/>
      <c r="Z336" s="45">
        <f t="shared" si="347"/>
        <v>6.3253840635971557</v>
      </c>
      <c r="AA336" s="45">
        <f t="shared" si="348"/>
        <v>13.493481813631625</v>
      </c>
      <c r="AB336" s="7"/>
      <c r="AC336" s="8">
        <f t="shared" ref="AC336:AD336" si="365">AC329/AC$327*100</f>
        <v>20.503921645879391</v>
      </c>
      <c r="AD336" s="8">
        <f t="shared" si="365"/>
        <v>29.372367098112584</v>
      </c>
      <c r="AE336" s="8">
        <f t="shared" ref="AE336:AF336" si="366">AE329/AE$327*100</f>
        <v>31.893447703062371</v>
      </c>
      <c r="AF336" s="8">
        <f t="shared" si="366"/>
        <v>16.623369052829716</v>
      </c>
      <c r="AG336" s="8">
        <f t="shared" ref="AG336:AH336" si="367">AG329/AG$327*100</f>
        <v>24.9814391234396</v>
      </c>
      <c r="AH336" s="8">
        <f t="shared" si="367"/>
        <v>36.729323143562723</v>
      </c>
      <c r="AI336" s="8">
        <f t="shared" ref="AI336" si="368">AI329/AI$327*100</f>
        <v>47.58256555217951</v>
      </c>
      <c r="AJ336" s="8">
        <v>49.711729714415824</v>
      </c>
      <c r="AK336" s="8">
        <v>58.404597079922191</v>
      </c>
      <c r="AL336" s="8">
        <v>76.080182474437066</v>
      </c>
      <c r="AM336" s="8">
        <v>61.366469364434749</v>
      </c>
      <c r="AN336" s="8">
        <v>75.078879785858547</v>
      </c>
      <c r="AO336" s="8">
        <v>74.090658068002085</v>
      </c>
      <c r="AP336" s="8">
        <v>80.801413474201382</v>
      </c>
      <c r="AQ336" s="8">
        <v>68.137292973529284</v>
      </c>
      <c r="AR336" s="8">
        <v>74.569470237088126</v>
      </c>
      <c r="AS336" s="8">
        <v>83.162630521077148</v>
      </c>
      <c r="AT336" s="8">
        <v>75.062411072938147</v>
      </c>
      <c r="AU336" s="8">
        <v>80.869726818486043</v>
      </c>
      <c r="AV336" s="8">
        <v>77.316097336061517</v>
      </c>
      <c r="AW336" s="8">
        <v>85.558755909025962</v>
      </c>
      <c r="AX336" s="8">
        <v>71.669173971889819</v>
      </c>
      <c r="AY336" s="29"/>
      <c r="AZ336" s="45">
        <f t="shared" si="353"/>
        <v>-13.889581937136143</v>
      </c>
      <c r="BA336" s="45">
        <f t="shared" si="354"/>
        <v>-3.393237101048328</v>
      </c>
      <c r="BB336" s="11"/>
      <c r="BC336" s="8">
        <f t="shared" ref="BC336:BD336" si="369">BC329/BC$327*100</f>
        <v>34.883744042928846</v>
      </c>
      <c r="BD336" s="8">
        <f t="shared" si="369"/>
        <v>19.305381288418115</v>
      </c>
      <c r="BE336" s="8">
        <f t="shared" ref="BE336:BF336" si="370">BE329/BE$327*100</f>
        <v>28.953775482395937</v>
      </c>
      <c r="BF336" s="8">
        <f t="shared" si="370"/>
        <v>31.90277017413954</v>
      </c>
      <c r="BG336" s="8">
        <f t="shared" ref="BG336:BH336" si="371">BG329/BG$327*100</f>
        <v>27.928704795083281</v>
      </c>
      <c r="BH336" s="8">
        <f t="shared" si="371"/>
        <v>8.5696894103763892</v>
      </c>
      <c r="BI336" s="8">
        <f t="shared" ref="BI336" si="372">BI329/BI$327*100</f>
        <v>8.8942969539984471</v>
      </c>
      <c r="BJ336" s="8">
        <v>27.476154607334184</v>
      </c>
      <c r="BK336" s="8">
        <v>14.031528802038402</v>
      </c>
      <c r="BL336" s="8">
        <v>30.556937294306774</v>
      </c>
      <c r="BM336" s="8">
        <v>31.749469663196145</v>
      </c>
      <c r="BN336" s="8">
        <v>31.300615078909356</v>
      </c>
      <c r="BO336" s="8">
        <v>32.848900857348006</v>
      </c>
      <c r="BP336" s="8">
        <v>20.712599750701813</v>
      </c>
      <c r="BQ336" s="8">
        <v>30.246489718727133</v>
      </c>
      <c r="BR336" s="8">
        <v>12.841482732212899</v>
      </c>
      <c r="BS336" s="8">
        <v>17.225400629695471</v>
      </c>
      <c r="BT336" s="8">
        <v>28.743553983963071</v>
      </c>
      <c r="BU336" s="8">
        <v>49.285773542034967</v>
      </c>
      <c r="BV336" s="8">
        <v>43.118714260630746</v>
      </c>
      <c r="BW336" s="8">
        <v>39.950320028529532</v>
      </c>
      <c r="BX336" s="8">
        <v>56.68665214270542</v>
      </c>
      <c r="BY336" s="29"/>
      <c r="BZ336" s="45">
        <f t="shared" si="359"/>
        <v>16.736332114175887</v>
      </c>
      <c r="CA336" s="45">
        <f t="shared" si="360"/>
        <v>27.943098158742348</v>
      </c>
    </row>
    <row r="337" spans="1:79" s="6" customFormat="1" ht="22.5" x14ac:dyDescent="0.25">
      <c r="A337" s="51" t="s">
        <v>121</v>
      </c>
      <c r="B337" s="4" t="s">
        <v>15</v>
      </c>
      <c r="C337" s="8">
        <f t="shared" ref="C337:D337" si="373">C330/C$327*100</f>
        <v>55.534688479996639</v>
      </c>
      <c r="D337" s="8">
        <f t="shared" si="373"/>
        <v>55.868244650872832</v>
      </c>
      <c r="E337" s="8">
        <f t="shared" ref="E337:F337" si="374">E330/E$327*100</f>
        <v>36.661539430092574</v>
      </c>
      <c r="F337" s="8">
        <f t="shared" si="374"/>
        <v>54.829457605661567</v>
      </c>
      <c r="G337" s="8">
        <f t="shared" ref="G337:H337" si="375">G330/G$327*100</f>
        <v>40.728660938287341</v>
      </c>
      <c r="H337" s="8">
        <f t="shared" si="375"/>
        <v>47.842230605684456</v>
      </c>
      <c r="I337" s="8">
        <f t="shared" ref="I337" si="376">I330/I$327*100</f>
        <v>41.199652063956826</v>
      </c>
      <c r="J337" s="8">
        <f t="shared" si="334"/>
        <v>36.689557361885782</v>
      </c>
      <c r="K337" s="8">
        <f t="shared" si="334"/>
        <v>42.211163676505734</v>
      </c>
      <c r="L337" s="8">
        <v>32.770842030670295</v>
      </c>
      <c r="M337" s="8">
        <v>40.80698717015693</v>
      </c>
      <c r="N337" s="8">
        <v>27.841687896762142</v>
      </c>
      <c r="O337" s="8">
        <v>33.164102603423032</v>
      </c>
      <c r="P337" s="8">
        <v>41.640404788685068</v>
      </c>
      <c r="Q337" s="8">
        <v>36.522807797865234</v>
      </c>
      <c r="R337" s="8">
        <v>47.659580465423886</v>
      </c>
      <c r="S337" s="8">
        <v>40.175582359025903</v>
      </c>
      <c r="T337" s="8">
        <v>40.587047795735586</v>
      </c>
      <c r="U337" s="8">
        <v>32.718999788360783</v>
      </c>
      <c r="V337" s="8">
        <v>30.759681094109204</v>
      </c>
      <c r="W337" s="8">
        <v>39.182157603759023</v>
      </c>
      <c r="X337" s="8">
        <v>29.951145410552488</v>
      </c>
      <c r="Y337" s="29"/>
      <c r="Z337" s="45">
        <f t="shared" si="347"/>
        <v>-9.231012193206535</v>
      </c>
      <c r="AA337" s="45">
        <f t="shared" si="348"/>
        <v>-10.635902385183098</v>
      </c>
      <c r="AB337" s="7"/>
      <c r="AC337" s="8">
        <f t="shared" ref="AC337:AD337" si="377">AC330/AC$327*100</f>
        <v>74.011434538910493</v>
      </c>
      <c r="AD337" s="8">
        <f t="shared" si="377"/>
        <v>62.176773509984343</v>
      </c>
      <c r="AE337" s="8">
        <f t="shared" ref="AE337:AF337" si="378">AE330/AE$327*100</f>
        <v>36.805566479371286</v>
      </c>
      <c r="AF337" s="8">
        <f t="shared" si="378"/>
        <v>67.201109425796972</v>
      </c>
      <c r="AG337" s="8">
        <f t="shared" ref="AG337:AH337" si="379">AG330/AG$327*100</f>
        <v>44.604065780539372</v>
      </c>
      <c r="AH337" s="8">
        <f t="shared" si="379"/>
        <v>44.324426732468332</v>
      </c>
      <c r="AI337" s="8">
        <f t="shared" ref="AI337" si="380">AI330/AI$327*100</f>
        <v>21.179131964498094</v>
      </c>
      <c r="AJ337" s="8">
        <v>22.90264968088924</v>
      </c>
      <c r="AK337" s="8">
        <v>14.797821211962331</v>
      </c>
      <c r="AL337" s="8">
        <v>11.859716090382028</v>
      </c>
      <c r="AM337" s="8">
        <v>23.864698628879264</v>
      </c>
      <c r="AN337" s="8">
        <v>14.308593729435614</v>
      </c>
      <c r="AO337" s="8">
        <v>13.620366122156668</v>
      </c>
      <c r="AP337" s="8">
        <v>13.85503585272348</v>
      </c>
      <c r="AQ337" s="8">
        <v>13.067603936272729</v>
      </c>
      <c r="AR337" s="8">
        <v>5.844189237068103</v>
      </c>
      <c r="AS337" s="8">
        <v>2.2146694747743498</v>
      </c>
      <c r="AT337" s="8">
        <v>6.1871816296957798</v>
      </c>
      <c r="AU337" s="8">
        <v>7.5044860995246196</v>
      </c>
      <c r="AV337" s="8">
        <v>5.7813809437428931</v>
      </c>
      <c r="AW337" s="8">
        <v>2.8524470138604974</v>
      </c>
      <c r="AX337" s="8">
        <v>5.5100382005510156</v>
      </c>
      <c r="AY337" s="29"/>
      <c r="AZ337" s="45">
        <f t="shared" si="353"/>
        <v>2.6575911866905182</v>
      </c>
      <c r="BA337" s="45">
        <f t="shared" si="354"/>
        <v>-0.67714342914476422</v>
      </c>
      <c r="BB337" s="11"/>
      <c r="BC337" s="8">
        <f t="shared" ref="BC337:BD337" si="381">BC330/BC$327*100</f>
        <v>30.987553239084715</v>
      </c>
      <c r="BD337" s="8">
        <f t="shared" si="381"/>
        <v>49.690019444057825</v>
      </c>
      <c r="BE337" s="8">
        <f t="shared" ref="BE337:BF337" si="382">BE330/BE$327*100</f>
        <v>36.549834909713894</v>
      </c>
      <c r="BF337" s="8">
        <f t="shared" si="382"/>
        <v>39.27577831153323</v>
      </c>
      <c r="BG337" s="8">
        <f t="shared" ref="BG337:BH337" si="383">BG330/BG$327*100</f>
        <v>36.321585771871248</v>
      </c>
      <c r="BH337" s="8">
        <f t="shared" si="383"/>
        <v>52.554068258692567</v>
      </c>
      <c r="BI337" s="8">
        <f t="shared" ref="BI337" si="384">BI330/BI$327*100</f>
        <v>57.425409664215636</v>
      </c>
      <c r="BJ337" s="8">
        <v>46.021141083492772</v>
      </c>
      <c r="BK337" s="8">
        <v>66.017378931213202</v>
      </c>
      <c r="BL337" s="8">
        <v>57.115118524149821</v>
      </c>
      <c r="BM337" s="8">
        <v>54.088219538178791</v>
      </c>
      <c r="BN337" s="8">
        <v>51.307323962614326</v>
      </c>
      <c r="BO337" s="8">
        <v>58.837214636628609</v>
      </c>
      <c r="BP337" s="8">
        <v>69.036788739908985</v>
      </c>
      <c r="BQ337" s="8">
        <v>58.92511271759787</v>
      </c>
      <c r="BR337" s="8">
        <v>75.507593130660268</v>
      </c>
      <c r="BS337" s="8">
        <v>71.476134966877751</v>
      </c>
      <c r="BT337" s="8">
        <v>64.790993983262084</v>
      </c>
      <c r="BU337" s="8">
        <v>45.087791798861353</v>
      </c>
      <c r="BV337" s="8">
        <v>49.851304220685392</v>
      </c>
      <c r="BW337" s="8">
        <v>57.148190746757187</v>
      </c>
      <c r="BX337" s="8">
        <v>41.055512951654961</v>
      </c>
      <c r="BY337" s="29"/>
      <c r="BZ337" s="45">
        <f t="shared" si="359"/>
        <v>-16.092677795102226</v>
      </c>
      <c r="CA337" s="45">
        <f t="shared" si="360"/>
        <v>-23.735481031607122</v>
      </c>
    </row>
    <row r="338" spans="1:79" s="6" customFormat="1" ht="22.5" x14ac:dyDescent="0.25">
      <c r="A338" s="53" t="s">
        <v>119</v>
      </c>
      <c r="B338" s="4" t="s">
        <v>15</v>
      </c>
      <c r="C338" s="8">
        <f t="shared" ref="C338:D338" si="385">C331/C$327*100</f>
        <v>17.785928275227249</v>
      </c>
      <c r="D338" s="8">
        <f t="shared" si="385"/>
        <v>19.845407417358388</v>
      </c>
      <c r="E338" s="8">
        <f t="shared" ref="E338:F338" si="386">E331/E$327*100</f>
        <v>33.100625102582661</v>
      </c>
      <c r="F338" s="8">
        <f t="shared" si="386"/>
        <v>21.777999149103962</v>
      </c>
      <c r="G338" s="8">
        <f t="shared" ref="G338:H338" si="387">G331/G$327*100</f>
        <v>32.910862784746882</v>
      </c>
      <c r="H338" s="8">
        <f t="shared" si="387"/>
        <v>27.465430887239052</v>
      </c>
      <c r="I338" s="8">
        <f t="shared" ref="I338" si="388">I331/I$327*100</f>
        <v>32.587128651637201</v>
      </c>
      <c r="J338" s="8">
        <f t="shared" si="334"/>
        <v>26.85908601191278</v>
      </c>
      <c r="K338" s="8">
        <f t="shared" si="334"/>
        <v>23.133255655851741</v>
      </c>
      <c r="L338" s="8">
        <v>12.183863308905861</v>
      </c>
      <c r="M338" s="8">
        <v>14.428836632083206</v>
      </c>
      <c r="N338" s="8">
        <v>13.092289381052394</v>
      </c>
      <c r="O338" s="8">
        <v>10.570852157196029</v>
      </c>
      <c r="P338" s="8">
        <v>7.8143764188055558</v>
      </c>
      <c r="Q338" s="8">
        <v>14.720291631927729</v>
      </c>
      <c r="R338" s="8">
        <v>14.8231144658461</v>
      </c>
      <c r="S338" s="8">
        <v>12.800748690396487</v>
      </c>
      <c r="T338" s="8">
        <v>11.539258397903646</v>
      </c>
      <c r="U338" s="8">
        <v>7.6008416713552576</v>
      </c>
      <c r="V338" s="8">
        <v>11.306885193890604</v>
      </c>
      <c r="W338" s="8">
        <v>5.7760508398456825</v>
      </c>
      <c r="X338" s="8">
        <v>8.6816789694550867</v>
      </c>
      <c r="Y338" s="29"/>
      <c r="Z338" s="45">
        <f t="shared" si="347"/>
        <v>2.9056281296094042</v>
      </c>
      <c r="AA338" s="45">
        <f t="shared" si="348"/>
        <v>-2.8575794284485596</v>
      </c>
      <c r="AB338" s="7"/>
      <c r="AC338" s="8">
        <f t="shared" ref="AC338:AD338" si="389">AC331/AC$327*100</f>
        <v>5.4846438152101111</v>
      </c>
      <c r="AD338" s="8">
        <f t="shared" si="389"/>
        <v>8.4508593919030712</v>
      </c>
      <c r="AE338" s="8">
        <f t="shared" ref="AE338:AF338" si="390">AE331/AE$327*100</f>
        <v>31.300985817566335</v>
      </c>
      <c r="AF338" s="8">
        <f t="shared" si="390"/>
        <v>16.175521521373323</v>
      </c>
      <c r="AG338" s="8">
        <f t="shared" ref="AG338:AH338" si="391">AG331/AG$327*100</f>
        <v>30.414495096021039</v>
      </c>
      <c r="AH338" s="8">
        <f t="shared" si="391"/>
        <v>18.946250123968934</v>
      </c>
      <c r="AI338" s="8">
        <f t="shared" ref="AI338" si="392">AI331/AI$327*100</f>
        <v>31.238302483322393</v>
      </c>
      <c r="AJ338" s="8">
        <v>27.38562060469495</v>
      </c>
      <c r="AK338" s="8">
        <v>26.797581708115459</v>
      </c>
      <c r="AL338" s="8">
        <v>12.060101435180933</v>
      </c>
      <c r="AM338" s="8">
        <v>14.768832006685987</v>
      </c>
      <c r="AN338" s="8">
        <v>10.612526484705802</v>
      </c>
      <c r="AO338" s="8">
        <v>12.288975809841251</v>
      </c>
      <c r="AP338" s="8">
        <v>5.3435506730750983</v>
      </c>
      <c r="AQ338" s="8">
        <v>18.795103090197994</v>
      </c>
      <c r="AR338" s="8">
        <v>19.58634052584377</v>
      </c>
      <c r="AS338" s="8">
        <v>14.622700004148484</v>
      </c>
      <c r="AT338" s="8">
        <v>18.750407297366081</v>
      </c>
      <c r="AU338" s="8">
        <v>11.625787081989339</v>
      </c>
      <c r="AV338" s="8">
        <v>16.902521720195566</v>
      </c>
      <c r="AW338" s="8">
        <v>11.588797077113547</v>
      </c>
      <c r="AX338" s="8">
        <v>22.820787827559155</v>
      </c>
      <c r="AY338" s="29"/>
      <c r="AZ338" s="45">
        <f t="shared" si="353"/>
        <v>11.231990750445608</v>
      </c>
      <c r="BA338" s="45">
        <f t="shared" si="354"/>
        <v>4.0703805301930736</v>
      </c>
      <c r="BB338" s="11"/>
      <c r="BC338" s="8">
        <f t="shared" ref="BC338:BD338" si="393">BC331/BC$327*100</f>
        <v>34.128702717986442</v>
      </c>
      <c r="BD338" s="8">
        <f t="shared" si="393"/>
        <v>31.004599267524064</v>
      </c>
      <c r="BE338" s="8">
        <f t="shared" ref="BE338:BF338" si="394">BE331/BE$327*100</f>
        <v>34.49638960789018</v>
      </c>
      <c r="BF338" s="8">
        <f t="shared" si="394"/>
        <v>28.821451514327233</v>
      </c>
      <c r="BG338" s="8">
        <f t="shared" ref="BG338:BH338" si="395">BG331/BG$327*100</f>
        <v>35.749709433045467</v>
      </c>
      <c r="BH338" s="8">
        <f t="shared" si="395"/>
        <v>38.876242330931049</v>
      </c>
      <c r="BI338" s="8">
        <f t="shared" ref="BI338" si="396">BI331/BI$327*100</f>
        <v>33.680293381785923</v>
      </c>
      <c r="BJ338" s="8">
        <v>26.502704309173041</v>
      </c>
      <c r="BK338" s="8">
        <v>19.951092266748393</v>
      </c>
      <c r="BL338" s="8">
        <v>12.327944181543424</v>
      </c>
      <c r="BM338" s="8">
        <v>14.162310798625072</v>
      </c>
      <c r="BN338" s="8">
        <v>17.392060958476364</v>
      </c>
      <c r="BO338" s="8">
        <v>8.3138845060233688</v>
      </c>
      <c r="BP338" s="8">
        <v>10.250611509389145</v>
      </c>
      <c r="BQ338" s="8">
        <v>10.828397563674981</v>
      </c>
      <c r="BR338" s="8">
        <v>11.650924137126918</v>
      </c>
      <c r="BS338" s="8">
        <v>11.298464403426724</v>
      </c>
      <c r="BT338" s="8">
        <v>6.4654520327749019</v>
      </c>
      <c r="BU338" s="8">
        <v>5.6264346591036691</v>
      </c>
      <c r="BV338" s="8">
        <v>7.029981518683881</v>
      </c>
      <c r="BW338" s="8">
        <v>2.9014892247132567</v>
      </c>
      <c r="BX338" s="8">
        <v>2.2578349056396201</v>
      </c>
      <c r="BY338" s="29"/>
      <c r="BZ338" s="45">
        <f t="shared" si="359"/>
        <v>-0.64365431907363657</v>
      </c>
      <c r="CA338" s="45">
        <f t="shared" si="360"/>
        <v>-4.2076171271352818</v>
      </c>
    </row>
    <row r="339" spans="1:79" s="6" customFormat="1" ht="22.5" x14ac:dyDescent="0.25">
      <c r="A339" s="51" t="s">
        <v>33</v>
      </c>
      <c r="B339" s="4" t="s">
        <v>15</v>
      </c>
      <c r="C339" s="8">
        <f t="shared" ref="C339:D339" si="397">C332/C$327*100</f>
        <v>2.9051702030870481</v>
      </c>
      <c r="D339" s="8">
        <f t="shared" si="397"/>
        <v>3.1557082195044392</v>
      </c>
      <c r="E339" s="8">
        <f t="shared" ref="E339:F339" si="398">E332/E$327*100</f>
        <v>13.313849319022877</v>
      </c>
      <c r="F339" s="8">
        <f t="shared" si="398"/>
        <v>8.9297872414019714</v>
      </c>
      <c r="G339" s="8">
        <f t="shared" ref="G339:H339" si="399">G332/G$327*100</f>
        <v>15.93596445241837</v>
      </c>
      <c r="H339" s="8">
        <f t="shared" si="399"/>
        <v>10.051012768014667</v>
      </c>
      <c r="I339" s="8">
        <f t="shared" ref="I339" si="400">I332/I$327*100</f>
        <v>13.574030811129528</v>
      </c>
      <c r="J339" s="8">
        <f t="shared" si="334"/>
        <v>10.404708525806674</v>
      </c>
      <c r="K339" s="8">
        <f t="shared" si="334"/>
        <v>11.313286397993675</v>
      </c>
      <c r="L339" s="8">
        <v>5.0310577888532801</v>
      </c>
      <c r="M339" s="8">
        <v>6.307201809496167</v>
      </c>
      <c r="N339" s="8">
        <v>5.6253333254979152</v>
      </c>
      <c r="O339" s="8">
        <v>4.6040587003456244</v>
      </c>
      <c r="P339" s="8">
        <v>2.0471703222784816</v>
      </c>
      <c r="Q339" s="8">
        <v>8.0215167751068321</v>
      </c>
      <c r="R339" s="8">
        <v>6.7279519596680073</v>
      </c>
      <c r="S339" s="8">
        <v>5.8417214169430851</v>
      </c>
      <c r="T339" s="8">
        <v>6.4071482605017218</v>
      </c>
      <c r="U339" s="8">
        <v>3.4583745525473089</v>
      </c>
      <c r="V339" s="8">
        <v>6.1731050776730276</v>
      </c>
      <c r="W339" s="8">
        <v>3.2309153211682053</v>
      </c>
      <c r="X339" s="8">
        <v>6.168437473513082</v>
      </c>
      <c r="Y339" s="57"/>
      <c r="Z339" s="45">
        <f t="shared" si="347"/>
        <v>2.9375221523448767</v>
      </c>
      <c r="AA339" s="45">
        <f t="shared" si="348"/>
        <v>-0.23871078698863979</v>
      </c>
      <c r="AB339" s="58"/>
      <c r="AC339" s="8">
        <f t="shared" ref="AC339:AD339" si="401">AC332/AC$327*100</f>
        <v>5.0919057049511931</v>
      </c>
      <c r="AD339" s="8">
        <f t="shared" si="401"/>
        <v>6.3779728193314931</v>
      </c>
      <c r="AE339" s="8">
        <f t="shared" ref="AE339:AF339" si="402">AE332/AE$327*100</f>
        <v>30.480159379345491</v>
      </c>
      <c r="AF339" s="8">
        <f t="shared" si="402"/>
        <v>16.032686593339772</v>
      </c>
      <c r="AG339" s="8">
        <f t="shared" ref="AG339:AH339" si="403">AG332/AG$327*100</f>
        <v>29.949411346967487</v>
      </c>
      <c r="AH339" s="8">
        <f t="shared" si="403"/>
        <v>17.554983458196212</v>
      </c>
      <c r="AI339" s="8">
        <f t="shared" ref="AI339" si="404">AI332/AI$327*100</f>
        <v>30.322657493470462</v>
      </c>
      <c r="AJ339" s="8">
        <v>25.777099769623433</v>
      </c>
      <c r="AK339" s="8">
        <v>24.340766453494517</v>
      </c>
      <c r="AL339" s="8">
        <v>9.3526108678185871</v>
      </c>
      <c r="AM339" s="8">
        <v>14.353023912710258</v>
      </c>
      <c r="AN339" s="8">
        <v>8.8695737715238856</v>
      </c>
      <c r="AO339" s="8">
        <v>8.1089127230077747</v>
      </c>
      <c r="AP339" s="8">
        <v>4.123407200128117</v>
      </c>
      <c r="AQ339" s="8">
        <v>16.420041476624927</v>
      </c>
      <c r="AR339" s="8">
        <v>16.830358430859292</v>
      </c>
      <c r="AS339" s="8">
        <v>12.926486998590184</v>
      </c>
      <c r="AT339" s="8">
        <v>15.513309750020312</v>
      </c>
      <c r="AU339" s="8">
        <v>10.508475518130423</v>
      </c>
      <c r="AV339" s="8">
        <v>14.24961436489148</v>
      </c>
      <c r="AW339" s="8">
        <v>9.7642561885847492</v>
      </c>
      <c r="AX339" s="8">
        <v>19.745387358346917</v>
      </c>
      <c r="AY339" s="57"/>
      <c r="AZ339" s="45">
        <f t="shared" si="353"/>
        <v>9.9811311697621683</v>
      </c>
      <c r="BA339" s="45">
        <f t="shared" si="354"/>
        <v>4.2320776083266054</v>
      </c>
      <c r="BB339" s="58"/>
      <c r="BC339" s="8" t="s">
        <v>1</v>
      </c>
      <c r="BD339" s="8" t="s">
        <v>1</v>
      </c>
      <c r="BE339" s="8" t="s">
        <v>1</v>
      </c>
      <c r="BF339" s="8" t="s">
        <v>1</v>
      </c>
      <c r="BG339" s="8" t="s">
        <v>1</v>
      </c>
      <c r="BH339" s="8" t="s">
        <v>1</v>
      </c>
      <c r="BI339" s="8" t="s">
        <v>1</v>
      </c>
      <c r="BJ339" s="8" t="s">
        <v>1</v>
      </c>
      <c r="BK339" s="8" t="s">
        <v>1</v>
      </c>
      <c r="BL339" s="8" t="s">
        <v>1</v>
      </c>
      <c r="BM339" s="8" t="s">
        <v>1</v>
      </c>
      <c r="BN339" s="8" t="s">
        <v>1</v>
      </c>
      <c r="BO339" s="8" t="s">
        <v>1</v>
      </c>
      <c r="BP339" s="8" t="s">
        <v>1</v>
      </c>
      <c r="BQ339" s="8" t="s">
        <v>1</v>
      </c>
      <c r="BR339" s="8" t="s">
        <v>1</v>
      </c>
      <c r="BS339" s="8" t="s">
        <v>1</v>
      </c>
      <c r="BT339" s="8" t="s">
        <v>1</v>
      </c>
      <c r="BU339" s="8" t="s">
        <v>1</v>
      </c>
      <c r="BV339" s="8" t="s">
        <v>1</v>
      </c>
      <c r="BW339" s="8" t="s">
        <v>1</v>
      </c>
      <c r="BX339" s="8" t="s">
        <v>1</v>
      </c>
      <c r="BY339" s="57"/>
      <c r="BZ339" s="45" t="str">
        <f t="shared" si="359"/>
        <v>X</v>
      </c>
      <c r="CA339" s="45" t="str">
        <f t="shared" si="360"/>
        <v>X</v>
      </c>
    </row>
    <row r="340" spans="1:79" s="6" customFormat="1" ht="22.5" x14ac:dyDescent="0.25">
      <c r="A340" s="51" t="s">
        <v>74</v>
      </c>
      <c r="B340" s="4" t="s">
        <v>15</v>
      </c>
      <c r="C340" s="8">
        <f t="shared" ref="C340:D340" si="405">C333/C$327*100</f>
        <v>14.880758072140202</v>
      </c>
      <c r="D340" s="8">
        <f t="shared" si="405"/>
        <v>16.689699197853951</v>
      </c>
      <c r="E340" s="8">
        <f t="shared" ref="E340:F340" si="406">E333/E$327*100</f>
        <v>19.786775783559786</v>
      </c>
      <c r="F340" s="8">
        <f t="shared" si="406"/>
        <v>12.848211907701993</v>
      </c>
      <c r="G340" s="8">
        <f t="shared" ref="G340:H340" si="407">G333/G$327*100</f>
        <v>16.974898332328515</v>
      </c>
      <c r="H340" s="8">
        <f t="shared" si="407"/>
        <v>17.414418119224383</v>
      </c>
      <c r="I340" s="8">
        <f t="shared" ref="I340" si="408">I333/I$327*100</f>
        <v>19.013097840507669</v>
      </c>
      <c r="J340" s="8">
        <f t="shared" si="334"/>
        <v>16.454377486106097</v>
      </c>
      <c r="K340" s="8">
        <f t="shared" si="334"/>
        <v>11.819969257858068</v>
      </c>
      <c r="L340" s="8">
        <v>7.1528055200525822</v>
      </c>
      <c r="M340" s="8">
        <v>8.1216348225870387</v>
      </c>
      <c r="N340" s="8">
        <v>7.4669560555544798</v>
      </c>
      <c r="O340" s="8">
        <v>5.9667934568504046</v>
      </c>
      <c r="P340" s="8">
        <v>5.7672060965270759</v>
      </c>
      <c r="Q340" s="8">
        <v>6.6987748568208962</v>
      </c>
      <c r="R340" s="8">
        <v>8.0951625061780899</v>
      </c>
      <c r="S340" s="8">
        <v>6.9590272734534038</v>
      </c>
      <c r="T340" s="8">
        <v>5.1321101374019227</v>
      </c>
      <c r="U340" s="8">
        <v>4.1424671188079483</v>
      </c>
      <c r="V340" s="8">
        <v>5.1337801162175758</v>
      </c>
      <c r="W340" s="8">
        <v>2.5451355186774758</v>
      </c>
      <c r="X340" s="8">
        <v>2.5132414959420051</v>
      </c>
      <c r="Y340" s="57"/>
      <c r="Z340" s="45">
        <f t="shared" si="347"/>
        <v>-3.1894022735470706E-2</v>
      </c>
      <c r="AA340" s="45">
        <f t="shared" si="348"/>
        <v>-2.6188686414599176</v>
      </c>
      <c r="AB340" s="58"/>
      <c r="AC340" s="8">
        <f t="shared" ref="AC340:AD340" si="409">AC333/AC$327*100</f>
        <v>0.39273811025891792</v>
      </c>
      <c r="AD340" s="8">
        <f t="shared" si="409"/>
        <v>2.072886572571579</v>
      </c>
      <c r="AE340" s="8">
        <f t="shared" ref="AE340:AF340" si="410">AE333/AE$327*100</f>
        <v>0.82082643822084067</v>
      </c>
      <c r="AF340" s="8">
        <f t="shared" si="410"/>
        <v>0.14283492803355305</v>
      </c>
      <c r="AG340" s="8">
        <f t="shared" ref="AG340:AH340" si="411">AG333/AG$327*100</f>
        <v>0.46508374905355104</v>
      </c>
      <c r="AH340" s="8">
        <f t="shared" si="411"/>
        <v>1.3912666657727182</v>
      </c>
      <c r="AI340" s="8">
        <f t="shared" ref="AI340" si="412">AI333/AI$327*100</f>
        <v>0.91564498985193898</v>
      </c>
      <c r="AJ340" s="8">
        <v>1.6085208350715017</v>
      </c>
      <c r="AK340" s="8">
        <v>2.4568152546209423</v>
      </c>
      <c r="AL340" s="8">
        <v>2.7074905673623499</v>
      </c>
      <c r="AM340" s="8">
        <v>0.41580809397572849</v>
      </c>
      <c r="AN340" s="8">
        <v>1.7429527131819174</v>
      </c>
      <c r="AO340" s="8">
        <v>4.1800630868334787</v>
      </c>
      <c r="AP340" s="8">
        <v>1.2201434729469827</v>
      </c>
      <c r="AQ340" s="8">
        <v>2.3750616135730649</v>
      </c>
      <c r="AR340" s="8">
        <v>2.7559820949844775</v>
      </c>
      <c r="AS340" s="8">
        <v>1.6962130055583065</v>
      </c>
      <c r="AT340" s="8">
        <v>3.2370975473457695</v>
      </c>
      <c r="AU340" s="8">
        <v>1.1173115638589148</v>
      </c>
      <c r="AV340" s="8">
        <v>2.6529073553040856</v>
      </c>
      <c r="AW340" s="8">
        <v>1.8245408885287948</v>
      </c>
      <c r="AX340" s="8">
        <v>3.075400469212243</v>
      </c>
      <c r="AY340" s="57"/>
      <c r="AZ340" s="45">
        <f t="shared" si="353"/>
        <v>1.2508595806834482</v>
      </c>
      <c r="BA340" s="45">
        <f t="shared" si="354"/>
        <v>-0.16169707813352652</v>
      </c>
      <c r="BB340" s="58"/>
      <c r="BC340" s="8">
        <f t="shared" ref="BC340:BD340" si="413">BC333/BC$327*100</f>
        <v>34.128702717986442</v>
      </c>
      <c r="BD340" s="8">
        <f t="shared" si="413"/>
        <v>31.004599267524064</v>
      </c>
      <c r="BE340" s="8">
        <f t="shared" ref="BE340:BF340" si="414">BE333/BE$327*100</f>
        <v>34.49638960789018</v>
      </c>
      <c r="BF340" s="8">
        <f t="shared" si="414"/>
        <v>28.821451514327233</v>
      </c>
      <c r="BG340" s="8">
        <f t="shared" ref="BG340:BH340" si="415">BG333/BG$327*100</f>
        <v>35.749709433045467</v>
      </c>
      <c r="BH340" s="8">
        <f t="shared" si="415"/>
        <v>38.876242330931049</v>
      </c>
      <c r="BI340" s="8">
        <f t="shared" ref="BI340" si="416">BI333/BI$327*100</f>
        <v>33.680293381785923</v>
      </c>
      <c r="BJ340" s="8">
        <v>26.502704309173041</v>
      </c>
      <c r="BK340" s="8">
        <v>19.951092266748393</v>
      </c>
      <c r="BL340" s="8">
        <v>12.327944181543424</v>
      </c>
      <c r="BM340" s="8">
        <v>14.162310798625072</v>
      </c>
      <c r="BN340" s="8">
        <v>17.392060958476364</v>
      </c>
      <c r="BO340" s="8">
        <v>8.3138845060233688</v>
      </c>
      <c r="BP340" s="8">
        <v>10.250611509389145</v>
      </c>
      <c r="BQ340" s="8">
        <v>10.828397563674981</v>
      </c>
      <c r="BR340" s="8">
        <v>11.650924137126918</v>
      </c>
      <c r="BS340" s="8">
        <v>11.298464403426724</v>
      </c>
      <c r="BT340" s="8">
        <v>6.4654520327749019</v>
      </c>
      <c r="BU340" s="8">
        <v>5.6264346591036691</v>
      </c>
      <c r="BV340" s="8">
        <v>7.029981518683881</v>
      </c>
      <c r="BW340" s="8">
        <v>2.9014892247132567</v>
      </c>
      <c r="BX340" s="8">
        <v>2.2578349056396201</v>
      </c>
      <c r="BY340" s="57"/>
      <c r="BZ340" s="45">
        <f t="shared" si="359"/>
        <v>-0.64365431907363657</v>
      </c>
      <c r="CA340" s="45">
        <f t="shared" si="360"/>
        <v>-4.2076171271352818</v>
      </c>
    </row>
    <row r="341" spans="1:79" s="6" customFormat="1" ht="22.5" x14ac:dyDescent="0.25">
      <c r="A341" s="47" t="s">
        <v>123</v>
      </c>
      <c r="B341" s="17" t="s">
        <v>15</v>
      </c>
      <c r="C341" s="19" t="s">
        <v>1</v>
      </c>
      <c r="D341" s="28">
        <f t="shared" ref="D341:G341" si="417">(D327/C327-1)*100</f>
        <v>8.4461434659065748</v>
      </c>
      <c r="E341" s="28">
        <f t="shared" si="417"/>
        <v>-23.627618414410279</v>
      </c>
      <c r="F341" s="28">
        <f t="shared" si="417"/>
        <v>86.231501731204602</v>
      </c>
      <c r="G341" s="28">
        <f t="shared" si="417"/>
        <v>-38.779865816693018</v>
      </c>
      <c r="H341" s="28">
        <f t="shared" ref="H341:K347" si="418">(H327/G327-1)*100</f>
        <v>-0.89531132044841089</v>
      </c>
      <c r="I341" s="28">
        <f t="shared" si="418"/>
        <v>-16.177348993161054</v>
      </c>
      <c r="J341" s="28">
        <f t="shared" si="418"/>
        <v>-0.63631995969281041</v>
      </c>
      <c r="K341" s="28">
        <f t="shared" si="418"/>
        <v>23.961652419494328</v>
      </c>
      <c r="L341" s="28">
        <v>71.946094792344724</v>
      </c>
      <c r="M341" s="28">
        <v>-24.544216725862078</v>
      </c>
      <c r="N341" s="28">
        <v>56.977262495825713</v>
      </c>
      <c r="O341" s="28">
        <v>-20.691424366841925</v>
      </c>
      <c r="P341" s="28">
        <v>79.077815789411972</v>
      </c>
      <c r="Q341" s="28">
        <v>-45.194238475915618</v>
      </c>
      <c r="R341" s="28">
        <v>-12.091885915378553</v>
      </c>
      <c r="S341" s="28">
        <v>40.263711180277518</v>
      </c>
      <c r="T341" s="28">
        <v>-7.4836951345704232</v>
      </c>
      <c r="U341" s="28">
        <v>22.915748860577057</v>
      </c>
      <c r="V341" s="28">
        <v>-10.975882624851652</v>
      </c>
      <c r="W341" s="28">
        <v>73.59151104286299</v>
      </c>
      <c r="X341" s="28">
        <v>11.477046141395553</v>
      </c>
      <c r="Y341" s="29"/>
      <c r="Z341" s="19" t="s">
        <v>1</v>
      </c>
      <c r="AA341" s="19" t="s">
        <v>1</v>
      </c>
      <c r="AB341" s="7"/>
      <c r="AC341" s="19" t="s">
        <v>1</v>
      </c>
      <c r="AD341" s="28">
        <f t="shared" ref="AD341:AG341" si="419">(AD327/AC327-1)*100</f>
        <v>-5.95470769562223</v>
      </c>
      <c r="AE341" s="28">
        <f t="shared" si="419"/>
        <v>-32.576924219091374</v>
      </c>
      <c r="AF341" s="28">
        <f t="shared" si="419"/>
        <v>137.46606188927126</v>
      </c>
      <c r="AG341" s="28">
        <f t="shared" si="419"/>
        <v>-41.514321830526072</v>
      </c>
      <c r="AH341" s="28">
        <f t="shared" ref="AH341:AI341" si="420">(AH327/AG327-1)*100</f>
        <v>6.6383803249611795</v>
      </c>
      <c r="AI341" s="28">
        <f t="shared" si="420"/>
        <v>-34.461942964598727</v>
      </c>
      <c r="AJ341" s="28">
        <v>-10.405373458571422</v>
      </c>
      <c r="AK341" s="28">
        <v>42.740108606415149</v>
      </c>
      <c r="AL341" s="28">
        <v>99.00510862338983</v>
      </c>
      <c r="AM341" s="28">
        <v>-38.360457058475262</v>
      </c>
      <c r="AN341" s="28">
        <v>126.56297749328935</v>
      </c>
      <c r="AO341" s="28">
        <v>-29.000896492401761</v>
      </c>
      <c r="AP341" s="28">
        <v>56.589023083930435</v>
      </c>
      <c r="AQ341" s="28">
        <v>-46.072447430996689</v>
      </c>
      <c r="AR341" s="28">
        <v>-28.065664931953936</v>
      </c>
      <c r="AS341" s="28">
        <v>58.568215024884537</v>
      </c>
      <c r="AT341" s="28">
        <v>-15.449095168745785</v>
      </c>
      <c r="AU341" s="28">
        <v>-2.0556176317806818</v>
      </c>
      <c r="AV341" s="28">
        <v>17.186052432644793</v>
      </c>
      <c r="AW341" s="28">
        <v>32.5910883300119</v>
      </c>
      <c r="AX341" s="28">
        <v>5.2467154531267157</v>
      </c>
      <c r="AY341" s="29"/>
      <c r="AZ341" s="19" t="s">
        <v>1</v>
      </c>
      <c r="BA341" s="19" t="s">
        <v>1</v>
      </c>
      <c r="BB341" s="11"/>
      <c r="BC341" s="19" t="s">
        <v>1</v>
      </c>
      <c r="BD341" s="28">
        <f t="shared" ref="BD341:BG341" si="421">(BD327/BC327-1)*100</f>
        <v>27.578280689589938</v>
      </c>
      <c r="BE341" s="28">
        <f t="shared" si="421"/>
        <v>-14.863161923715307</v>
      </c>
      <c r="BF341" s="28">
        <f t="shared" si="421"/>
        <v>46.494993915960478</v>
      </c>
      <c r="BG341" s="28">
        <f t="shared" si="421"/>
        <v>-35.342099178786249</v>
      </c>
      <c r="BH341" s="28">
        <f t="shared" ref="BH341:BI341" si="422">(BH327/BG327-1)*100</f>
        <v>-9.462556992419902</v>
      </c>
      <c r="BI341" s="28">
        <f t="shared" si="422"/>
        <v>8.31350992042006</v>
      </c>
      <c r="BJ341" s="28">
        <v>7.2810714601759363</v>
      </c>
      <c r="BK341" s="28">
        <v>11.251569772584613</v>
      </c>
      <c r="BL341" s="28">
        <v>48.447584580569483</v>
      </c>
      <c r="BM341" s="28">
        <v>-8.4596512310180394</v>
      </c>
      <c r="BN341" s="28">
        <v>2.4283125045299947</v>
      </c>
      <c r="BO341" s="28">
        <v>-6.2832597308125298</v>
      </c>
      <c r="BP341" s="28">
        <v>108.6196229649636</v>
      </c>
      <c r="BQ341" s="28">
        <v>-44.328324124436023</v>
      </c>
      <c r="BR341" s="28">
        <v>3.1648336749261041</v>
      </c>
      <c r="BS341" s="28">
        <v>28.073365952804963</v>
      </c>
      <c r="BT341" s="28">
        <v>-0.91584931978434536</v>
      </c>
      <c r="BU341" s="28">
        <v>40.485747763849254</v>
      </c>
      <c r="BV341" s="28">
        <v>-24.790510249163987</v>
      </c>
      <c r="BW341" s="28">
        <v>104.92929679096915</v>
      </c>
      <c r="BX341" s="28">
        <v>14.558114661341314</v>
      </c>
      <c r="BY341" s="29"/>
      <c r="BZ341" s="19" t="s">
        <v>1</v>
      </c>
      <c r="CA341" s="19" t="s">
        <v>1</v>
      </c>
    </row>
    <row r="342" spans="1:79" s="6" customFormat="1" ht="22.5" x14ac:dyDescent="0.25">
      <c r="A342" s="89" t="s">
        <v>32</v>
      </c>
      <c r="B342" s="4" t="s">
        <v>15</v>
      </c>
      <c r="C342" s="24" t="s">
        <v>1</v>
      </c>
      <c r="D342" s="8">
        <f t="shared" ref="D342:I342" si="423">(D328/C328-1)*100</f>
        <v>5.7295456155984414</v>
      </c>
      <c r="E342" s="8">
        <f t="shared" si="423"/>
        <v>-36.257369379861991</v>
      </c>
      <c r="F342" s="8">
        <f t="shared" si="423"/>
        <v>117.75092381983244</v>
      </c>
      <c r="G342" s="8">
        <f t="shared" si="423"/>
        <v>-47.492956740021278</v>
      </c>
      <c r="H342" s="8">
        <f t="shared" si="423"/>
        <v>7.1487306113580562</v>
      </c>
      <c r="I342" s="8">
        <f t="shared" si="423"/>
        <v>-22.096103175049819</v>
      </c>
      <c r="J342" s="8">
        <f t="shared" si="418"/>
        <v>7.8065691314664454</v>
      </c>
      <c r="K342" s="8">
        <f t="shared" si="418"/>
        <v>30.276313563150016</v>
      </c>
      <c r="L342" s="8">
        <v>96.43919997678276</v>
      </c>
      <c r="M342" s="8">
        <v>-26.473204118301886</v>
      </c>
      <c r="N342" s="8">
        <v>59.429110997184289</v>
      </c>
      <c r="O342" s="8">
        <v>-18.390459431184368</v>
      </c>
      <c r="P342" s="8">
        <v>84.597533537088054</v>
      </c>
      <c r="Q342" s="8">
        <v>-49.299910570681696</v>
      </c>
      <c r="R342" s="8">
        <v>-12.197877851650052</v>
      </c>
      <c r="S342" s="8">
        <v>43.594010559617935</v>
      </c>
      <c r="T342" s="8">
        <v>-6.1452843256212581</v>
      </c>
      <c r="U342" s="8">
        <v>28.388158796345063</v>
      </c>
      <c r="V342" s="8">
        <v>-14.546556422269941</v>
      </c>
      <c r="W342" s="8">
        <v>84.416544022540236</v>
      </c>
      <c r="X342" s="8">
        <v>8.0393761651175843</v>
      </c>
      <c r="Y342" s="29"/>
      <c r="Z342" s="24" t="s">
        <v>1</v>
      </c>
      <c r="AA342" s="24" t="s">
        <v>1</v>
      </c>
      <c r="AB342" s="7"/>
      <c r="AC342" s="24" t="s">
        <v>1</v>
      </c>
      <c r="AD342" s="8">
        <f t="shared" ref="AD342:AI342" si="424">(AD328/AC328-1)*100</f>
        <v>-8.90617105785606</v>
      </c>
      <c r="AE342" s="8">
        <f t="shared" si="424"/>
        <v>-49.405326925742003</v>
      </c>
      <c r="AF342" s="8">
        <f t="shared" si="424"/>
        <v>189.7489728365168</v>
      </c>
      <c r="AG342" s="8">
        <f t="shared" si="424"/>
        <v>-51.44908123571377</v>
      </c>
      <c r="AH342" s="8">
        <f t="shared" si="424"/>
        <v>24.213234034466801</v>
      </c>
      <c r="AI342" s="8">
        <f t="shared" si="424"/>
        <v>-44.400992420565657</v>
      </c>
      <c r="AJ342" s="8">
        <v>-5.3854334837789892</v>
      </c>
      <c r="AK342" s="8">
        <v>43.896033048124018</v>
      </c>
      <c r="AL342" s="8">
        <v>139.06982138815303</v>
      </c>
      <c r="AM342" s="8">
        <v>-40.259082336695698</v>
      </c>
      <c r="AN342" s="8">
        <v>137.61134133250715</v>
      </c>
      <c r="AO342" s="8">
        <v>-30.33247455898811</v>
      </c>
      <c r="AP342" s="8">
        <v>68.988574304663004</v>
      </c>
      <c r="AQ342" s="8">
        <v>-53.736048857706422</v>
      </c>
      <c r="AR342" s="8">
        <v>-28.766572647868461</v>
      </c>
      <c r="AS342" s="8">
        <v>68.356049861618501</v>
      </c>
      <c r="AT342" s="8">
        <v>-19.536849015928503</v>
      </c>
      <c r="AU342" s="8">
        <v>6.5329365183570021</v>
      </c>
      <c r="AV342" s="8">
        <v>10.188992073423586</v>
      </c>
      <c r="AW342" s="8">
        <v>41.069715456817015</v>
      </c>
      <c r="AX342" s="8">
        <v>-8.1241028979749164</v>
      </c>
      <c r="AY342" s="29"/>
      <c r="AZ342" s="24" t="s">
        <v>1</v>
      </c>
      <c r="BA342" s="24" t="s">
        <v>1</v>
      </c>
      <c r="BB342" s="11"/>
      <c r="BC342" s="24" t="s">
        <v>1</v>
      </c>
      <c r="BD342" s="8">
        <f t="shared" ref="BD342:BI342" si="425">(BD328/BC328-1)*100</f>
        <v>33.628985068464168</v>
      </c>
      <c r="BE342" s="8">
        <f t="shared" si="425"/>
        <v>-19.171854759006802</v>
      </c>
      <c r="BF342" s="8">
        <f t="shared" si="425"/>
        <v>59.18666108534898</v>
      </c>
      <c r="BG342" s="8">
        <f t="shared" si="425"/>
        <v>-41.635661254759768</v>
      </c>
      <c r="BH342" s="8">
        <f t="shared" si="425"/>
        <v>-13.868269271007305</v>
      </c>
      <c r="BI342" s="8">
        <f t="shared" si="425"/>
        <v>17.520919436965897</v>
      </c>
      <c r="BJ342" s="8">
        <v>18.891789985267881</v>
      </c>
      <c r="BK342" s="8">
        <v>21.168630222356775</v>
      </c>
      <c r="BL342" s="8">
        <v>62.584416077629342</v>
      </c>
      <c r="BM342" s="8">
        <v>-10.374954326516816</v>
      </c>
      <c r="BN342" s="8">
        <v>-1.4256805579895171</v>
      </c>
      <c r="BO342" s="8">
        <v>4.0157153384570377</v>
      </c>
      <c r="BP342" s="8">
        <v>104.21285695626756</v>
      </c>
      <c r="BQ342" s="8">
        <v>-44.686725652074145</v>
      </c>
      <c r="BR342" s="8">
        <v>2.2132323262347597</v>
      </c>
      <c r="BS342" s="8">
        <v>28.584301738119542</v>
      </c>
      <c r="BT342" s="8">
        <v>4.4828726161131316</v>
      </c>
      <c r="BU342" s="8">
        <v>41.74592366343628</v>
      </c>
      <c r="BV342" s="8">
        <v>-25.9090442662811</v>
      </c>
      <c r="BW342" s="8">
        <v>114.02953186062619</v>
      </c>
      <c r="BX342" s="8">
        <v>15.317506589167596</v>
      </c>
      <c r="BY342" s="29"/>
      <c r="BZ342" s="24" t="s">
        <v>1</v>
      </c>
      <c r="CA342" s="24" t="s">
        <v>1</v>
      </c>
    </row>
    <row r="343" spans="1:79" s="6" customFormat="1" x14ac:dyDescent="0.25">
      <c r="A343" s="51" t="s">
        <v>120</v>
      </c>
      <c r="B343" s="4" t="s">
        <v>15</v>
      </c>
      <c r="C343" s="24" t="s">
        <v>1</v>
      </c>
      <c r="D343" s="8">
        <f t="shared" ref="D343:I343" si="426">(D329/C329-1)*100</f>
        <v>-1.2810473200418726</v>
      </c>
      <c r="E343" s="8">
        <f t="shared" si="426"/>
        <v>-4.912195315625012</v>
      </c>
      <c r="F343" s="8">
        <f t="shared" si="426"/>
        <v>44.072100087314503</v>
      </c>
      <c r="G343" s="8">
        <f t="shared" si="426"/>
        <v>-31.01255054255433</v>
      </c>
      <c r="H343" s="8">
        <f t="shared" si="426"/>
        <v>-7.1668320859490597</v>
      </c>
      <c r="I343" s="8">
        <f t="shared" si="426"/>
        <v>-11.014441535669162</v>
      </c>
      <c r="J343" s="8">
        <f t="shared" si="418"/>
        <v>38.172305261096781</v>
      </c>
      <c r="K343" s="8">
        <f t="shared" si="418"/>
        <v>17.854682040286129</v>
      </c>
      <c r="L343" s="8">
        <v>173.11109123590529</v>
      </c>
      <c r="M343" s="8">
        <v>-38.637516640419008</v>
      </c>
      <c r="N343" s="8">
        <v>107.13041858478145</v>
      </c>
      <c r="O343" s="8">
        <v>-24.452326562451219</v>
      </c>
      <c r="P343" s="8">
        <v>60.873013457122106</v>
      </c>
      <c r="Q343" s="8">
        <v>-47.133297092379642</v>
      </c>
      <c r="R343" s="8">
        <v>-32.356743444336956</v>
      </c>
      <c r="S343" s="8">
        <v>75.804586929624506</v>
      </c>
      <c r="T343" s="8">
        <v>-5.8113211906425928</v>
      </c>
      <c r="U343" s="8">
        <v>53.228856932746396</v>
      </c>
      <c r="V343" s="8">
        <v>-13.581449364930865</v>
      </c>
      <c r="W343" s="8">
        <v>64.927005954452781</v>
      </c>
      <c r="X343" s="8">
        <v>24.287950568392503</v>
      </c>
      <c r="Y343" s="29"/>
      <c r="Z343" s="24" t="s">
        <v>1</v>
      </c>
      <c r="AA343" s="24" t="s">
        <v>1</v>
      </c>
      <c r="AB343" s="7"/>
      <c r="AC343" s="24" t="s">
        <v>1</v>
      </c>
      <c r="AD343" s="8">
        <f t="shared" ref="AD343:AI343" si="427">(AD329/AC329-1)*100</f>
        <v>34.722171549491044</v>
      </c>
      <c r="AE343" s="8">
        <f t="shared" si="427"/>
        <v>-26.789886078463233</v>
      </c>
      <c r="AF343" s="8">
        <f t="shared" si="427"/>
        <v>23.771064861339063</v>
      </c>
      <c r="AG343" s="8">
        <f t="shared" si="427"/>
        <v>-12.108285381832095</v>
      </c>
      <c r="AH343" s="8">
        <f t="shared" si="427"/>
        <v>56.786625106262399</v>
      </c>
      <c r="AI343" s="8">
        <f t="shared" si="427"/>
        <v>-15.095933489969271</v>
      </c>
      <c r="AJ343" s="8">
        <v>-6.3963069917419846</v>
      </c>
      <c r="AK343" s="8">
        <v>67.700431632425605</v>
      </c>
      <c r="AL343" s="8">
        <v>159.23207648696334</v>
      </c>
      <c r="AM343" s="8">
        <v>-50.281387339866178</v>
      </c>
      <c r="AN343" s="8">
        <v>177.18874374420395</v>
      </c>
      <c r="AO343" s="8">
        <v>-29.935418374383318</v>
      </c>
      <c r="AP343" s="8">
        <v>70.77206127813136</v>
      </c>
      <c r="AQ343" s="8">
        <v>-54.524589474999928</v>
      </c>
      <c r="AR343" s="8">
        <v>-21.275045958088011</v>
      </c>
      <c r="AS343" s="8">
        <v>76.841136681999416</v>
      </c>
      <c r="AT343" s="8">
        <v>-23.684535526759664</v>
      </c>
      <c r="AU343" s="8">
        <v>5.5219960604070861</v>
      </c>
      <c r="AV343" s="8">
        <v>12.03658764233715</v>
      </c>
      <c r="AW343" s="8">
        <v>46.726606140380092</v>
      </c>
      <c r="AX343" s="8">
        <v>-11.839003739132369</v>
      </c>
      <c r="AY343" s="29"/>
      <c r="AZ343" s="24" t="s">
        <v>1</v>
      </c>
      <c r="BA343" s="24" t="s">
        <v>1</v>
      </c>
      <c r="BB343" s="11"/>
      <c r="BC343" s="24" t="s">
        <v>1</v>
      </c>
      <c r="BD343" s="8">
        <f t="shared" ref="BD343:BI343" si="428">(BD329/BC329-1)*100</f>
        <v>-29.395555998736931</v>
      </c>
      <c r="BE343" s="8">
        <f t="shared" si="428"/>
        <v>27.686309745184513</v>
      </c>
      <c r="BF343" s="8">
        <f t="shared" si="428"/>
        <v>61.415775479934595</v>
      </c>
      <c r="BG343" s="8">
        <f t="shared" si="428"/>
        <v>-43.396406805787457</v>
      </c>
      <c r="BH343" s="8">
        <f t="shared" si="428"/>
        <v>-72.219343063799911</v>
      </c>
      <c r="BI343" s="8">
        <f t="shared" si="428"/>
        <v>12.416270325456313</v>
      </c>
      <c r="BJ343" s="8">
        <v>231.41138879505596</v>
      </c>
      <c r="BK343" s="8">
        <v>-43.186023377546377</v>
      </c>
      <c r="BL343" s="8">
        <v>223.27935163136249</v>
      </c>
      <c r="BM343" s="8">
        <v>-4.887145651842328</v>
      </c>
      <c r="BN343" s="8">
        <v>0.98024366696722876</v>
      </c>
      <c r="BO343" s="8">
        <v>-1.6475586177637336</v>
      </c>
      <c r="BP343" s="8">
        <v>31.543358768091935</v>
      </c>
      <c r="BQ343" s="8">
        <v>-18.702973443133342</v>
      </c>
      <c r="BR343" s="8">
        <v>-56.200225463256473</v>
      </c>
      <c r="BS343" s="8">
        <v>71.795974385155588</v>
      </c>
      <c r="BT343" s="8">
        <v>65.339006926903664</v>
      </c>
      <c r="BU343" s="8">
        <v>140.88700910247937</v>
      </c>
      <c r="BV343" s="8">
        <v>-34.20136755105829</v>
      </c>
      <c r="BW343" s="8">
        <v>89.870944215417012</v>
      </c>
      <c r="BX343" s="8">
        <v>62.549786617332416</v>
      </c>
      <c r="BY343" s="29"/>
      <c r="BZ343" s="24" t="s">
        <v>1</v>
      </c>
      <c r="CA343" s="24" t="s">
        <v>1</v>
      </c>
    </row>
    <row r="344" spans="1:79" s="6" customFormat="1" ht="22.5" x14ac:dyDescent="0.25">
      <c r="A344" s="51" t="s">
        <v>121</v>
      </c>
      <c r="B344" s="4" t="s">
        <v>15</v>
      </c>
      <c r="C344" s="24" t="s">
        <v>1</v>
      </c>
      <c r="D344" s="8">
        <f t="shared" ref="D344:I344" si="429">(D330/C330-1)*100</f>
        <v>9.0974999666962866</v>
      </c>
      <c r="E344" s="8">
        <f t="shared" si="429"/>
        <v>-49.88335330083742</v>
      </c>
      <c r="F344" s="8">
        <f t="shared" si="429"/>
        <v>178.52000728121052</v>
      </c>
      <c r="G344" s="8">
        <f t="shared" si="429"/>
        <v>-54.524188335379399</v>
      </c>
      <c r="H344" s="8">
        <f t="shared" si="429"/>
        <v>16.414074528398913</v>
      </c>
      <c r="I344" s="8">
        <f t="shared" si="429"/>
        <v>-27.815571873650981</v>
      </c>
      <c r="J344" s="8">
        <f t="shared" si="418"/>
        <v>-11.513586744188864</v>
      </c>
      <c r="K344" s="8">
        <f t="shared" si="418"/>
        <v>42.617299747669747</v>
      </c>
      <c r="L344" s="8">
        <v>33.491186204062572</v>
      </c>
      <c r="M344" s="8">
        <v>-6.0407670605433061</v>
      </c>
      <c r="N344" s="8">
        <v>7.1020492415362124</v>
      </c>
      <c r="O344" s="8">
        <v>-5.5302340367349156</v>
      </c>
      <c r="P344" s="8">
        <v>124.84771643949237</v>
      </c>
      <c r="Q344" s="8">
        <v>-51.929855040609915</v>
      </c>
      <c r="R344" s="8">
        <v>14.713629356409053</v>
      </c>
      <c r="S344" s="8">
        <v>18.238058864032048</v>
      </c>
      <c r="T344" s="8">
        <v>-6.5361727951545268</v>
      </c>
      <c r="U344" s="8">
        <v>-0.91222251010877331</v>
      </c>
      <c r="V344" s="8">
        <v>-16.306932428960408</v>
      </c>
      <c r="W344" s="8">
        <v>121.12355207930707</v>
      </c>
      <c r="X344" s="8">
        <v>-14.786080626670595</v>
      </c>
      <c r="Y344" s="29"/>
      <c r="Z344" s="24" t="s">
        <v>1</v>
      </c>
      <c r="AA344" s="24" t="s">
        <v>1</v>
      </c>
      <c r="AB344" s="7"/>
      <c r="AC344" s="24" t="s">
        <v>1</v>
      </c>
      <c r="AD344" s="8">
        <f t="shared" ref="AD344:AI344" si="430">(AD330/AC330-1)*100</f>
        <v>-20.992845555299134</v>
      </c>
      <c r="AE344" s="8">
        <f t="shared" si="430"/>
        <v>-60.088882748162632</v>
      </c>
      <c r="AF344" s="8">
        <f t="shared" si="430"/>
        <v>333.57525332148043</v>
      </c>
      <c r="AG344" s="8">
        <f t="shared" si="430"/>
        <v>-61.180714744431718</v>
      </c>
      <c r="AH344" s="8">
        <f t="shared" si="430"/>
        <v>5.9698256844799458</v>
      </c>
      <c r="AI344" s="8">
        <f t="shared" si="430"/>
        <v>-68.684554748391008</v>
      </c>
      <c r="AJ344" s="8">
        <v>-3.1143321450536443</v>
      </c>
      <c r="AK344" s="8">
        <v>-7.77300284620146</v>
      </c>
      <c r="AL344" s="8">
        <v>59.49267496901065</v>
      </c>
      <c r="AM344" s="8">
        <v>24.034091938702183</v>
      </c>
      <c r="AN344" s="8">
        <v>35.840709723430649</v>
      </c>
      <c r="AO344" s="8">
        <v>-32.4158752142773</v>
      </c>
      <c r="AP344" s="8">
        <v>59.286946438358413</v>
      </c>
      <c r="AQ344" s="8">
        <v>-49.137345748135417</v>
      </c>
      <c r="AR344" s="8">
        <v>-67.829001488681826</v>
      </c>
      <c r="AS344" s="8">
        <v>-39.910196052918309</v>
      </c>
      <c r="AT344" s="8">
        <v>136.21213508593354</v>
      </c>
      <c r="AU344" s="8">
        <v>18.797588304348324</v>
      </c>
      <c r="AV344" s="8">
        <v>-9.7210386665297683</v>
      </c>
      <c r="AW344" s="8">
        <v>-34.581537239682113</v>
      </c>
      <c r="AX344" s="8">
        <v>103.30383695520328</v>
      </c>
      <c r="AY344" s="29"/>
      <c r="AZ344" s="24" t="s">
        <v>1</v>
      </c>
      <c r="BA344" s="24" t="s">
        <v>1</v>
      </c>
      <c r="BB344" s="11"/>
      <c r="BC344" s="24" t="s">
        <v>1</v>
      </c>
      <c r="BD344" s="8">
        <f t="shared" ref="BD344:BI344" si="431">(BD330/BC330-1)*100</f>
        <v>104.57785741241823</v>
      </c>
      <c r="BE344" s="8">
        <f t="shared" si="431"/>
        <v>-37.377014313175806</v>
      </c>
      <c r="BF344" s="8">
        <f t="shared" si="431"/>
        <v>57.420817877990075</v>
      </c>
      <c r="BG344" s="8">
        <f t="shared" si="431"/>
        <v>-40.205449988059549</v>
      </c>
      <c r="BH344" s="8">
        <f t="shared" si="431"/>
        <v>30.999538116882142</v>
      </c>
      <c r="BI344" s="8">
        <f t="shared" si="431"/>
        <v>18.353305185282444</v>
      </c>
      <c r="BJ344" s="8">
        <v>-14.024168845701467</v>
      </c>
      <c r="BK344" s="8">
        <v>59.5905026571238</v>
      </c>
      <c r="BL344" s="8">
        <v>28.429839615069508</v>
      </c>
      <c r="BM344" s="8">
        <v>-13.310965489380433</v>
      </c>
      <c r="BN344" s="8">
        <v>-2.8379440572213532</v>
      </c>
      <c r="BO344" s="8">
        <v>7.4706598668295543</v>
      </c>
      <c r="BP344" s="8">
        <v>144.78434145088758</v>
      </c>
      <c r="BQ344" s="8">
        <v>-52.482439638030208</v>
      </c>
      <c r="BR344" s="8">
        <v>32.197087578793429</v>
      </c>
      <c r="BS344" s="8">
        <v>21.235346154715472</v>
      </c>
      <c r="BT344" s="8">
        <v>-10.183159546421717</v>
      </c>
      <c r="BU344" s="8">
        <v>-2.2365338688870362</v>
      </c>
      <c r="BV344" s="8">
        <v>-16.84464897777206</v>
      </c>
      <c r="BW344" s="8">
        <v>134.92541921801106</v>
      </c>
      <c r="BX344" s="8">
        <v>-17.700943831493866</v>
      </c>
      <c r="BY344" s="29"/>
      <c r="BZ344" s="24" t="s">
        <v>1</v>
      </c>
      <c r="CA344" s="24" t="s">
        <v>1</v>
      </c>
    </row>
    <row r="345" spans="1:79" s="6" customFormat="1" ht="22.5" x14ac:dyDescent="0.25">
      <c r="A345" s="53" t="s">
        <v>119</v>
      </c>
      <c r="B345" s="4" t="s">
        <v>15</v>
      </c>
      <c r="C345" s="24" t="s">
        <v>1</v>
      </c>
      <c r="D345" s="8">
        <f t="shared" ref="D345:I345" si="432">(D331/C331-1)*100</f>
        <v>21.003405985832124</v>
      </c>
      <c r="E345" s="8">
        <f t="shared" si="432"/>
        <v>27.383304252288831</v>
      </c>
      <c r="F345" s="8">
        <f t="shared" si="432"/>
        <v>22.527881986194842</v>
      </c>
      <c r="G345" s="8">
        <f t="shared" si="432"/>
        <v>-7.484272454225616</v>
      </c>
      <c r="H345" s="8">
        <f t="shared" si="432"/>
        <v>-17.293174738916196</v>
      </c>
      <c r="I345" s="8">
        <f t="shared" si="432"/>
        <v>-0.54627129297029065</v>
      </c>
      <c r="J345" s="8">
        <f t="shared" si="418"/>
        <v>-18.102093093473314</v>
      </c>
      <c r="K345" s="8">
        <f t="shared" si="418"/>
        <v>6.7659783981523391</v>
      </c>
      <c r="L345" s="8">
        <v>-9.4391318448011514</v>
      </c>
      <c r="M345" s="8">
        <v>-10.640890971536699</v>
      </c>
      <c r="N345" s="8">
        <v>42.436413915100843</v>
      </c>
      <c r="O345" s="8">
        <v>-35.965421828422514</v>
      </c>
      <c r="P345" s="8">
        <v>32.381140141418776</v>
      </c>
      <c r="Q345" s="8">
        <v>3.2400731046074327</v>
      </c>
      <c r="R345" s="8">
        <v>-11.47783820215289</v>
      </c>
      <c r="S345" s="8">
        <v>21.127076319760651</v>
      </c>
      <c r="T345" s="8">
        <v>-16.601007200278417</v>
      </c>
      <c r="U345" s="8">
        <v>-19.036118805083635</v>
      </c>
      <c r="V345" s="8">
        <v>32.430790979595074</v>
      </c>
      <c r="W345" s="8">
        <v>-11.321873711870756</v>
      </c>
      <c r="X345" s="8">
        <v>67.555299268900626</v>
      </c>
      <c r="Y345" s="29"/>
      <c r="Z345" s="24" t="s">
        <v>1</v>
      </c>
      <c r="AA345" s="24" t="s">
        <v>1</v>
      </c>
      <c r="AB345" s="7"/>
      <c r="AC345" s="24" t="s">
        <v>1</v>
      </c>
      <c r="AD345" s="8">
        <f t="shared" ref="AD345:AI345" si="433">(AD331/AC331-1)*100</f>
        <v>44.907047478756624</v>
      </c>
      <c r="AE345" s="8">
        <f t="shared" si="433"/>
        <v>149.72711542413592</v>
      </c>
      <c r="AF345" s="8">
        <f t="shared" si="433"/>
        <v>22.716179518218361</v>
      </c>
      <c r="AG345" s="8">
        <f t="shared" si="433"/>
        <v>9.9693984841550787</v>
      </c>
      <c r="AH345" s="8">
        <f t="shared" si="433"/>
        <v>-33.57123239846387</v>
      </c>
      <c r="AI345" s="8">
        <f t="shared" si="433"/>
        <v>8.0581981365832824</v>
      </c>
      <c r="AJ345" s="8">
        <v>-21.455256667905253</v>
      </c>
      <c r="AK345" s="8">
        <v>39.675115587846733</v>
      </c>
      <c r="AL345" s="8">
        <v>-10.43886637761603</v>
      </c>
      <c r="AM345" s="8">
        <v>-24.516053238433777</v>
      </c>
      <c r="AN345" s="8">
        <v>62.802691371453136</v>
      </c>
      <c r="AO345" s="8">
        <v>-17.785244938356705</v>
      </c>
      <c r="AP345" s="8">
        <v>-31.911219238772549</v>
      </c>
      <c r="AQ345" s="8">
        <v>89.681725120274564</v>
      </c>
      <c r="AR345" s="8">
        <v>-25.037368756030954</v>
      </c>
      <c r="AS345" s="8">
        <v>18.383290408064056</v>
      </c>
      <c r="AT345" s="8">
        <v>8.4180009503774134</v>
      </c>
      <c r="AU345" s="8">
        <v>-39.271690623497982</v>
      </c>
      <c r="AV345" s="8">
        <v>70.374683673272813</v>
      </c>
      <c r="AW345" s="8">
        <v>-9.0921909566777046</v>
      </c>
      <c r="AX345" s="8">
        <v>107.25300019676611</v>
      </c>
      <c r="AY345" s="29"/>
      <c r="AZ345" s="24" t="s">
        <v>1</v>
      </c>
      <c r="BA345" s="24" t="s">
        <v>1</v>
      </c>
      <c r="BB345" s="11"/>
      <c r="BC345" s="24" t="s">
        <v>1</v>
      </c>
      <c r="BD345" s="8">
        <f t="shared" ref="BD345:BI345" si="434">(BD331/BC331-1)*100</f>
        <v>15.89990691136971</v>
      </c>
      <c r="BE345" s="8">
        <f t="shared" si="434"/>
        <v>-5.274907412215379</v>
      </c>
      <c r="BF345" s="8">
        <f t="shared" si="434"/>
        <v>22.395369841103509</v>
      </c>
      <c r="BG345" s="8">
        <f t="shared" si="434"/>
        <v>-19.799279860696494</v>
      </c>
      <c r="BH345" s="8">
        <f t="shared" si="434"/>
        <v>-1.5444983971804049</v>
      </c>
      <c r="BI345" s="8">
        <f t="shared" si="434"/>
        <v>-6.1629784000947652</v>
      </c>
      <c r="BJ345" s="8">
        <v>-15.581539547458034</v>
      </c>
      <c r="BK345" s="8">
        <v>-16.250420807615708</v>
      </c>
      <c r="BL345" s="8">
        <v>-8.2730152251224602</v>
      </c>
      <c r="BM345" s="8">
        <v>5.1613189344072774</v>
      </c>
      <c r="BN345" s="8">
        <v>25.787343625137837</v>
      </c>
      <c r="BO345" s="8">
        <v>-55.200815088031305</v>
      </c>
      <c r="BP345" s="8">
        <v>157.21775503373453</v>
      </c>
      <c r="BQ345" s="8">
        <v>-41.190333975247462</v>
      </c>
      <c r="BR345" s="8">
        <v>11.001248679490949</v>
      </c>
      <c r="BS345" s="8">
        <v>24.198934712284959</v>
      </c>
      <c r="BT345" s="8">
        <v>-43.299921072736261</v>
      </c>
      <c r="BU345" s="8">
        <v>22.255006505611874</v>
      </c>
      <c r="BV345" s="8">
        <v>-6.0290654717652163</v>
      </c>
      <c r="BW345" s="8">
        <v>-15.41938696612959</v>
      </c>
      <c r="BX345" s="8">
        <v>-10.854981709537769</v>
      </c>
      <c r="BY345" s="29"/>
      <c r="BZ345" s="24" t="s">
        <v>1</v>
      </c>
      <c r="CA345" s="24" t="s">
        <v>1</v>
      </c>
    </row>
    <row r="346" spans="1:79" s="6" customFormat="1" ht="22.5" x14ac:dyDescent="0.25">
      <c r="A346" s="51" t="s">
        <v>33</v>
      </c>
      <c r="B346" s="4" t="s">
        <v>15</v>
      </c>
      <c r="C346" s="24" t="s">
        <v>1</v>
      </c>
      <c r="D346" s="8">
        <f t="shared" ref="D346:I346" si="435">(D332/C332-1)*100</f>
        <v>17.7983947189289</v>
      </c>
      <c r="E346" s="8">
        <f t="shared" si="435"/>
        <v>222.21305324772237</v>
      </c>
      <c r="F346" s="8">
        <f t="shared" si="435"/>
        <v>24.908104955816857</v>
      </c>
      <c r="G346" s="8">
        <f t="shared" si="435"/>
        <v>9.2525337663357234</v>
      </c>
      <c r="H346" s="8">
        <f t="shared" si="435"/>
        <v>-37.493429138697174</v>
      </c>
      <c r="I346" s="8">
        <f t="shared" si="435"/>
        <v>13.203641632835827</v>
      </c>
      <c r="J346" s="8">
        <f t="shared" si="418"/>
        <v>-23.836173406705164</v>
      </c>
      <c r="K346" s="8">
        <f t="shared" si="418"/>
        <v>34.786445262920651</v>
      </c>
      <c r="L346" s="8">
        <v>-23.534973920456569</v>
      </c>
      <c r="M346" s="8">
        <v>-5.4046141433673256</v>
      </c>
      <c r="N346" s="8">
        <v>40.00652789223853</v>
      </c>
      <c r="O346" s="8">
        <v>-35.089830854860381</v>
      </c>
      <c r="P346" s="8">
        <v>-20.373997439473047</v>
      </c>
      <c r="Q346" s="8">
        <v>114.74780610762694</v>
      </c>
      <c r="R346" s="8">
        <v>-26.268113000552727</v>
      </c>
      <c r="S346" s="8">
        <v>21.787659979394224</v>
      </c>
      <c r="T346" s="8">
        <v>1.4710629759493887</v>
      </c>
      <c r="U346" s="8">
        <v>-33.653993838839583</v>
      </c>
      <c r="V346" s="8">
        <v>58.905642709840734</v>
      </c>
      <c r="W346" s="8">
        <v>-9.1446742609889942</v>
      </c>
      <c r="X346" s="8">
        <v>112.83107741941708</v>
      </c>
      <c r="Y346" s="29"/>
      <c r="Z346" s="24" t="s">
        <v>1</v>
      </c>
      <c r="AA346" s="24" t="s">
        <v>1</v>
      </c>
      <c r="AB346" s="7"/>
      <c r="AC346" s="24" t="s">
        <v>1</v>
      </c>
      <c r="AD346" s="8">
        <f t="shared" ref="AD346:AI346" si="436">(AD332/AC332-1)*100</f>
        <v>17.7983947189289</v>
      </c>
      <c r="AE346" s="8">
        <f t="shared" si="436"/>
        <v>222.21305324772237</v>
      </c>
      <c r="AF346" s="8">
        <f t="shared" si="436"/>
        <v>24.908104955816857</v>
      </c>
      <c r="AG346" s="8">
        <f t="shared" si="436"/>
        <v>9.2525337663357234</v>
      </c>
      <c r="AH346" s="8">
        <f t="shared" si="436"/>
        <v>-37.493429138697174</v>
      </c>
      <c r="AI346" s="8">
        <f t="shared" si="436"/>
        <v>13.203641632835827</v>
      </c>
      <c r="AJ346" s="8">
        <v>-23.836173406705164</v>
      </c>
      <c r="AK346" s="8">
        <v>34.786445262920651</v>
      </c>
      <c r="AL346" s="8">
        <v>-23.534973920456569</v>
      </c>
      <c r="AM346" s="8">
        <v>-5.4046141433673256</v>
      </c>
      <c r="AN346" s="8">
        <v>40.00652789223853</v>
      </c>
      <c r="AO346" s="8">
        <v>-35.089830854860381</v>
      </c>
      <c r="AP346" s="8">
        <v>-20.373997439473047</v>
      </c>
      <c r="AQ346" s="8">
        <v>114.74780610762694</v>
      </c>
      <c r="AR346" s="8">
        <v>-26.268113000552727</v>
      </c>
      <c r="AS346" s="8">
        <v>21.787659979394224</v>
      </c>
      <c r="AT346" s="8">
        <v>1.4710629759493887</v>
      </c>
      <c r="AU346" s="8">
        <v>-33.653993838839583</v>
      </c>
      <c r="AV346" s="8">
        <v>58.905642709840734</v>
      </c>
      <c r="AW346" s="8">
        <v>-9.1446742609889942</v>
      </c>
      <c r="AX346" s="8">
        <v>112.83107741941708</v>
      </c>
      <c r="AY346" s="29"/>
      <c r="AZ346" s="24" t="s">
        <v>1</v>
      </c>
      <c r="BA346" s="24" t="s">
        <v>1</v>
      </c>
      <c r="BB346" s="11"/>
      <c r="BC346" s="24" t="s">
        <v>1</v>
      </c>
      <c r="BD346" s="8" t="s">
        <v>1</v>
      </c>
      <c r="BE346" s="8" t="s">
        <v>1</v>
      </c>
      <c r="BF346" s="8" t="s">
        <v>1</v>
      </c>
      <c r="BG346" s="8" t="s">
        <v>1</v>
      </c>
      <c r="BH346" s="8" t="s">
        <v>1</v>
      </c>
      <c r="BI346" s="8" t="s">
        <v>1</v>
      </c>
      <c r="BJ346" s="8" t="s">
        <v>1</v>
      </c>
      <c r="BK346" s="8" t="s">
        <v>1</v>
      </c>
      <c r="BL346" s="8" t="s">
        <v>1</v>
      </c>
      <c r="BM346" s="8" t="s">
        <v>1</v>
      </c>
      <c r="BN346" s="8" t="s">
        <v>1</v>
      </c>
      <c r="BO346" s="8" t="s">
        <v>1</v>
      </c>
      <c r="BP346" s="8" t="s">
        <v>1</v>
      </c>
      <c r="BQ346" s="8" t="s">
        <v>1</v>
      </c>
      <c r="BR346" s="8" t="s">
        <v>1</v>
      </c>
      <c r="BS346" s="8" t="s">
        <v>1</v>
      </c>
      <c r="BT346" s="8" t="s">
        <v>1</v>
      </c>
      <c r="BU346" s="8" t="s">
        <v>1</v>
      </c>
      <c r="BV346" s="8" t="s">
        <v>1</v>
      </c>
      <c r="BW346" s="8" t="s">
        <v>1</v>
      </c>
      <c r="BX346" s="8" t="s">
        <v>1</v>
      </c>
      <c r="BY346" s="29"/>
      <c r="BZ346" s="24" t="s">
        <v>1</v>
      </c>
      <c r="CA346" s="24" t="s">
        <v>1</v>
      </c>
    </row>
    <row r="347" spans="1:79" s="6" customFormat="1" ht="22.5" x14ac:dyDescent="0.25">
      <c r="A347" s="51" t="s">
        <v>74</v>
      </c>
      <c r="B347" s="4" t="s">
        <v>15</v>
      </c>
      <c r="C347" s="24" t="s">
        <v>1</v>
      </c>
      <c r="D347" s="8">
        <f t="shared" ref="D347:I347" si="437">(D333/C333-1)*100</f>
        <v>21.629120293398074</v>
      </c>
      <c r="E347" s="8">
        <f t="shared" si="437"/>
        <v>-9.4553369371182185</v>
      </c>
      <c r="F347" s="8">
        <f t="shared" si="437"/>
        <v>20.926310799970828</v>
      </c>
      <c r="G347" s="8">
        <f t="shared" si="437"/>
        <v>-19.116717476446411</v>
      </c>
      <c r="H347" s="8">
        <f t="shared" si="437"/>
        <v>1.6707406697341387</v>
      </c>
      <c r="I347" s="8">
        <f t="shared" si="437"/>
        <v>-8.4822556841916317</v>
      </c>
      <c r="J347" s="8">
        <f t="shared" si="418"/>
        <v>-14.008358158839352</v>
      </c>
      <c r="K347" s="8">
        <f t="shared" si="418"/>
        <v>-10.952394158397727</v>
      </c>
      <c r="L347" s="8">
        <v>4.0524682553227942</v>
      </c>
      <c r="M347" s="8">
        <v>-14.323922929710232</v>
      </c>
      <c r="N347" s="8">
        <v>44.323445510961875</v>
      </c>
      <c r="O347" s="8">
        <v>-36.625060246867513</v>
      </c>
      <c r="P347" s="8">
        <v>73.087719298835196</v>
      </c>
      <c r="Q347" s="8">
        <v>-36.341540225597349</v>
      </c>
      <c r="R347" s="8">
        <v>6.2329283095773569</v>
      </c>
      <c r="S347" s="8">
        <v>20.578060148193455</v>
      </c>
      <c r="T347" s="8">
        <v>-31.771518142187492</v>
      </c>
      <c r="U347" s="8">
        <v>-0.78653138641326947</v>
      </c>
      <c r="V347" s="8">
        <v>10.328031710695385</v>
      </c>
      <c r="W347" s="8">
        <v>-13.939843449781442</v>
      </c>
      <c r="X347" s="8">
        <v>10.080086561826974</v>
      </c>
      <c r="Y347" s="29"/>
      <c r="Z347" s="24" t="s">
        <v>1</v>
      </c>
      <c r="AA347" s="24" t="s">
        <v>1</v>
      </c>
      <c r="AB347" s="7"/>
      <c r="AC347" s="24" t="s">
        <v>1</v>
      </c>
      <c r="AD347" s="8">
        <f t="shared" ref="AD347:AI347" si="438">(AD333/AC333-1)*100</f>
        <v>396.37460317460318</v>
      </c>
      <c r="AE347" s="8">
        <f t="shared" si="438"/>
        <v>-73.301653896826522</v>
      </c>
      <c r="AF347" s="8">
        <f t="shared" si="438"/>
        <v>-58.677685950413228</v>
      </c>
      <c r="AG347" s="8">
        <f t="shared" si="438"/>
        <v>90.434782608695656</v>
      </c>
      <c r="AH347" s="8">
        <f t="shared" si="438"/>
        <v>219.00152207001523</v>
      </c>
      <c r="AI347" s="8">
        <f t="shared" si="438"/>
        <v>-56.866936407359333</v>
      </c>
      <c r="AJ347" s="8">
        <v>57.391592920353965</v>
      </c>
      <c r="AK347" s="8">
        <v>118.01773941890046</v>
      </c>
      <c r="AL347" s="8">
        <v>119.31012250161194</v>
      </c>
      <c r="AM347" s="8">
        <v>-90.533588122886968</v>
      </c>
      <c r="AN347" s="8">
        <v>849.68944099378871</v>
      </c>
      <c r="AO347" s="8">
        <v>70.274689339437543</v>
      </c>
      <c r="AP347" s="8">
        <v>-54.292298828500087</v>
      </c>
      <c r="AQ347" s="8">
        <v>4.9722945378150918</v>
      </c>
      <c r="AR347" s="8">
        <v>-16.528590951415289</v>
      </c>
      <c r="AS347" s="8">
        <v>-2.4066705357568163</v>
      </c>
      <c r="AT347" s="8">
        <v>61.359172319888387</v>
      </c>
      <c r="AU347" s="8">
        <v>-66.193669040106485</v>
      </c>
      <c r="AV347" s="8">
        <v>178.24265898036433</v>
      </c>
      <c r="AW347" s="8">
        <v>-8.8102863339868378</v>
      </c>
      <c r="AX347" s="8">
        <v>77.401230151979192</v>
      </c>
      <c r="AY347" s="29"/>
      <c r="AZ347" s="24" t="s">
        <v>1</v>
      </c>
      <c r="BA347" s="24" t="s">
        <v>1</v>
      </c>
      <c r="BB347" s="11"/>
      <c r="BC347" s="24" t="s">
        <v>1</v>
      </c>
      <c r="BD347" s="8">
        <f t="shared" ref="BD347:BI347" si="439">(BD333/BC333-1)*100</f>
        <v>15.89990691136971</v>
      </c>
      <c r="BE347" s="8">
        <f t="shared" si="439"/>
        <v>-5.274907412215379</v>
      </c>
      <c r="BF347" s="8">
        <f t="shared" si="439"/>
        <v>22.395369841103509</v>
      </c>
      <c r="BG347" s="8">
        <f t="shared" si="439"/>
        <v>-19.799279860696494</v>
      </c>
      <c r="BH347" s="8">
        <f t="shared" si="439"/>
        <v>-1.5444983971804049</v>
      </c>
      <c r="BI347" s="8">
        <f t="shared" si="439"/>
        <v>-6.1629784000947652</v>
      </c>
      <c r="BJ347" s="8">
        <v>-15.581539547458034</v>
      </c>
      <c r="BK347" s="8">
        <v>-16.250420807615708</v>
      </c>
      <c r="BL347" s="8">
        <v>-8.2730152251224602</v>
      </c>
      <c r="BM347" s="8">
        <v>5.1613189344072774</v>
      </c>
      <c r="BN347" s="8">
        <v>25.787343625137837</v>
      </c>
      <c r="BO347" s="8">
        <v>-55.200815088031305</v>
      </c>
      <c r="BP347" s="8">
        <v>157.21775503373453</v>
      </c>
      <c r="BQ347" s="8">
        <v>-41.190333975247462</v>
      </c>
      <c r="BR347" s="8">
        <v>11.001248679490949</v>
      </c>
      <c r="BS347" s="8">
        <v>24.198934712284959</v>
      </c>
      <c r="BT347" s="8">
        <v>-43.299921072736261</v>
      </c>
      <c r="BU347" s="8">
        <v>22.255006505611874</v>
      </c>
      <c r="BV347" s="8">
        <v>-6.0290654717652163</v>
      </c>
      <c r="BW347" s="8">
        <v>-15.41938696612959</v>
      </c>
      <c r="BX347" s="8">
        <v>-10.854981709537769</v>
      </c>
      <c r="BY347" s="29"/>
      <c r="BZ347" s="24" t="s">
        <v>1</v>
      </c>
      <c r="CA347" s="24" t="s">
        <v>1</v>
      </c>
    </row>
    <row r="348" spans="1:79" ht="22.5" x14ac:dyDescent="0.25">
      <c r="A348" s="47" t="s">
        <v>36</v>
      </c>
      <c r="B348" s="17" t="s">
        <v>55</v>
      </c>
      <c r="C348" s="28">
        <v>17224.178</v>
      </c>
      <c r="D348" s="28">
        <v>22356.536</v>
      </c>
      <c r="E348" s="28">
        <v>6112.5680000000002</v>
      </c>
      <c r="F348" s="28">
        <v>17894.445</v>
      </c>
      <c r="G348" s="28">
        <v>24302.581999999999</v>
      </c>
      <c r="H348" s="28">
        <v>31949.401999999998</v>
      </c>
      <c r="I348" s="28">
        <v>6134.6719999999996</v>
      </c>
      <c r="J348" s="28">
        <v>10714.620999999999</v>
      </c>
      <c r="K348" s="28">
        <v>17076.165999999997</v>
      </c>
      <c r="L348" s="28">
        <v>26602.967000000001</v>
      </c>
      <c r="M348" s="28">
        <v>4577.3109999999997</v>
      </c>
      <c r="N348" s="28">
        <v>13017.510676999998</v>
      </c>
      <c r="O348" s="28">
        <v>19496.922849853585</v>
      </c>
      <c r="P348" s="28">
        <v>28634.170767999996</v>
      </c>
      <c r="Q348" s="28">
        <v>5296.6641201777229</v>
      </c>
      <c r="R348" s="28">
        <v>13148.2359</v>
      </c>
      <c r="S348" s="28">
        <v>23755.526564922016</v>
      </c>
      <c r="T348" s="28">
        <v>35423.687770999997</v>
      </c>
      <c r="U348" s="28">
        <v>10593.302381907153</v>
      </c>
      <c r="V348" s="28">
        <v>24366.607938000001</v>
      </c>
      <c r="W348" s="28">
        <v>48424.771846707379</v>
      </c>
      <c r="X348" s="28">
        <v>75288.962325780769</v>
      </c>
      <c r="Y348" s="29"/>
      <c r="Z348" s="19" t="s">
        <v>1</v>
      </c>
      <c r="AA348" s="19">
        <f>IFERROR(X348/T348-1,"X")</f>
        <v>1.1253846525662112</v>
      </c>
      <c r="AB348" s="7"/>
      <c r="AC348" s="28">
        <v>3736.3389999999999</v>
      </c>
      <c r="AD348" s="28">
        <v>3212.625</v>
      </c>
      <c r="AE348" s="28">
        <v>394.44200000000001</v>
      </c>
      <c r="AF348" s="28">
        <v>942.08299999999997</v>
      </c>
      <c r="AG348" s="28">
        <v>1489.258</v>
      </c>
      <c r="AH348" s="28">
        <v>2424.645</v>
      </c>
      <c r="AI348" s="28">
        <v>981.625</v>
      </c>
      <c r="AJ348" s="28">
        <v>1884.1869999999999</v>
      </c>
      <c r="AK348" s="28">
        <v>3042.5349999999999</v>
      </c>
      <c r="AL348" s="28">
        <v>4404.692</v>
      </c>
      <c r="AM348" s="28">
        <v>1095.202</v>
      </c>
      <c r="AN348" s="28">
        <v>2668.4384469999995</v>
      </c>
      <c r="AO348" s="28">
        <v>4629.4215590000003</v>
      </c>
      <c r="AP348" s="28">
        <v>7318.4630809999999</v>
      </c>
      <c r="AQ348" s="28">
        <v>1935.5847649999998</v>
      </c>
      <c r="AR348" s="28">
        <v>4926.5206410000001</v>
      </c>
      <c r="AS348" s="28">
        <v>8897.5163630000006</v>
      </c>
      <c r="AT348" s="28">
        <v>12465.384542</v>
      </c>
      <c r="AU348" s="28">
        <v>3332.8024230000001</v>
      </c>
      <c r="AV348" s="28">
        <v>8122.6919539999999</v>
      </c>
      <c r="AW348" s="28">
        <v>13929.723769999999</v>
      </c>
      <c r="AX348" s="28">
        <v>20526.836809</v>
      </c>
      <c r="AY348" s="29"/>
      <c r="AZ348" s="19" t="s">
        <v>1</v>
      </c>
      <c r="BA348" s="19">
        <f>IFERROR(AX348/AT348-1,"X")</f>
        <v>0.64670706626324304</v>
      </c>
      <c r="BB348" s="11"/>
      <c r="BC348" s="28">
        <v>13487.839</v>
      </c>
      <c r="BD348" s="28">
        <v>19143.911</v>
      </c>
      <c r="BE348" s="28">
        <v>5718.1260000000002</v>
      </c>
      <c r="BF348" s="28">
        <v>16952.362000000001</v>
      </c>
      <c r="BG348" s="28">
        <v>22813.324000000001</v>
      </c>
      <c r="BH348" s="28">
        <v>29524.757000000001</v>
      </c>
      <c r="BI348" s="28">
        <v>5153.0469999999996</v>
      </c>
      <c r="BJ348" s="28">
        <v>8830.4339999999993</v>
      </c>
      <c r="BK348" s="28">
        <v>14033.630999999999</v>
      </c>
      <c r="BL348" s="28">
        <v>22198.275000000001</v>
      </c>
      <c r="BM348" s="28">
        <v>3482.1089999999999</v>
      </c>
      <c r="BN348" s="28">
        <v>10349.07223</v>
      </c>
      <c r="BO348" s="28">
        <v>14867.501290853585</v>
      </c>
      <c r="BP348" s="28">
        <v>21315.707686999995</v>
      </c>
      <c r="BQ348" s="28">
        <v>3361.0793551777233</v>
      </c>
      <c r="BR348" s="28">
        <v>8221.7152590000005</v>
      </c>
      <c r="BS348" s="28">
        <v>14858.010201922014</v>
      </c>
      <c r="BT348" s="28">
        <v>22958.303229000001</v>
      </c>
      <c r="BU348" s="28">
        <v>7260.4999589071531</v>
      </c>
      <c r="BV348" s="28">
        <v>16243.915983999999</v>
      </c>
      <c r="BW348" s="28">
        <v>34495.048076707382</v>
      </c>
      <c r="BX348" s="28">
        <v>54762.125516780776</v>
      </c>
      <c r="BY348" s="29"/>
      <c r="BZ348" s="19" t="s">
        <v>1</v>
      </c>
      <c r="CA348" s="19">
        <f>IFERROR(BX348/BT348-1,"X")</f>
        <v>1.3852862718359549</v>
      </c>
    </row>
    <row r="349" spans="1:79" ht="22.5" x14ac:dyDescent="0.25">
      <c r="A349" s="48" t="s">
        <v>37</v>
      </c>
      <c r="B349" s="4" t="s">
        <v>3</v>
      </c>
      <c r="C349" s="37">
        <v>7591</v>
      </c>
      <c r="D349" s="37">
        <v>9179</v>
      </c>
      <c r="E349" s="37">
        <v>2868</v>
      </c>
      <c r="F349" s="37">
        <v>6673</v>
      </c>
      <c r="G349" s="37">
        <v>10124</v>
      </c>
      <c r="H349" s="37">
        <v>11633</v>
      </c>
      <c r="I349" s="37">
        <v>1925</v>
      </c>
      <c r="J349" s="37">
        <v>7547</v>
      </c>
      <c r="K349" s="37">
        <v>3018</v>
      </c>
      <c r="L349" s="37">
        <v>4219</v>
      </c>
      <c r="M349" s="37">
        <v>675</v>
      </c>
      <c r="N349" s="37">
        <v>3445</v>
      </c>
      <c r="O349" s="37">
        <v>2175.8410327076563</v>
      </c>
      <c r="P349" s="37">
        <v>2549</v>
      </c>
      <c r="Q349" s="37">
        <v>474.28523576010969</v>
      </c>
      <c r="R349" s="37">
        <v>1087</v>
      </c>
      <c r="S349" s="37">
        <v>1897.9138933315846</v>
      </c>
      <c r="T349" s="37">
        <v>2998</v>
      </c>
      <c r="U349" s="37">
        <v>995.71831479858611</v>
      </c>
      <c r="V349" s="37">
        <v>2276.5</v>
      </c>
      <c r="W349" s="37">
        <v>4799.5012924779257</v>
      </c>
      <c r="X349" s="37">
        <v>7216.4234234234236</v>
      </c>
      <c r="Y349" s="29"/>
      <c r="Z349" s="24" t="s">
        <v>1</v>
      </c>
      <c r="AA349" s="24">
        <f>IFERROR(X349/T349-1,"X")</f>
        <v>1.4070791939370992</v>
      </c>
      <c r="AB349" s="7"/>
      <c r="AC349" s="37">
        <v>419</v>
      </c>
      <c r="AD349" s="37">
        <v>459</v>
      </c>
      <c r="AE349" s="37">
        <v>56</v>
      </c>
      <c r="AF349" s="37">
        <v>147</v>
      </c>
      <c r="AG349" s="37">
        <v>244</v>
      </c>
      <c r="AH349" s="37">
        <v>371</v>
      </c>
      <c r="AI349" s="37">
        <v>113</v>
      </c>
      <c r="AJ349" s="37">
        <v>245</v>
      </c>
      <c r="AK349" s="37">
        <v>372</v>
      </c>
      <c r="AL349" s="37">
        <v>500</v>
      </c>
      <c r="AM349" s="37">
        <v>110</v>
      </c>
      <c r="AN349" s="37">
        <v>246</v>
      </c>
      <c r="AO349" s="37">
        <v>399</v>
      </c>
      <c r="AP349" s="37">
        <v>576</v>
      </c>
      <c r="AQ349" s="37">
        <v>128</v>
      </c>
      <c r="AR349" s="37">
        <v>308</v>
      </c>
      <c r="AS349" s="37">
        <v>524</v>
      </c>
      <c r="AT349" s="37">
        <v>763</v>
      </c>
      <c r="AU349" s="37">
        <v>195</v>
      </c>
      <c r="AV349" s="37">
        <v>450</v>
      </c>
      <c r="AW349" s="37">
        <v>763</v>
      </c>
      <c r="AX349" s="37">
        <v>1188</v>
      </c>
      <c r="AY349" s="29"/>
      <c r="AZ349" s="24" t="s">
        <v>1</v>
      </c>
      <c r="BA349" s="24">
        <f>IFERROR(AX349/AT349-1,"X")</f>
        <v>0.55701179554390556</v>
      </c>
      <c r="BB349" s="11"/>
      <c r="BC349" s="37">
        <v>7172</v>
      </c>
      <c r="BD349" s="37">
        <v>8720</v>
      </c>
      <c r="BE349" s="37">
        <v>2812</v>
      </c>
      <c r="BF349" s="37">
        <v>6526</v>
      </c>
      <c r="BG349" s="37">
        <v>9880</v>
      </c>
      <c r="BH349" s="37">
        <v>11262</v>
      </c>
      <c r="BI349" s="37">
        <v>1812</v>
      </c>
      <c r="BJ349" s="37">
        <v>7302</v>
      </c>
      <c r="BK349" s="37">
        <v>2646</v>
      </c>
      <c r="BL349" s="37">
        <v>3719</v>
      </c>
      <c r="BM349" s="37">
        <v>565</v>
      </c>
      <c r="BN349" s="37">
        <v>3199</v>
      </c>
      <c r="BO349" s="37">
        <v>1776.8410327076565</v>
      </c>
      <c r="BP349" s="37">
        <v>1973</v>
      </c>
      <c r="BQ349" s="37">
        <v>346.28523576010969</v>
      </c>
      <c r="BR349" s="37">
        <v>779</v>
      </c>
      <c r="BS349" s="37">
        <v>1373.9138933315846</v>
      </c>
      <c r="BT349" s="37">
        <v>2235</v>
      </c>
      <c r="BU349" s="37">
        <v>800.71831479858611</v>
      </c>
      <c r="BV349" s="37">
        <v>1826.5</v>
      </c>
      <c r="BW349" s="37">
        <v>4036.5012924779253</v>
      </c>
      <c r="BX349" s="37">
        <v>6028.4234234234236</v>
      </c>
      <c r="BY349" s="29"/>
      <c r="BZ349" s="24" t="s">
        <v>1</v>
      </c>
      <c r="CA349" s="24">
        <f>IFERROR(BX349/BT349-1,"X")</f>
        <v>1.6972811737912412</v>
      </c>
    </row>
    <row r="350" spans="1:79" ht="33.75" x14ac:dyDescent="0.25">
      <c r="A350" s="48" t="s">
        <v>38</v>
      </c>
      <c r="B350" s="4" t="s">
        <v>55</v>
      </c>
      <c r="C350" s="8">
        <v>15266.74</v>
      </c>
      <c r="D350" s="8">
        <v>13283.203</v>
      </c>
      <c r="E350" s="8">
        <v>14459.237999999999</v>
      </c>
      <c r="F350" s="8">
        <v>15110.089</v>
      </c>
      <c r="G350" s="8">
        <v>14186.800999999999</v>
      </c>
      <c r="H350" s="8">
        <v>13187.959000000001</v>
      </c>
      <c r="I350" s="8">
        <v>12860.421</v>
      </c>
      <c r="J350" s="8">
        <v>10998.813</v>
      </c>
      <c r="K350" s="8">
        <v>12237.168</v>
      </c>
      <c r="L350" s="8">
        <v>12984.186</v>
      </c>
      <c r="M350" s="8">
        <v>13789.552000000001</v>
      </c>
      <c r="N350" s="8">
        <v>14578.879950999997</v>
      </c>
      <c r="O350" s="8">
        <v>15526.836308556058</v>
      </c>
      <c r="P350" s="8">
        <v>16266.570092000005</v>
      </c>
      <c r="Q350" s="8">
        <v>16646.921334159117</v>
      </c>
      <c r="R350" s="8">
        <v>17395.267648000005</v>
      </c>
      <c r="S350" s="8">
        <v>19867.214823054386</v>
      </c>
      <c r="T350" s="8">
        <v>22274.376480000003</v>
      </c>
      <c r="U350" s="8">
        <v>23980.488361508349</v>
      </c>
      <c r="V350" s="8">
        <v>27190.189301771261</v>
      </c>
      <c r="W350" s="8">
        <v>29121.546274110609</v>
      </c>
      <c r="X350" s="8">
        <v>31807.267109999993</v>
      </c>
      <c r="Y350" s="29"/>
      <c r="Z350" s="24" t="s">
        <v>1</v>
      </c>
      <c r="AA350" s="24">
        <f>IFERROR(X350/T350-1,"X")</f>
        <v>0.42797564450612136</v>
      </c>
      <c r="AB350" s="7"/>
      <c r="AC350" s="8">
        <v>4302.4459999999999</v>
      </c>
      <c r="AD350" s="8">
        <v>2630.232</v>
      </c>
      <c r="AE350" s="8">
        <v>1573.0840000000001</v>
      </c>
      <c r="AF350" s="8">
        <v>1242.0609999999999</v>
      </c>
      <c r="AG350" s="8">
        <v>1169.4490000000001</v>
      </c>
      <c r="AH350" s="8">
        <v>1263.096</v>
      </c>
      <c r="AI350" s="8">
        <v>1526.7829999999999</v>
      </c>
      <c r="AJ350" s="8">
        <v>1575.0450000000001</v>
      </c>
      <c r="AK350" s="8">
        <v>1935.4639999999999</v>
      </c>
      <c r="AL350" s="8">
        <v>2138.402</v>
      </c>
      <c r="AM350" s="8">
        <v>2430.5390000000002</v>
      </c>
      <c r="AN350" s="8">
        <v>2861.6969779999999</v>
      </c>
      <c r="AO350" s="8">
        <v>3323.5080799999996</v>
      </c>
      <c r="AP350" s="8">
        <v>3690.9327700000003</v>
      </c>
      <c r="AQ350" s="8">
        <v>3928.9049499999992</v>
      </c>
      <c r="AR350" s="8">
        <v>4339.986226</v>
      </c>
      <c r="AS350" s="8">
        <v>5352.6702560000003</v>
      </c>
      <c r="AT350" s="8">
        <v>4993.6099240000003</v>
      </c>
      <c r="AU350" s="8">
        <v>5338.274222</v>
      </c>
      <c r="AV350" s="8">
        <v>6569.5678660000003</v>
      </c>
      <c r="AW350" s="8">
        <v>7025.9054779999997</v>
      </c>
      <c r="AX350" s="8">
        <v>6970.0318880000004</v>
      </c>
      <c r="AY350" s="29"/>
      <c r="AZ350" s="24" t="s">
        <v>1</v>
      </c>
      <c r="BA350" s="24">
        <f>IFERROR(AX350/AT350-1,"X")</f>
        <v>0.39579021871552977</v>
      </c>
      <c r="BB350" s="11"/>
      <c r="BC350" s="8">
        <v>10964.294</v>
      </c>
      <c r="BD350" s="8">
        <v>10652.971</v>
      </c>
      <c r="BE350" s="8">
        <v>12886.154</v>
      </c>
      <c r="BF350" s="8">
        <v>13868.028</v>
      </c>
      <c r="BG350" s="8">
        <v>13017.352000000001</v>
      </c>
      <c r="BH350" s="8">
        <v>11924.862999999999</v>
      </c>
      <c r="BI350" s="8">
        <v>11333.638000000001</v>
      </c>
      <c r="BJ350" s="8">
        <v>9423.768</v>
      </c>
      <c r="BK350" s="8">
        <v>10301.704</v>
      </c>
      <c r="BL350" s="8">
        <v>10845.784</v>
      </c>
      <c r="BM350" s="8">
        <v>11359.013000000001</v>
      </c>
      <c r="BN350" s="8">
        <v>11717.182972999997</v>
      </c>
      <c r="BO350" s="8">
        <v>12203.328228556058</v>
      </c>
      <c r="BP350" s="8">
        <v>12575.637322000006</v>
      </c>
      <c r="BQ350" s="8">
        <v>12718.016384159117</v>
      </c>
      <c r="BR350" s="8">
        <v>13055.281422000004</v>
      </c>
      <c r="BS350" s="8">
        <v>14514.544567054385</v>
      </c>
      <c r="BT350" s="8">
        <v>17280.766556000002</v>
      </c>
      <c r="BU350" s="8">
        <v>18642.214139508349</v>
      </c>
      <c r="BV350" s="8">
        <v>20620.62143577126</v>
      </c>
      <c r="BW350" s="8">
        <v>22095.640796110609</v>
      </c>
      <c r="BX350" s="8">
        <v>24837.235221999992</v>
      </c>
      <c r="BY350" s="29"/>
      <c r="BZ350" s="24" t="s">
        <v>1</v>
      </c>
      <c r="CA350" s="24">
        <f>IFERROR(BX350/BT350-1,"X")</f>
        <v>0.43727624243476226</v>
      </c>
    </row>
    <row r="351" spans="1:79" ht="22.5" x14ac:dyDescent="0.25">
      <c r="A351" s="47" t="s">
        <v>39</v>
      </c>
      <c r="B351" s="17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9"/>
      <c r="Z351" s="19"/>
      <c r="AA351" s="19"/>
      <c r="AB351" s="7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9"/>
      <c r="AZ351" s="19"/>
      <c r="BA351" s="19"/>
      <c r="BB351" s="11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9"/>
      <c r="BZ351" s="19"/>
      <c r="CA351" s="19"/>
    </row>
    <row r="352" spans="1:79" ht="45" x14ac:dyDescent="0.25">
      <c r="A352" s="51" t="s">
        <v>40</v>
      </c>
      <c r="B352" s="4" t="s">
        <v>3</v>
      </c>
      <c r="C352" s="37">
        <v>159068</v>
      </c>
      <c r="D352" s="37">
        <v>235718</v>
      </c>
      <c r="E352" s="37">
        <v>156944</v>
      </c>
      <c r="F352" s="37">
        <v>214018</v>
      </c>
      <c r="G352" s="37">
        <v>359888</v>
      </c>
      <c r="H352" s="37">
        <v>673284</v>
      </c>
      <c r="I352" s="37">
        <v>63827</v>
      </c>
      <c r="J352" s="37">
        <v>106925</v>
      </c>
      <c r="K352" s="37">
        <v>354513</v>
      </c>
      <c r="L352" s="37">
        <v>431342</v>
      </c>
      <c r="M352" s="37">
        <v>43811</v>
      </c>
      <c r="N352" s="37">
        <v>133837</v>
      </c>
      <c r="O352" s="37">
        <v>177143.74587048127</v>
      </c>
      <c r="P352" s="37">
        <v>409986</v>
      </c>
      <c r="Q352" s="37">
        <v>92395.605173069183</v>
      </c>
      <c r="R352" s="37">
        <v>281609</v>
      </c>
      <c r="S352" s="37">
        <v>394912</v>
      </c>
      <c r="T352" s="37">
        <v>427083</v>
      </c>
      <c r="U352" s="37">
        <v>33799</v>
      </c>
      <c r="V352" s="37">
        <v>140437</v>
      </c>
      <c r="W352" s="37">
        <v>200538</v>
      </c>
      <c r="X352" s="37">
        <v>309675</v>
      </c>
      <c r="Y352" s="29"/>
      <c r="Z352" s="24" t="s">
        <v>1</v>
      </c>
      <c r="AA352" s="24">
        <f t="shared" ref="AA352:AA378" si="440">IFERROR(X352/T352-1,"X")</f>
        <v>-0.27490675114673258</v>
      </c>
      <c r="AB352" s="7"/>
      <c r="AC352" s="37">
        <v>53961</v>
      </c>
      <c r="AD352" s="37">
        <v>112848</v>
      </c>
      <c r="AE352" s="37">
        <v>82520</v>
      </c>
      <c r="AF352" s="37">
        <v>130221</v>
      </c>
      <c r="AG352" s="37">
        <v>73990</v>
      </c>
      <c r="AH352" s="37">
        <v>236638</v>
      </c>
      <c r="AI352" s="37">
        <v>40615</v>
      </c>
      <c r="AJ352" s="37">
        <v>47201</v>
      </c>
      <c r="AK352" s="37">
        <v>56231</v>
      </c>
      <c r="AL352" s="37">
        <v>84906</v>
      </c>
      <c r="AM352" s="37">
        <v>40268</v>
      </c>
      <c r="AN352" s="37">
        <v>122776</v>
      </c>
      <c r="AO352" s="37">
        <v>155355</v>
      </c>
      <c r="AP352" s="37">
        <v>206542</v>
      </c>
      <c r="AQ352" s="37">
        <v>30779</v>
      </c>
      <c r="AR352" s="37">
        <v>49127</v>
      </c>
      <c r="AS352" s="37">
        <v>76195</v>
      </c>
      <c r="AT352" s="37">
        <v>102060</v>
      </c>
      <c r="AU352" s="37">
        <v>22171</v>
      </c>
      <c r="AV352" s="37">
        <v>33504</v>
      </c>
      <c r="AW352" s="37">
        <v>40350</v>
      </c>
      <c r="AX352" s="37">
        <v>48317</v>
      </c>
      <c r="AY352" s="29"/>
      <c r="AZ352" s="24" t="s">
        <v>1</v>
      </c>
      <c r="BA352" s="24">
        <f t="shared" ref="BA352:BA378" si="441">IFERROR(AX352/AT352-1,"X")</f>
        <v>-0.52658240250832844</v>
      </c>
      <c r="BB352" s="11"/>
      <c r="BC352" s="37">
        <v>105107</v>
      </c>
      <c r="BD352" s="37">
        <v>122870</v>
      </c>
      <c r="BE352" s="37">
        <v>74424</v>
      </c>
      <c r="BF352" s="37">
        <v>83797</v>
      </c>
      <c r="BG352" s="37">
        <v>285898</v>
      </c>
      <c r="BH352" s="37">
        <v>436646</v>
      </c>
      <c r="BI352" s="37">
        <v>23212</v>
      </c>
      <c r="BJ352" s="37">
        <v>59724</v>
      </c>
      <c r="BK352" s="37">
        <v>298282</v>
      </c>
      <c r="BL352" s="37">
        <v>346436</v>
      </c>
      <c r="BM352" s="37">
        <v>3543</v>
      </c>
      <c r="BN352" s="37">
        <v>11061</v>
      </c>
      <c r="BO352" s="37">
        <v>21788.745870481271</v>
      </c>
      <c r="BP352" s="37">
        <v>203444</v>
      </c>
      <c r="BQ352" s="37">
        <v>61616.605173069183</v>
      </c>
      <c r="BR352" s="37">
        <v>232482</v>
      </c>
      <c r="BS352" s="37">
        <v>318717</v>
      </c>
      <c r="BT352" s="37">
        <v>325023</v>
      </c>
      <c r="BU352" s="37">
        <v>11628</v>
      </c>
      <c r="BV352" s="37">
        <v>106933</v>
      </c>
      <c r="BW352" s="37">
        <v>160188</v>
      </c>
      <c r="BX352" s="37">
        <v>261358</v>
      </c>
      <c r="BY352" s="29"/>
      <c r="BZ352" s="24" t="s">
        <v>1</v>
      </c>
      <c r="CA352" s="24">
        <f t="shared" ref="CA352:CA378" si="442">IFERROR(BX352/BT352-1,"X")</f>
        <v>-0.19587844552539357</v>
      </c>
    </row>
    <row r="353" spans="1:79" x14ac:dyDescent="0.25">
      <c r="A353" s="51" t="s">
        <v>41</v>
      </c>
      <c r="B353" s="4" t="s">
        <v>3</v>
      </c>
      <c r="C353" s="37">
        <v>148079</v>
      </c>
      <c r="D353" s="37">
        <v>221799</v>
      </c>
      <c r="E353" s="37">
        <v>154456</v>
      </c>
      <c r="F353" s="37">
        <v>206548</v>
      </c>
      <c r="G353" s="37">
        <v>344473</v>
      </c>
      <c r="H353" s="37">
        <v>643243</v>
      </c>
      <c r="I353" s="37">
        <v>52180</v>
      </c>
      <c r="J353" s="37">
        <v>86418</v>
      </c>
      <c r="K353" s="37">
        <v>325006</v>
      </c>
      <c r="L353" s="37">
        <v>374361</v>
      </c>
      <c r="M353" s="37">
        <v>3832</v>
      </c>
      <c r="N353" s="37">
        <v>57698</v>
      </c>
      <c r="O353" s="37">
        <v>68509.629202786324</v>
      </c>
      <c r="P353" s="37">
        <v>258004</v>
      </c>
      <c r="Q353" s="37">
        <v>73273.032671132358</v>
      </c>
      <c r="R353" s="37">
        <v>254502</v>
      </c>
      <c r="S353" s="37">
        <v>357050</v>
      </c>
      <c r="T353" s="37">
        <v>385127</v>
      </c>
      <c r="U353" s="37">
        <v>29836</v>
      </c>
      <c r="V353" s="37">
        <v>136445</v>
      </c>
      <c r="W353" s="37">
        <v>196414</v>
      </c>
      <c r="X353" s="37">
        <v>304891</v>
      </c>
      <c r="Y353" s="29"/>
      <c r="Z353" s="24" t="s">
        <v>1</v>
      </c>
      <c r="AA353" s="24">
        <f t="shared" si="440"/>
        <v>-0.20833647082650653</v>
      </c>
      <c r="AB353" s="7"/>
      <c r="AC353" s="37">
        <v>48951</v>
      </c>
      <c r="AD353" s="37">
        <v>105006</v>
      </c>
      <c r="AE353" s="37">
        <v>80045</v>
      </c>
      <c r="AF353" s="37">
        <v>122833</v>
      </c>
      <c r="AG353" s="37">
        <v>58683</v>
      </c>
      <c r="AH353" s="37">
        <v>206976</v>
      </c>
      <c r="AI353" s="37">
        <v>28996</v>
      </c>
      <c r="AJ353" s="37">
        <v>29173</v>
      </c>
      <c r="AK353" s="37">
        <v>29255</v>
      </c>
      <c r="AL353" s="37">
        <v>30517</v>
      </c>
      <c r="AM353" s="37">
        <v>331</v>
      </c>
      <c r="AN353" s="37">
        <v>46711</v>
      </c>
      <c r="AO353" s="37">
        <v>47376</v>
      </c>
      <c r="AP353" s="37">
        <v>55231</v>
      </c>
      <c r="AQ353" s="37">
        <v>11661</v>
      </c>
      <c r="AR353" s="37">
        <v>22025</v>
      </c>
      <c r="AS353" s="37">
        <v>38341</v>
      </c>
      <c r="AT353" s="37">
        <v>60113</v>
      </c>
      <c r="AU353" s="37">
        <v>18209</v>
      </c>
      <c r="AV353" s="37">
        <v>29526</v>
      </c>
      <c r="AW353" s="37">
        <v>36369</v>
      </c>
      <c r="AX353" s="37">
        <v>44336</v>
      </c>
      <c r="AY353" s="29"/>
      <c r="AZ353" s="24" t="s">
        <v>1</v>
      </c>
      <c r="BA353" s="24">
        <f t="shared" si="441"/>
        <v>-0.26245570841581689</v>
      </c>
      <c r="BB353" s="11"/>
      <c r="BC353" s="37">
        <v>99128</v>
      </c>
      <c r="BD353" s="37">
        <v>116793</v>
      </c>
      <c r="BE353" s="37">
        <v>74411</v>
      </c>
      <c r="BF353" s="37">
        <v>83715</v>
      </c>
      <c r="BG353" s="37">
        <v>285790</v>
      </c>
      <c r="BH353" s="37">
        <v>436267</v>
      </c>
      <c r="BI353" s="37">
        <v>23184</v>
      </c>
      <c r="BJ353" s="37">
        <v>57245</v>
      </c>
      <c r="BK353" s="37">
        <v>295751</v>
      </c>
      <c r="BL353" s="37">
        <v>343844</v>
      </c>
      <c r="BM353" s="37">
        <v>3501</v>
      </c>
      <c r="BN353" s="37">
        <v>10987</v>
      </c>
      <c r="BO353" s="37">
        <v>21133.629202786327</v>
      </c>
      <c r="BP353" s="37">
        <v>202773</v>
      </c>
      <c r="BQ353" s="37">
        <v>61612.032671132351</v>
      </c>
      <c r="BR353" s="37">
        <v>232477</v>
      </c>
      <c r="BS353" s="37">
        <v>318709</v>
      </c>
      <c r="BT353" s="37">
        <v>325014</v>
      </c>
      <c r="BU353" s="37">
        <v>11627</v>
      </c>
      <c r="BV353" s="37">
        <v>106919</v>
      </c>
      <c r="BW353" s="37">
        <v>160045</v>
      </c>
      <c r="BX353" s="37">
        <v>260555</v>
      </c>
      <c r="BY353" s="29"/>
      <c r="BZ353" s="24" t="s">
        <v>1</v>
      </c>
      <c r="CA353" s="24">
        <f t="shared" si="442"/>
        <v>-0.19832684130529765</v>
      </c>
    </row>
    <row r="354" spans="1:79" s="6" customFormat="1" ht="45" x14ac:dyDescent="0.25">
      <c r="A354" s="51" t="s">
        <v>96</v>
      </c>
      <c r="B354" s="4" t="s">
        <v>3</v>
      </c>
      <c r="C354" s="37">
        <v>50293</v>
      </c>
      <c r="D354" s="37">
        <v>76650</v>
      </c>
      <c r="E354" s="37">
        <v>156944</v>
      </c>
      <c r="F354" s="37">
        <v>57074</v>
      </c>
      <c r="G354" s="37">
        <v>145870</v>
      </c>
      <c r="H354" s="37">
        <v>313396</v>
      </c>
      <c r="I354" s="37">
        <v>63827</v>
      </c>
      <c r="J354" s="37">
        <v>43098</v>
      </c>
      <c r="K354" s="37">
        <v>247588</v>
      </c>
      <c r="L354" s="37">
        <v>76829</v>
      </c>
      <c r="M354" s="37">
        <v>43811</v>
      </c>
      <c r="N354" s="37">
        <v>90026</v>
      </c>
      <c r="O354" s="37">
        <v>43306.745870481274</v>
      </c>
      <c r="P354" s="37">
        <v>232842.25412951873</v>
      </c>
      <c r="Q354" s="37">
        <v>92395.605173069183</v>
      </c>
      <c r="R354" s="37">
        <v>189213.39482693083</v>
      </c>
      <c r="S354" s="37">
        <v>113303</v>
      </c>
      <c r="T354" s="37">
        <v>32171</v>
      </c>
      <c r="U354" s="37">
        <v>33799</v>
      </c>
      <c r="V354" s="37">
        <v>106638</v>
      </c>
      <c r="W354" s="37">
        <v>60101</v>
      </c>
      <c r="X354" s="37">
        <v>109137</v>
      </c>
      <c r="Y354" s="29"/>
      <c r="Z354" s="24">
        <f>IFERROR(X354/W354-1,"X")</f>
        <v>0.81589324636861282</v>
      </c>
      <c r="AA354" s="24">
        <f t="shared" si="440"/>
        <v>2.3924030959559852</v>
      </c>
      <c r="AB354" s="7"/>
      <c r="AC354" s="37">
        <v>29624</v>
      </c>
      <c r="AD354" s="37">
        <v>58887</v>
      </c>
      <c r="AE354" s="37">
        <v>82520</v>
      </c>
      <c r="AF354" s="37">
        <v>47701</v>
      </c>
      <c r="AG354" s="37">
        <v>-56231</v>
      </c>
      <c r="AH354" s="37">
        <v>162648</v>
      </c>
      <c r="AI354" s="37">
        <v>40615</v>
      </c>
      <c r="AJ354" s="37">
        <v>6586</v>
      </c>
      <c r="AK354" s="37">
        <v>9030</v>
      </c>
      <c r="AL354" s="37">
        <v>28675</v>
      </c>
      <c r="AM354" s="37">
        <v>40268</v>
      </c>
      <c r="AN354" s="37">
        <v>82508</v>
      </c>
      <c r="AO354" s="37">
        <v>32579</v>
      </c>
      <c r="AP354" s="37">
        <v>51187</v>
      </c>
      <c r="AQ354" s="37">
        <v>30779</v>
      </c>
      <c r="AR354" s="37">
        <v>18348</v>
      </c>
      <c r="AS354" s="37">
        <v>27068</v>
      </c>
      <c r="AT354" s="37">
        <v>25865</v>
      </c>
      <c r="AU354" s="37">
        <v>22171</v>
      </c>
      <c r="AV354" s="37">
        <v>11333</v>
      </c>
      <c r="AW354" s="37">
        <v>6846</v>
      </c>
      <c r="AX354" s="37">
        <v>7967</v>
      </c>
      <c r="AY354" s="29"/>
      <c r="AZ354" s="24">
        <f>IFERROR(AX354/AW354-1,"X")</f>
        <v>0.163745252702308</v>
      </c>
      <c r="BA354" s="24">
        <f t="shared" si="441"/>
        <v>-0.69197757587473419</v>
      </c>
      <c r="BB354" s="11"/>
      <c r="BC354" s="37">
        <v>20669</v>
      </c>
      <c r="BD354" s="37">
        <v>17763</v>
      </c>
      <c r="BE354" s="37">
        <v>74424</v>
      </c>
      <c r="BF354" s="37">
        <v>9373</v>
      </c>
      <c r="BG354" s="37">
        <v>202101</v>
      </c>
      <c r="BH354" s="37">
        <v>150748</v>
      </c>
      <c r="BI354" s="37">
        <v>23212</v>
      </c>
      <c r="BJ354" s="37">
        <v>36512</v>
      </c>
      <c r="BK354" s="37">
        <v>238558</v>
      </c>
      <c r="BL354" s="37">
        <v>48154</v>
      </c>
      <c r="BM354" s="37">
        <v>3543</v>
      </c>
      <c r="BN354" s="37">
        <v>7518</v>
      </c>
      <c r="BO354" s="37">
        <v>10727.745870481271</v>
      </c>
      <c r="BP354" s="37">
        <v>181655.25412951873</v>
      </c>
      <c r="BQ354" s="37">
        <v>61616.605173069183</v>
      </c>
      <c r="BR354" s="37">
        <v>170865.39482693083</v>
      </c>
      <c r="BS354" s="37">
        <v>86235</v>
      </c>
      <c r="BT354" s="37">
        <v>6306</v>
      </c>
      <c r="BU354" s="37">
        <v>11628</v>
      </c>
      <c r="BV354" s="37">
        <v>95305</v>
      </c>
      <c r="BW354" s="37">
        <v>53255</v>
      </c>
      <c r="BX354" s="37">
        <v>101170</v>
      </c>
      <c r="BY354" s="29"/>
      <c r="BZ354" s="24">
        <f>IFERROR(BX354/BW354-1,"X")</f>
        <v>0.899727725096235</v>
      </c>
      <c r="CA354" s="24">
        <f t="shared" si="442"/>
        <v>15.043450681890263</v>
      </c>
    </row>
    <row r="355" spans="1:79" s="6" customFormat="1" x14ac:dyDescent="0.25">
      <c r="A355" s="51" t="s">
        <v>41</v>
      </c>
      <c r="B355" s="4" t="s">
        <v>3</v>
      </c>
      <c r="C355" s="37">
        <v>47987</v>
      </c>
      <c r="D355" s="37">
        <v>73720</v>
      </c>
      <c r="E355" s="37">
        <v>154456</v>
      </c>
      <c r="F355" s="37">
        <v>52092</v>
      </c>
      <c r="G355" s="37">
        <v>137925</v>
      </c>
      <c r="H355" s="37">
        <v>298770</v>
      </c>
      <c r="I355" s="37">
        <v>52180</v>
      </c>
      <c r="J355" s="37">
        <v>34238</v>
      </c>
      <c r="K355" s="37">
        <v>238588</v>
      </c>
      <c r="L355" s="37">
        <v>49355</v>
      </c>
      <c r="M355" s="37">
        <v>3832</v>
      </c>
      <c r="N355" s="37">
        <v>53866</v>
      </c>
      <c r="O355" s="37">
        <v>10811.629202786327</v>
      </c>
      <c r="P355" s="37">
        <v>189494.37079721366</v>
      </c>
      <c r="Q355" s="37">
        <v>73273.032671132358</v>
      </c>
      <c r="R355" s="37">
        <v>181228.96732886764</v>
      </c>
      <c r="S355" s="37">
        <v>102548</v>
      </c>
      <c r="T355" s="37">
        <v>28077</v>
      </c>
      <c r="U355" s="37">
        <v>29836</v>
      </c>
      <c r="V355" s="37">
        <v>106609</v>
      </c>
      <c r="W355" s="37">
        <v>59969</v>
      </c>
      <c r="X355" s="37">
        <v>108477</v>
      </c>
      <c r="Y355" s="29"/>
      <c r="Z355" s="24">
        <f>IFERROR(X355/W355-1,"X")</f>
        <v>0.80888459037169214</v>
      </c>
      <c r="AA355" s="24">
        <f t="shared" si="440"/>
        <v>2.8635537984827439</v>
      </c>
      <c r="AB355" s="7"/>
      <c r="AC355" s="37">
        <v>27488</v>
      </c>
      <c r="AD355" s="37">
        <v>56055</v>
      </c>
      <c r="AE355" s="37">
        <v>80045</v>
      </c>
      <c r="AF355" s="37">
        <v>42788</v>
      </c>
      <c r="AG355" s="37">
        <v>-64150</v>
      </c>
      <c r="AH355" s="37">
        <v>148293</v>
      </c>
      <c r="AI355" s="37">
        <v>28996</v>
      </c>
      <c r="AJ355" s="37">
        <v>177</v>
      </c>
      <c r="AK355" s="37">
        <v>82</v>
      </c>
      <c r="AL355" s="37">
        <v>1262</v>
      </c>
      <c r="AM355" s="37">
        <v>331</v>
      </c>
      <c r="AN355" s="37">
        <v>46380</v>
      </c>
      <c r="AO355" s="37">
        <v>665</v>
      </c>
      <c r="AP355" s="37">
        <v>7855</v>
      </c>
      <c r="AQ355" s="37">
        <v>11661</v>
      </c>
      <c r="AR355" s="37">
        <v>10364</v>
      </c>
      <c r="AS355" s="37">
        <v>16316</v>
      </c>
      <c r="AT355" s="37">
        <v>21772</v>
      </c>
      <c r="AU355" s="37">
        <v>18209</v>
      </c>
      <c r="AV355" s="37">
        <v>11317</v>
      </c>
      <c r="AW355" s="37">
        <v>6843</v>
      </c>
      <c r="AX355" s="37">
        <v>7967</v>
      </c>
      <c r="AY355" s="29"/>
      <c r="AZ355" s="24">
        <f>IFERROR(AX355/AW355-1,"X")</f>
        <v>0.16425544351892452</v>
      </c>
      <c r="BA355" s="24">
        <f t="shared" si="441"/>
        <v>-0.63407128421826198</v>
      </c>
      <c r="BB355" s="11"/>
      <c r="BC355" s="37">
        <v>20499</v>
      </c>
      <c r="BD355" s="37">
        <v>17665</v>
      </c>
      <c r="BE355" s="37">
        <v>74411</v>
      </c>
      <c r="BF355" s="37">
        <v>9304</v>
      </c>
      <c r="BG355" s="37">
        <v>202075</v>
      </c>
      <c r="BH355" s="37">
        <v>150477</v>
      </c>
      <c r="BI355" s="37">
        <v>23184</v>
      </c>
      <c r="BJ355" s="37">
        <v>34061</v>
      </c>
      <c r="BK355" s="37">
        <v>238506</v>
      </c>
      <c r="BL355" s="37">
        <v>48093</v>
      </c>
      <c r="BM355" s="37">
        <v>3501</v>
      </c>
      <c r="BN355" s="37">
        <v>7486</v>
      </c>
      <c r="BO355" s="37">
        <v>10146.629202786327</v>
      </c>
      <c r="BP355" s="37">
        <v>181639.37079721366</v>
      </c>
      <c r="BQ355" s="37">
        <v>61612.032671132351</v>
      </c>
      <c r="BR355" s="37">
        <v>170864.96732886764</v>
      </c>
      <c r="BS355" s="37">
        <v>86232</v>
      </c>
      <c r="BT355" s="37">
        <v>6305</v>
      </c>
      <c r="BU355" s="37">
        <v>11627</v>
      </c>
      <c r="BV355" s="37">
        <v>95292</v>
      </c>
      <c r="BW355" s="37">
        <v>53126</v>
      </c>
      <c r="BX355" s="37">
        <v>100510</v>
      </c>
      <c r="BY355" s="29"/>
      <c r="BZ355" s="24">
        <f>IFERROR(BX355/BW355-1,"X")</f>
        <v>0.89191732861499085</v>
      </c>
      <c r="CA355" s="24">
        <f t="shared" si="442"/>
        <v>14.94131641554322</v>
      </c>
    </row>
    <row r="356" spans="1:79" ht="33.75" x14ac:dyDescent="0.25">
      <c r="A356" s="51" t="s">
        <v>42</v>
      </c>
      <c r="B356" s="4" t="s">
        <v>55</v>
      </c>
      <c r="C356" s="8">
        <v>1818.329</v>
      </c>
      <c r="D356" s="8">
        <v>2055.1419999999998</v>
      </c>
      <c r="E356" s="8">
        <v>2449.038</v>
      </c>
      <c r="F356" s="8">
        <v>2749.3359999999998</v>
      </c>
      <c r="G356" s="8">
        <v>2863.3119999999999</v>
      </c>
      <c r="H356" s="8">
        <v>4571.8819999999996</v>
      </c>
      <c r="I356" s="8">
        <v>2845.39</v>
      </c>
      <c r="J356" s="8">
        <v>2666.4459999999999</v>
      </c>
      <c r="K356" s="8">
        <v>2619.098</v>
      </c>
      <c r="L356" s="8">
        <v>3295.9250000000002</v>
      </c>
      <c r="M356" s="8">
        <v>4431.1579999999994</v>
      </c>
      <c r="N356" s="8">
        <v>5906.8179290000007</v>
      </c>
      <c r="O356" s="8">
        <v>7040.7161609239229</v>
      </c>
      <c r="P356" s="8">
        <v>6320.5154299999995</v>
      </c>
      <c r="Q356" s="8">
        <v>5698.860820908063</v>
      </c>
      <c r="R356" s="8">
        <v>4078.9187170000005</v>
      </c>
      <c r="S356" s="8">
        <v>3678.7631761718571</v>
      </c>
      <c r="T356" s="8">
        <v>2951.8198689999999</v>
      </c>
      <c r="U356" s="8">
        <v>2362.1579209580691</v>
      </c>
      <c r="V356" s="8">
        <v>2976.6255499999997</v>
      </c>
      <c r="W356" s="8">
        <v>2190.8660140287684</v>
      </c>
      <c r="X356" s="8">
        <v>2024.509894</v>
      </c>
      <c r="Y356" s="29"/>
      <c r="Z356" s="24">
        <f>IFERROR(X356/W356-1,"X")</f>
        <v>-7.5931672207949052E-2</v>
      </c>
      <c r="AA356" s="24">
        <f t="shared" si="440"/>
        <v>-0.31414856466636243</v>
      </c>
      <c r="AB356" s="7"/>
      <c r="AC356" s="8">
        <v>426.69400000000002</v>
      </c>
      <c r="AD356" s="8">
        <v>739.58799999999997</v>
      </c>
      <c r="AE356" s="8">
        <v>1038.2260000000001</v>
      </c>
      <c r="AF356" s="8">
        <v>642.60900000000004</v>
      </c>
      <c r="AG356" s="8">
        <v>709.84799999999996</v>
      </c>
      <c r="AH356" s="8">
        <v>682.87199999999996</v>
      </c>
      <c r="AI356" s="8">
        <v>288.613</v>
      </c>
      <c r="AJ356" s="8">
        <v>296.226</v>
      </c>
      <c r="AK356" s="8">
        <v>466.79</v>
      </c>
      <c r="AL356" s="8">
        <v>1490.087</v>
      </c>
      <c r="AM356" s="8">
        <v>2501.9569999999999</v>
      </c>
      <c r="AN356" s="8">
        <v>3392.8913720000005</v>
      </c>
      <c r="AO356" s="8">
        <v>3802.392218</v>
      </c>
      <c r="AP356" s="8">
        <v>4135.1606529999999</v>
      </c>
      <c r="AQ356" s="8">
        <v>3430.6076790000002</v>
      </c>
      <c r="AR356" s="8">
        <v>2656.6216209999998</v>
      </c>
      <c r="AS356" s="8">
        <v>2264.032185</v>
      </c>
      <c r="AT356" s="8">
        <v>1848.8131519999999</v>
      </c>
      <c r="AU356" s="8">
        <v>1525.912611</v>
      </c>
      <c r="AV356" s="8">
        <v>1060.1940609999999</v>
      </c>
      <c r="AW356" s="8">
        <v>775.09768600000007</v>
      </c>
      <c r="AX356" s="8">
        <v>568.25553999999988</v>
      </c>
      <c r="AY356" s="29"/>
      <c r="AZ356" s="24">
        <f>IFERROR(AX356/AW356-1,"X")</f>
        <v>-0.26685945492553076</v>
      </c>
      <c r="BA356" s="24">
        <f t="shared" si="441"/>
        <v>-0.69263765817260914</v>
      </c>
      <c r="BB356" s="11"/>
      <c r="BC356" s="8">
        <v>1391.635</v>
      </c>
      <c r="BD356" s="8">
        <v>1315.5540000000001</v>
      </c>
      <c r="BE356" s="8">
        <v>1410.8119999999999</v>
      </c>
      <c r="BF356" s="8">
        <v>2106.7269999999999</v>
      </c>
      <c r="BG356" s="8">
        <v>2153.4639999999999</v>
      </c>
      <c r="BH356" s="8">
        <v>3889.01</v>
      </c>
      <c r="BI356" s="8">
        <v>2556.777</v>
      </c>
      <c r="BJ356" s="8">
        <v>2370.2199999999998</v>
      </c>
      <c r="BK356" s="8">
        <v>2152.308</v>
      </c>
      <c r="BL356" s="8">
        <v>1805.838</v>
      </c>
      <c r="BM356" s="8">
        <v>1929.201</v>
      </c>
      <c r="BN356" s="8">
        <v>2513.9265570000002</v>
      </c>
      <c r="BO356" s="8">
        <v>3238.3239429239225</v>
      </c>
      <c r="BP356" s="8">
        <v>2185.354777</v>
      </c>
      <c r="BQ356" s="8">
        <v>2268.2531419080633</v>
      </c>
      <c r="BR356" s="8">
        <v>1422.2970960000005</v>
      </c>
      <c r="BS356" s="8">
        <v>1414.7309911718571</v>
      </c>
      <c r="BT356" s="8">
        <v>1103.006717</v>
      </c>
      <c r="BU356" s="8">
        <v>836.24530995806924</v>
      </c>
      <c r="BV356" s="8">
        <v>1916.4314890000001</v>
      </c>
      <c r="BW356" s="8">
        <v>1415.7683280287681</v>
      </c>
      <c r="BX356" s="8">
        <v>1456.2543540000001</v>
      </c>
      <c r="BY356" s="29"/>
      <c r="BZ356" s="24">
        <f>IFERROR(BX356/BW356-1,"X")</f>
        <v>2.8596504929307542E-2</v>
      </c>
      <c r="CA356" s="24">
        <f t="shared" si="442"/>
        <v>0.32025882667403582</v>
      </c>
    </row>
    <row r="357" spans="1:79" x14ac:dyDescent="0.25">
      <c r="A357" s="51" t="s">
        <v>43</v>
      </c>
      <c r="B357" s="4" t="s">
        <v>55</v>
      </c>
      <c r="C357" s="8">
        <v>1372.617</v>
      </c>
      <c r="D357" s="8">
        <v>1665.194</v>
      </c>
      <c r="E357" s="8">
        <v>2034.125</v>
      </c>
      <c r="F357" s="8">
        <v>2075.183</v>
      </c>
      <c r="G357" s="8">
        <v>2202.8040000000001</v>
      </c>
      <c r="H357" s="8">
        <v>3177.364</v>
      </c>
      <c r="I357" s="8">
        <v>2380.04</v>
      </c>
      <c r="J357" s="8">
        <v>2148.3129999999996</v>
      </c>
      <c r="K357" s="8">
        <v>1827.5360000000001</v>
      </c>
      <c r="L357" s="8">
        <v>1525.546</v>
      </c>
      <c r="M357" s="8">
        <v>1648.5740000000001</v>
      </c>
      <c r="N357" s="8">
        <v>2278.0555289999998</v>
      </c>
      <c r="O357" s="8">
        <v>2843.177425954821</v>
      </c>
      <c r="P357" s="8">
        <v>2045.8713120000004</v>
      </c>
      <c r="Q357" s="8">
        <v>2247.0024345300617</v>
      </c>
      <c r="R357" s="8">
        <v>1372.9032000000007</v>
      </c>
      <c r="S357" s="8">
        <v>1436.5402421287438</v>
      </c>
      <c r="T357" s="8">
        <v>1132.0774280000003</v>
      </c>
      <c r="U357" s="8">
        <v>775.78421555692273</v>
      </c>
      <c r="V357" s="8">
        <v>1488.6244690000001</v>
      </c>
      <c r="W357" s="8">
        <v>1164.4349617011878</v>
      </c>
      <c r="X357" s="8">
        <v>1124.207549</v>
      </c>
      <c r="Y357" s="29"/>
      <c r="Z357" s="24">
        <f>IFERROR(X357/W357-1,"X")</f>
        <v>-3.4546723539129576E-2</v>
      </c>
      <c r="AA357" s="24">
        <f t="shared" si="440"/>
        <v>-6.9517144369742878E-3</v>
      </c>
      <c r="AB357" s="7"/>
      <c r="AC357" s="8">
        <v>320.42500000000001</v>
      </c>
      <c r="AD357" s="8">
        <v>656.41200000000003</v>
      </c>
      <c r="AE357" s="8">
        <v>759.62699999999995</v>
      </c>
      <c r="AF357" s="8">
        <v>441.16</v>
      </c>
      <c r="AG357" s="8">
        <v>621.31500000000005</v>
      </c>
      <c r="AH357" s="8">
        <v>335.86900000000003</v>
      </c>
      <c r="AI357" s="8">
        <v>28.407</v>
      </c>
      <c r="AJ357" s="8">
        <v>38.594999999999999</v>
      </c>
      <c r="AK357" s="8">
        <v>22.911000000000001</v>
      </c>
      <c r="AL357" s="8">
        <v>23.547999999999998</v>
      </c>
      <c r="AM357" s="8">
        <v>23.132999999999999</v>
      </c>
      <c r="AN357" s="8">
        <v>118.56403</v>
      </c>
      <c r="AO357" s="8">
        <v>103.16394</v>
      </c>
      <c r="AP357" s="8">
        <v>152.80774300000002</v>
      </c>
      <c r="AQ357" s="8">
        <v>233.58398099999999</v>
      </c>
      <c r="AR357" s="8">
        <v>274.97779800000001</v>
      </c>
      <c r="AS357" s="8">
        <v>316.94174799999996</v>
      </c>
      <c r="AT357" s="8">
        <v>351.87030900000002</v>
      </c>
      <c r="AU357" s="8">
        <v>268.31295900000003</v>
      </c>
      <c r="AV357" s="8">
        <v>193.422945</v>
      </c>
      <c r="AW357" s="8">
        <v>149.00270499999999</v>
      </c>
      <c r="AX357" s="8">
        <v>125.03356600000001</v>
      </c>
      <c r="AY357" s="29"/>
      <c r="AZ357" s="24">
        <f>IFERROR(AX357/AW357-1,"X")</f>
        <v>-0.16086378431854631</v>
      </c>
      <c r="BA357" s="24">
        <f t="shared" si="441"/>
        <v>-0.64466008412207354</v>
      </c>
      <c r="BB357" s="11"/>
      <c r="BC357" s="8">
        <v>1052.192</v>
      </c>
      <c r="BD357" s="8">
        <v>1008.782</v>
      </c>
      <c r="BE357" s="8">
        <v>1274.498</v>
      </c>
      <c r="BF357" s="8">
        <v>1634.0229999999999</v>
      </c>
      <c r="BG357" s="8">
        <v>1581.489</v>
      </c>
      <c r="BH357" s="8">
        <v>2841.4949999999999</v>
      </c>
      <c r="BI357" s="8">
        <v>2351.6329999999998</v>
      </c>
      <c r="BJ357" s="8">
        <v>2109.7179999999998</v>
      </c>
      <c r="BK357" s="8">
        <v>1804.625</v>
      </c>
      <c r="BL357" s="8">
        <v>1501.998</v>
      </c>
      <c r="BM357" s="8">
        <v>1625.441</v>
      </c>
      <c r="BN357" s="8">
        <v>2159.4914989999997</v>
      </c>
      <c r="BO357" s="8">
        <v>2740.0134859548211</v>
      </c>
      <c r="BP357" s="8">
        <v>1893.0635690000004</v>
      </c>
      <c r="BQ357" s="8">
        <v>2013.4184535300615</v>
      </c>
      <c r="BR357" s="8">
        <v>1097.9254020000005</v>
      </c>
      <c r="BS357" s="8">
        <v>1119.5984941287438</v>
      </c>
      <c r="BT357" s="8">
        <v>780.20711900000026</v>
      </c>
      <c r="BU357" s="8">
        <v>507.4712565569227</v>
      </c>
      <c r="BV357" s="8">
        <v>1295.2015240000001</v>
      </c>
      <c r="BW357" s="8">
        <v>1015.4322567011878</v>
      </c>
      <c r="BX357" s="8">
        <v>999.17398299999991</v>
      </c>
      <c r="BY357" s="29"/>
      <c r="BZ357" s="24">
        <f>IFERROR(BX357/BW357-1,"X")</f>
        <v>-1.6011184984418225E-2</v>
      </c>
      <c r="CA357" s="24">
        <f t="shared" si="442"/>
        <v>0.28065222511767351</v>
      </c>
    </row>
    <row r="358" spans="1:79" ht="45" x14ac:dyDescent="0.25">
      <c r="A358" s="51" t="s">
        <v>44</v>
      </c>
      <c r="B358" s="4" t="s">
        <v>55</v>
      </c>
      <c r="C358" s="8">
        <v>649.39</v>
      </c>
      <c r="D358" s="8">
        <v>988.84500000000003</v>
      </c>
      <c r="E358" s="8">
        <v>906.71600000000001</v>
      </c>
      <c r="F358" s="8">
        <v>842.649</v>
      </c>
      <c r="G358" s="8">
        <v>1577.9259999999999</v>
      </c>
      <c r="H358" s="8">
        <v>4548.5069999999996</v>
      </c>
      <c r="I358" s="8">
        <v>377.13099999999997</v>
      </c>
      <c r="J358" s="8">
        <v>646.04600000000005</v>
      </c>
      <c r="K358" s="8">
        <v>1153.931</v>
      </c>
      <c r="L358" s="8">
        <v>2802.4789999999998</v>
      </c>
      <c r="M358" s="8">
        <v>1878.6229999999998</v>
      </c>
      <c r="N358" s="8">
        <v>4286.1010769999993</v>
      </c>
      <c r="O358" s="8">
        <v>6135.7033950000014</v>
      </c>
      <c r="P358" s="8">
        <v>8294.9291470000007</v>
      </c>
      <c r="Q358" s="8">
        <v>766.34477200000003</v>
      </c>
      <c r="R358" s="8">
        <v>1386.996208</v>
      </c>
      <c r="S358" s="8">
        <v>1938.2035260000002</v>
      </c>
      <c r="T358" s="8">
        <v>2035.6641060000002</v>
      </c>
      <c r="U358" s="8">
        <v>500.66469899999998</v>
      </c>
      <c r="V358" s="8">
        <v>712.36404200000004</v>
      </c>
      <c r="W358" s="8">
        <v>933.25469882218272</v>
      </c>
      <c r="X358" s="8">
        <v>1269.448386</v>
      </c>
      <c r="Y358" s="29"/>
      <c r="Z358" s="24" t="s">
        <v>1</v>
      </c>
      <c r="AA358" s="24">
        <f t="shared" si="440"/>
        <v>-0.37639594751492866</v>
      </c>
      <c r="AB358" s="7"/>
      <c r="AC358" s="8">
        <v>212.89</v>
      </c>
      <c r="AD358" s="8">
        <v>298.72699999999998</v>
      </c>
      <c r="AE358" s="8">
        <v>704.173</v>
      </c>
      <c r="AF358" s="8">
        <v>579.93399999999997</v>
      </c>
      <c r="AG358" s="8">
        <v>362.52300000000002</v>
      </c>
      <c r="AH358" s="8">
        <v>965.07899999999995</v>
      </c>
      <c r="AI358" s="8">
        <v>177.839</v>
      </c>
      <c r="AJ358" s="8">
        <v>319.07499999999999</v>
      </c>
      <c r="AK358" s="8">
        <v>672.17100000000005</v>
      </c>
      <c r="AL358" s="8">
        <v>2056.5459999999998</v>
      </c>
      <c r="AM358" s="8">
        <v>1743.37</v>
      </c>
      <c r="AN358" s="8">
        <v>3655.3912569999998</v>
      </c>
      <c r="AO358" s="8">
        <v>5408.3938790000011</v>
      </c>
      <c r="AP358" s="8">
        <v>7447.4602329999998</v>
      </c>
      <c r="AQ358" s="8">
        <v>735.17807800000003</v>
      </c>
      <c r="AR358" s="8">
        <v>1037.5110260000001</v>
      </c>
      <c r="AS358" s="8">
        <v>1460.9550770000001</v>
      </c>
      <c r="AT358" s="8">
        <v>1806.9016550000001</v>
      </c>
      <c r="AU358" s="8">
        <v>495.86130900000001</v>
      </c>
      <c r="AV358" s="8">
        <v>576.23205900000005</v>
      </c>
      <c r="AW358" s="8">
        <v>646.57638699999995</v>
      </c>
      <c r="AX358" s="8">
        <v>674.90802600000006</v>
      </c>
      <c r="AY358" s="29"/>
      <c r="AZ358" s="24" t="s">
        <v>1</v>
      </c>
      <c r="BA358" s="24">
        <f t="shared" si="441"/>
        <v>-0.62648325428646534</v>
      </c>
      <c r="BB358" s="11"/>
      <c r="BC358" s="8">
        <v>436.5</v>
      </c>
      <c r="BD358" s="8">
        <v>690.11800000000005</v>
      </c>
      <c r="BE358" s="8">
        <v>202.54300000000001</v>
      </c>
      <c r="BF358" s="8">
        <v>262.71499999999997</v>
      </c>
      <c r="BG358" s="8">
        <v>1215.403</v>
      </c>
      <c r="BH358" s="8">
        <v>3583.4279999999999</v>
      </c>
      <c r="BI358" s="8">
        <v>199.292</v>
      </c>
      <c r="BJ358" s="8">
        <v>326.971</v>
      </c>
      <c r="BK358" s="8">
        <v>481.76</v>
      </c>
      <c r="BL358" s="8">
        <v>745.93299999999999</v>
      </c>
      <c r="BM358" s="8">
        <v>135.25299999999999</v>
      </c>
      <c r="BN358" s="8">
        <v>630.70981999999992</v>
      </c>
      <c r="BO358" s="8">
        <v>727.30951599999992</v>
      </c>
      <c r="BP358" s="8">
        <v>847.46891400000015</v>
      </c>
      <c r="BQ358" s="8">
        <v>31.166694</v>
      </c>
      <c r="BR358" s="8">
        <v>349.48518200000001</v>
      </c>
      <c r="BS358" s="8">
        <v>477.24844900000005</v>
      </c>
      <c r="BT358" s="8">
        <v>228.76245099999994</v>
      </c>
      <c r="BU358" s="8">
        <v>4.8033899999999994</v>
      </c>
      <c r="BV358" s="8">
        <v>136.13198299999999</v>
      </c>
      <c r="BW358" s="8">
        <v>286.67831182218282</v>
      </c>
      <c r="BX358" s="8">
        <v>594.54035999999996</v>
      </c>
      <c r="BY358" s="29"/>
      <c r="BZ358" s="24" t="s">
        <v>1</v>
      </c>
      <c r="CA358" s="24">
        <f t="shared" si="442"/>
        <v>1.5989420790040412</v>
      </c>
    </row>
    <row r="359" spans="1:79" ht="22.5" x14ac:dyDescent="0.25">
      <c r="A359" s="51" t="s">
        <v>45</v>
      </c>
      <c r="B359" s="4" t="s">
        <v>55</v>
      </c>
      <c r="C359" s="8">
        <v>378.63</v>
      </c>
      <c r="D359" s="8">
        <v>595.59400000000005</v>
      </c>
      <c r="E359" s="8">
        <v>834.32</v>
      </c>
      <c r="F359" s="8">
        <v>707.08500000000004</v>
      </c>
      <c r="G359" s="8">
        <v>1276.1980000000001</v>
      </c>
      <c r="H359" s="8">
        <v>3263.7429999999999</v>
      </c>
      <c r="I359" s="8">
        <v>119.90599999999999</v>
      </c>
      <c r="J359" s="8">
        <v>155.78700000000001</v>
      </c>
      <c r="K359" s="8">
        <v>222.44200000000001</v>
      </c>
      <c r="L359" s="8">
        <v>441.06900000000002</v>
      </c>
      <c r="M359" s="8">
        <v>24.606000000000002</v>
      </c>
      <c r="N359" s="8">
        <v>331.17183499999999</v>
      </c>
      <c r="O359" s="8">
        <v>301.10141599999997</v>
      </c>
      <c r="P359" s="8">
        <v>394.686646</v>
      </c>
      <c r="Q359" s="8">
        <v>105.429554</v>
      </c>
      <c r="R359" s="8">
        <v>477.10164400000002</v>
      </c>
      <c r="S359" s="8">
        <v>574.23363400000005</v>
      </c>
      <c r="T359" s="8">
        <v>388.07642299999998</v>
      </c>
      <c r="U359" s="8">
        <v>173.72024800000005</v>
      </c>
      <c r="V359" s="8">
        <v>331.37320099999999</v>
      </c>
      <c r="W359" s="8">
        <v>495.47318082218288</v>
      </c>
      <c r="X359" s="8">
        <v>745.31125099999997</v>
      </c>
      <c r="Y359" s="41"/>
      <c r="Z359" s="24" t="s">
        <v>1</v>
      </c>
      <c r="AA359" s="24">
        <f t="shared" si="440"/>
        <v>0.92052700660972642</v>
      </c>
      <c r="AB359" s="12"/>
      <c r="AC359" s="8">
        <v>30.04</v>
      </c>
      <c r="AD359" s="8">
        <v>91.25</v>
      </c>
      <c r="AE359" s="8">
        <v>662.22400000000005</v>
      </c>
      <c r="AF359" s="8">
        <v>486.85</v>
      </c>
      <c r="AG359" s="8">
        <v>203.142</v>
      </c>
      <c r="AH359" s="8">
        <v>609.55899999999997</v>
      </c>
      <c r="AI359" s="8">
        <v>5.4509999999999996</v>
      </c>
      <c r="AJ359" s="8">
        <v>5.4509999999999996</v>
      </c>
      <c r="AK359" s="8">
        <v>5.5830000000000002</v>
      </c>
      <c r="AL359" s="8">
        <v>13.18</v>
      </c>
      <c r="AM359" s="8">
        <v>1.004</v>
      </c>
      <c r="AN359" s="8">
        <v>5.148072</v>
      </c>
      <c r="AO359" s="8">
        <v>9.5811839999999986</v>
      </c>
      <c r="AP359" s="8">
        <v>45.685399000000004</v>
      </c>
      <c r="AQ359" s="8">
        <v>74.308859999999996</v>
      </c>
      <c r="AR359" s="8">
        <v>137.07932</v>
      </c>
      <c r="AS359" s="8">
        <v>150.24804300000002</v>
      </c>
      <c r="AT359" s="8">
        <v>212.57683</v>
      </c>
      <c r="AU359" s="8">
        <v>169.73185800000005</v>
      </c>
      <c r="AV359" s="8">
        <v>248.52393499999999</v>
      </c>
      <c r="AW359" s="8">
        <v>285.64034600000002</v>
      </c>
      <c r="AX359" s="8">
        <v>313.97198500000002</v>
      </c>
      <c r="AY359" s="41"/>
      <c r="AZ359" s="24" t="s">
        <v>1</v>
      </c>
      <c r="BA359" s="24">
        <f t="shared" si="441"/>
        <v>0.47698121662647819</v>
      </c>
      <c r="BB359" s="55"/>
      <c r="BC359" s="8">
        <v>348.59</v>
      </c>
      <c r="BD359" s="8">
        <v>504.34399999999999</v>
      </c>
      <c r="BE359" s="8">
        <v>172.096</v>
      </c>
      <c r="BF359" s="8">
        <v>220.23500000000001</v>
      </c>
      <c r="BG359" s="8">
        <v>1073.056</v>
      </c>
      <c r="BH359" s="8">
        <v>2654.1840000000002</v>
      </c>
      <c r="BI359" s="8">
        <v>114.455</v>
      </c>
      <c r="BJ359" s="8">
        <v>150.33600000000001</v>
      </c>
      <c r="BK359" s="8">
        <v>216.85900000000001</v>
      </c>
      <c r="BL359" s="8">
        <v>427.88900000000001</v>
      </c>
      <c r="BM359" s="8">
        <v>23.602</v>
      </c>
      <c r="BN359" s="8">
        <v>326.02376299999997</v>
      </c>
      <c r="BO359" s="8">
        <v>291.52023199999996</v>
      </c>
      <c r="BP359" s="8">
        <v>349.00124699999998</v>
      </c>
      <c r="BQ359" s="8">
        <v>31.120694</v>
      </c>
      <c r="BR359" s="8">
        <v>340.02232400000003</v>
      </c>
      <c r="BS359" s="8">
        <v>423.985591</v>
      </c>
      <c r="BT359" s="8">
        <v>175.49959299999995</v>
      </c>
      <c r="BU359" s="8">
        <v>3.9883899999999994</v>
      </c>
      <c r="BV359" s="8">
        <v>82.849266</v>
      </c>
      <c r="BW359" s="8">
        <v>209.83283482218286</v>
      </c>
      <c r="BX359" s="8">
        <v>431.33926599999995</v>
      </c>
      <c r="BY359" s="29"/>
      <c r="BZ359" s="24" t="s">
        <v>1</v>
      </c>
      <c r="CA359" s="24">
        <f t="shared" si="442"/>
        <v>1.4577792952488502</v>
      </c>
    </row>
    <row r="360" spans="1:79" s="6" customFormat="1" ht="45" x14ac:dyDescent="0.25">
      <c r="A360" s="51" t="s">
        <v>97</v>
      </c>
      <c r="B360" s="4" t="s">
        <v>55</v>
      </c>
      <c r="C360" s="8">
        <v>162.74700000000001</v>
      </c>
      <c r="D360" s="8">
        <v>339.45499999999998</v>
      </c>
      <c r="E360" s="8">
        <v>906.71600000000001</v>
      </c>
      <c r="F360" s="8">
        <v>-64.066999999999993</v>
      </c>
      <c r="G360" s="8">
        <v>735.27700000000004</v>
      </c>
      <c r="H360" s="8">
        <v>2970.5810000000001</v>
      </c>
      <c r="I360" s="8">
        <v>377.13099999999997</v>
      </c>
      <c r="J360" s="8">
        <v>268.91499999999996</v>
      </c>
      <c r="K360" s="8">
        <v>507.88500000000005</v>
      </c>
      <c r="L360" s="8">
        <v>1648.5479999999998</v>
      </c>
      <c r="M360" s="8">
        <v>1878.6229999999998</v>
      </c>
      <c r="N360" s="8">
        <v>2407.4780769999998</v>
      </c>
      <c r="O360" s="8">
        <v>1849.6023180000013</v>
      </c>
      <c r="P360" s="8">
        <v>2159.2257519999994</v>
      </c>
      <c r="Q360" s="8">
        <v>766.34477200000003</v>
      </c>
      <c r="R360" s="8">
        <v>620.6514360000001</v>
      </c>
      <c r="S360" s="8">
        <v>551.20731799999999</v>
      </c>
      <c r="T360" s="8">
        <v>97.460579999999965</v>
      </c>
      <c r="U360" s="8">
        <v>500.66469899999998</v>
      </c>
      <c r="V360" s="8">
        <v>211.69934300000003</v>
      </c>
      <c r="W360" s="8">
        <v>220.89065682218279</v>
      </c>
      <c r="X360" s="8">
        <v>336.1936871778172</v>
      </c>
      <c r="Y360" s="41"/>
      <c r="Z360" s="24">
        <f>IFERROR(X360/W360-1,"X")</f>
        <v>0.52199143238753409</v>
      </c>
      <c r="AA360" s="24">
        <f t="shared" si="440"/>
        <v>2.4495350548685151</v>
      </c>
      <c r="AB360" s="12"/>
      <c r="AC360" s="8">
        <v>69.015000000000001</v>
      </c>
      <c r="AD360" s="8">
        <v>85.837000000000003</v>
      </c>
      <c r="AE360" s="8">
        <v>704.173</v>
      </c>
      <c r="AF360" s="8">
        <v>-124.239</v>
      </c>
      <c r="AG360" s="8">
        <v>-217.411</v>
      </c>
      <c r="AH360" s="8">
        <v>602.55600000000004</v>
      </c>
      <c r="AI360" s="8">
        <v>177.839</v>
      </c>
      <c r="AJ360" s="8">
        <v>141.23599999999999</v>
      </c>
      <c r="AK360" s="8">
        <v>353.09600000000006</v>
      </c>
      <c r="AL360" s="8">
        <v>1384.3749999999998</v>
      </c>
      <c r="AM360" s="8">
        <v>1743.37</v>
      </c>
      <c r="AN360" s="8">
        <v>1912.0212569999999</v>
      </c>
      <c r="AO360" s="8">
        <v>1753.0026220000013</v>
      </c>
      <c r="AP360" s="8">
        <v>2039.0663539999991</v>
      </c>
      <c r="AQ360" s="8">
        <v>735.17807800000003</v>
      </c>
      <c r="AR360" s="8">
        <v>302.33294800000016</v>
      </c>
      <c r="AS360" s="8">
        <v>423.444051</v>
      </c>
      <c r="AT360" s="8">
        <v>345.94657800000004</v>
      </c>
      <c r="AU360" s="8">
        <v>495.86130900000001</v>
      </c>
      <c r="AV360" s="8">
        <v>80.370750000000044</v>
      </c>
      <c r="AW360" s="8">
        <v>70.344327999999948</v>
      </c>
      <c r="AX360" s="8">
        <v>28.331639000000077</v>
      </c>
      <c r="AY360" s="41"/>
      <c r="AZ360" s="24">
        <f>IFERROR(AX360/AW360-1,"X")</f>
        <v>-0.59724344797209383</v>
      </c>
      <c r="BA360" s="24">
        <f t="shared" si="441"/>
        <v>-0.91810400564216577</v>
      </c>
      <c r="BB360" s="55"/>
      <c r="BC360" s="8">
        <v>93.731999999999999</v>
      </c>
      <c r="BD360" s="8">
        <v>253.61799999999999</v>
      </c>
      <c r="BE360" s="8">
        <v>202.54300000000001</v>
      </c>
      <c r="BF360" s="8">
        <v>60.171999999999997</v>
      </c>
      <c r="BG360" s="8">
        <v>952.68799999999999</v>
      </c>
      <c r="BH360" s="8">
        <v>2368.0250000000001</v>
      </c>
      <c r="BI360" s="8">
        <v>199.292</v>
      </c>
      <c r="BJ360" s="8">
        <v>127.679</v>
      </c>
      <c r="BK360" s="8">
        <v>154.78899999999999</v>
      </c>
      <c r="BL360" s="8">
        <v>264.173</v>
      </c>
      <c r="BM360" s="8">
        <v>135.25299999999999</v>
      </c>
      <c r="BN360" s="8">
        <v>495.45681999999994</v>
      </c>
      <c r="BO360" s="8">
        <v>96.599695999999966</v>
      </c>
      <c r="BP360" s="8">
        <v>120.15939800000021</v>
      </c>
      <c r="BQ360" s="8">
        <v>31.166694</v>
      </c>
      <c r="BR360" s="8">
        <v>318.318488</v>
      </c>
      <c r="BS360" s="8">
        <v>127.76326700000003</v>
      </c>
      <c r="BT360" s="8">
        <v>-248.48599800000008</v>
      </c>
      <c r="BU360" s="8">
        <v>4.8033899999999994</v>
      </c>
      <c r="BV360" s="8">
        <v>131.32859299999998</v>
      </c>
      <c r="BW360" s="8">
        <v>150.54632882218283</v>
      </c>
      <c r="BX360" s="8">
        <v>307.86204817781714</v>
      </c>
      <c r="BY360" s="29"/>
      <c r="BZ360" s="24">
        <f>IFERROR(BX360/BW360-1,"X")</f>
        <v>1.0449654972420293</v>
      </c>
      <c r="CA360" s="24">
        <f t="shared" si="442"/>
        <v>-2.2389512916450811</v>
      </c>
    </row>
    <row r="361" spans="1:79" s="6" customFormat="1" ht="22.5" x14ac:dyDescent="0.25">
      <c r="A361" s="51" t="s">
        <v>45</v>
      </c>
      <c r="B361" s="4" t="s">
        <v>55</v>
      </c>
      <c r="C361" s="8">
        <v>66.016000000000005</v>
      </c>
      <c r="D361" s="8">
        <v>216.964</v>
      </c>
      <c r="E361" s="8">
        <v>834.32</v>
      </c>
      <c r="F361" s="8">
        <v>-127.235</v>
      </c>
      <c r="G361" s="8">
        <v>569.11300000000006</v>
      </c>
      <c r="H361" s="8">
        <v>1987.5450000000001</v>
      </c>
      <c r="I361" s="8">
        <v>119.90599999999999</v>
      </c>
      <c r="J361" s="8">
        <v>35.881000000000014</v>
      </c>
      <c r="K361" s="8">
        <v>66.655000000000015</v>
      </c>
      <c r="L361" s="8">
        <v>218.62700000000001</v>
      </c>
      <c r="M361" s="8">
        <v>24.606000000000002</v>
      </c>
      <c r="N361" s="8">
        <v>306.56583499999999</v>
      </c>
      <c r="O361" s="8">
        <v>-30.070419000000012</v>
      </c>
      <c r="P361" s="8">
        <v>93.585230000000024</v>
      </c>
      <c r="Q361" s="8">
        <v>105.429554</v>
      </c>
      <c r="R361" s="8">
        <v>371.67209000000003</v>
      </c>
      <c r="S361" s="8">
        <v>97.131989999999988</v>
      </c>
      <c r="T361" s="8">
        <v>-186.1572110000001</v>
      </c>
      <c r="U361" s="8">
        <v>173.72024800000005</v>
      </c>
      <c r="V361" s="8">
        <v>157.65295299999997</v>
      </c>
      <c r="W361" s="8">
        <v>164.09997982218289</v>
      </c>
      <c r="X361" s="8">
        <v>249.83807017781709</v>
      </c>
      <c r="Y361" s="41"/>
      <c r="Z361" s="24">
        <f>IFERROR(X361/W361-1,"X")</f>
        <v>0.52247471601482909</v>
      </c>
      <c r="AA361" s="24">
        <f t="shared" si="440"/>
        <v>-2.3420810767186286</v>
      </c>
      <c r="AB361" s="12"/>
      <c r="AC361" s="8">
        <v>6.9539999999999997</v>
      </c>
      <c r="AD361" s="8">
        <v>61.21</v>
      </c>
      <c r="AE361" s="8">
        <v>662.22400000000005</v>
      </c>
      <c r="AF361" s="8">
        <v>-175.374</v>
      </c>
      <c r="AG361" s="8">
        <v>-283.70800000000003</v>
      </c>
      <c r="AH361" s="8">
        <v>406.41699999999997</v>
      </c>
      <c r="AI361" s="8">
        <v>5.4509999999999996</v>
      </c>
      <c r="AJ361" s="8">
        <v>-3.7643499428696714E-16</v>
      </c>
      <c r="AK361" s="8">
        <v>0.13200000000000017</v>
      </c>
      <c r="AL361" s="8">
        <v>7.5969999999999995</v>
      </c>
      <c r="AM361" s="8">
        <v>1.004</v>
      </c>
      <c r="AN361" s="8">
        <v>4.1440720000000004</v>
      </c>
      <c r="AO361" s="8">
        <v>4.4331119999999986</v>
      </c>
      <c r="AP361" s="8">
        <v>36.104215000000003</v>
      </c>
      <c r="AQ361" s="8">
        <v>74.308859999999996</v>
      </c>
      <c r="AR361" s="8">
        <v>62.770459999999993</v>
      </c>
      <c r="AS361" s="8">
        <v>13.168723000000018</v>
      </c>
      <c r="AT361" s="8">
        <v>62.32878699999997</v>
      </c>
      <c r="AU361" s="8">
        <v>169.73185800000005</v>
      </c>
      <c r="AV361" s="8">
        <v>78.792076999999964</v>
      </c>
      <c r="AW361" s="8">
        <v>37.116411000000028</v>
      </c>
      <c r="AX361" s="8">
        <v>28.331638999999999</v>
      </c>
      <c r="AY361" s="41"/>
      <c r="AZ361" s="24">
        <f>IFERROR(AX361/AW361-1,"X")</f>
        <v>-0.23668161234662533</v>
      </c>
      <c r="BA361" s="24">
        <f t="shared" si="441"/>
        <v>-0.54544857418771819</v>
      </c>
      <c r="BB361" s="55"/>
      <c r="BC361" s="8">
        <v>59.061999999999998</v>
      </c>
      <c r="BD361" s="8">
        <v>155.75399999999999</v>
      </c>
      <c r="BE361" s="8">
        <v>172.096</v>
      </c>
      <c r="BF361" s="8">
        <v>48.139000000000003</v>
      </c>
      <c r="BG361" s="8">
        <v>852.82100000000003</v>
      </c>
      <c r="BH361" s="8">
        <v>1581.1279999999999</v>
      </c>
      <c r="BI361" s="8">
        <v>114.455</v>
      </c>
      <c r="BJ361" s="8">
        <v>35.881000000000014</v>
      </c>
      <c r="BK361" s="8">
        <v>66.52300000000001</v>
      </c>
      <c r="BL361" s="8">
        <v>211.03</v>
      </c>
      <c r="BM361" s="8">
        <v>23.602</v>
      </c>
      <c r="BN361" s="8">
        <v>302.421763</v>
      </c>
      <c r="BO361" s="8">
        <v>-34.503531000000009</v>
      </c>
      <c r="BP361" s="8">
        <v>57.481015000000021</v>
      </c>
      <c r="BQ361" s="8">
        <v>31.120694</v>
      </c>
      <c r="BR361" s="8">
        <v>308.90163000000001</v>
      </c>
      <c r="BS361" s="8">
        <v>83.963266999999973</v>
      </c>
      <c r="BT361" s="8">
        <v>-248.48599800000008</v>
      </c>
      <c r="BU361" s="8">
        <v>3.9883899999999994</v>
      </c>
      <c r="BV361" s="8">
        <v>78.860876000000005</v>
      </c>
      <c r="BW361" s="8">
        <v>126.98356882218286</v>
      </c>
      <c r="BX361" s="8">
        <v>221.50643117781709</v>
      </c>
      <c r="BY361" s="29"/>
      <c r="BZ361" s="24">
        <f>IFERROR(BX361/BW361-1,"X")</f>
        <v>0.74437081295136798</v>
      </c>
      <c r="CA361" s="24">
        <f t="shared" si="442"/>
        <v>-1.8914241967783514</v>
      </c>
    </row>
    <row r="362" spans="1:79" ht="45" x14ac:dyDescent="0.25">
      <c r="A362" s="51" t="s">
        <v>46</v>
      </c>
      <c r="B362" s="4" t="s">
        <v>55</v>
      </c>
      <c r="C362" s="8">
        <v>7714.12</v>
      </c>
      <c r="D362" s="8">
        <v>9791.8340000000007</v>
      </c>
      <c r="E362" s="8">
        <v>9309.8529999999992</v>
      </c>
      <c r="F362" s="8">
        <v>10115.521000000001</v>
      </c>
      <c r="G362" s="8">
        <v>13974.893</v>
      </c>
      <c r="H362" s="8">
        <v>15804.893</v>
      </c>
      <c r="I362" s="8">
        <v>12888.544</v>
      </c>
      <c r="J362" s="8">
        <v>10867.526999999998</v>
      </c>
      <c r="K362" s="8">
        <v>14648.294</v>
      </c>
      <c r="L362" s="8">
        <v>14904.440999999999</v>
      </c>
      <c r="M362" s="8">
        <v>15778.842000000001</v>
      </c>
      <c r="N362" s="8">
        <v>17661.140716000005</v>
      </c>
      <c r="O362" s="8">
        <v>19588.421014585514</v>
      </c>
      <c r="P362" s="8">
        <v>17611.706172000006</v>
      </c>
      <c r="Q362" s="8">
        <v>18255.786250989528</v>
      </c>
      <c r="R362" s="8">
        <v>18618.544245999994</v>
      </c>
      <c r="S362" s="8">
        <v>18311.16201592041</v>
      </c>
      <c r="T362" s="8">
        <v>16153.962182000001</v>
      </c>
      <c r="U362" s="8">
        <v>10879.918717226261</v>
      </c>
      <c r="V362" s="8">
        <v>15671.182535999995</v>
      </c>
      <c r="W362" s="8">
        <v>15588.14777684673</v>
      </c>
      <c r="X362" s="8">
        <v>14590.716955</v>
      </c>
      <c r="Y362" s="29"/>
      <c r="Z362" s="24">
        <f>IFERROR(X362/W362-1,"X")</f>
        <v>-6.3986487434268935E-2</v>
      </c>
      <c r="AA362" s="24">
        <f t="shared" si="440"/>
        <v>-9.6771628495075368E-2</v>
      </c>
      <c r="AB362" s="7"/>
      <c r="AC362" s="8">
        <v>1635.4639999999999</v>
      </c>
      <c r="AD362" s="8">
        <v>2736.8629999999998</v>
      </c>
      <c r="AE362" s="8">
        <v>2309.2399999999998</v>
      </c>
      <c r="AF362" s="8">
        <v>2423.886</v>
      </c>
      <c r="AG362" s="8">
        <v>883.73</v>
      </c>
      <c r="AH362" s="8">
        <v>3836.9830000000002</v>
      </c>
      <c r="AI362" s="8">
        <v>2203.0909999999999</v>
      </c>
      <c r="AJ362" s="8">
        <v>1704.71</v>
      </c>
      <c r="AK362" s="8">
        <v>1788.4179999999999</v>
      </c>
      <c r="AL362" s="8">
        <v>2747.4259999999999</v>
      </c>
      <c r="AM362" s="8">
        <v>3172.598</v>
      </c>
      <c r="AN362" s="8">
        <v>5071.6434450000006</v>
      </c>
      <c r="AO362" s="8">
        <v>5427.6594320000004</v>
      </c>
      <c r="AP362" s="8">
        <v>5740.3130589999992</v>
      </c>
      <c r="AQ362" s="8">
        <v>5176.3386019999998</v>
      </c>
      <c r="AR362" s="8">
        <v>4288.8534140000002</v>
      </c>
      <c r="AS362" s="8">
        <v>3866.3084079999999</v>
      </c>
      <c r="AT362" s="8">
        <v>3444.8281310000002</v>
      </c>
      <c r="AU362" s="8">
        <v>3076.472667</v>
      </c>
      <c r="AV362" s="8">
        <v>2611.5511349999997</v>
      </c>
      <c r="AW362" s="8">
        <v>2279.3415260000002</v>
      </c>
      <c r="AX362" s="8">
        <v>2052.906825</v>
      </c>
      <c r="AY362" s="29"/>
      <c r="AZ362" s="24">
        <f>IFERROR(AX362/AW362-1,"X")</f>
        <v>-9.9342155801183885E-2</v>
      </c>
      <c r="BA362" s="24">
        <f t="shared" si="441"/>
        <v>-0.40406117607845327</v>
      </c>
      <c r="BB362" s="11"/>
      <c r="BC362" s="8">
        <v>6078.6559999999999</v>
      </c>
      <c r="BD362" s="8">
        <v>7054.9709999999995</v>
      </c>
      <c r="BE362" s="8">
        <v>7000.6130000000003</v>
      </c>
      <c r="BF362" s="8">
        <v>7691.6350000000002</v>
      </c>
      <c r="BG362" s="8">
        <v>13091.163</v>
      </c>
      <c r="BH362" s="8">
        <v>11967.91</v>
      </c>
      <c r="BI362" s="8">
        <v>10685.453</v>
      </c>
      <c r="BJ362" s="8">
        <v>9162.8169999999991</v>
      </c>
      <c r="BK362" s="8">
        <v>12859.876</v>
      </c>
      <c r="BL362" s="8">
        <v>12157.014999999999</v>
      </c>
      <c r="BM362" s="8">
        <v>12606.244000000001</v>
      </c>
      <c r="BN362" s="8">
        <v>12589.497271000004</v>
      </c>
      <c r="BO362" s="8">
        <v>14160.761582585514</v>
      </c>
      <c r="BP362" s="8">
        <v>11871.393113000006</v>
      </c>
      <c r="BQ362" s="8">
        <v>13079.447648989528</v>
      </c>
      <c r="BR362" s="8">
        <v>14329.690831999995</v>
      </c>
      <c r="BS362" s="8">
        <v>14444.85360792041</v>
      </c>
      <c r="BT362" s="8">
        <v>12709.134051000001</v>
      </c>
      <c r="BU362" s="8">
        <v>7803.4460502262609</v>
      </c>
      <c r="BV362" s="8">
        <v>13059.631400999995</v>
      </c>
      <c r="BW362" s="8">
        <v>13308.80625084673</v>
      </c>
      <c r="BX362" s="8">
        <v>12537.81013</v>
      </c>
      <c r="BY362" s="29"/>
      <c r="BZ362" s="24">
        <f>IFERROR(BX362/BW362-1,"X")</f>
        <v>-5.7931275451371E-2</v>
      </c>
      <c r="CA362" s="24">
        <f t="shared" si="442"/>
        <v>-1.3480377208431538E-2</v>
      </c>
    </row>
    <row r="363" spans="1:79" x14ac:dyDescent="0.25">
      <c r="A363" s="51" t="s">
        <v>47</v>
      </c>
      <c r="B363" s="4" t="s">
        <v>55</v>
      </c>
      <c r="C363" s="8">
        <v>6345.41</v>
      </c>
      <c r="D363" s="8">
        <v>8170.2049999999999</v>
      </c>
      <c r="E363" s="8">
        <v>7862.2359999999999</v>
      </c>
      <c r="F363" s="8">
        <v>8606.6679999999997</v>
      </c>
      <c r="G363" s="8">
        <v>12557.993</v>
      </c>
      <c r="H363" s="8">
        <v>13514.162</v>
      </c>
      <c r="I363" s="8">
        <v>11298.893999999998</v>
      </c>
      <c r="J363" s="8">
        <v>9164.6360000000004</v>
      </c>
      <c r="K363" s="8">
        <v>12733.337</v>
      </c>
      <c r="L363" s="8">
        <v>12084.329</v>
      </c>
      <c r="M363" s="8">
        <v>11830.001</v>
      </c>
      <c r="N363" s="8">
        <v>12993.896806000001</v>
      </c>
      <c r="O363" s="8">
        <v>13619.886663970132</v>
      </c>
      <c r="P363" s="8">
        <v>11784.316261000002</v>
      </c>
      <c r="Q363" s="8">
        <v>13731.964127391509</v>
      </c>
      <c r="R363" s="8">
        <v>14800.325288999991</v>
      </c>
      <c r="S363" s="8">
        <v>16002.074449404534</v>
      </c>
      <c r="T363" s="8">
        <v>14226.044870999998</v>
      </c>
      <c r="U363" s="8">
        <v>9168.8857990643173</v>
      </c>
      <c r="V363" s="8">
        <v>14062.987902999996</v>
      </c>
      <c r="W363" s="8">
        <v>14342.352565660247</v>
      </c>
      <c r="X363" s="8">
        <v>13451.045040000006</v>
      </c>
      <c r="Y363" s="29"/>
      <c r="Z363" s="24">
        <f>IFERROR(X363/W363-1,"X")</f>
        <v>-6.2145141222806788E-2</v>
      </c>
      <c r="AA363" s="24">
        <f t="shared" si="440"/>
        <v>-5.4477533146253476E-2</v>
      </c>
      <c r="AB363" s="7"/>
      <c r="AC363" s="8">
        <v>1500.5450000000001</v>
      </c>
      <c r="AD363" s="8">
        <v>2346.04</v>
      </c>
      <c r="AE363" s="8">
        <v>2017.9960000000001</v>
      </c>
      <c r="AF363" s="8">
        <v>2348.4</v>
      </c>
      <c r="AG363" s="8">
        <v>793.92499999999995</v>
      </c>
      <c r="AH363" s="8">
        <v>3507.02</v>
      </c>
      <c r="AI363" s="8">
        <v>1862.2639999999999</v>
      </c>
      <c r="AJ363" s="8">
        <v>1381.893</v>
      </c>
      <c r="AK363" s="8">
        <v>1295.2629999999999</v>
      </c>
      <c r="AL363" s="8">
        <v>1231.144</v>
      </c>
      <c r="AM363" s="8">
        <v>636.84199999999998</v>
      </c>
      <c r="AN363" s="8">
        <v>1767.9013379999999</v>
      </c>
      <c r="AO363" s="8">
        <v>1696.3357669999998</v>
      </c>
      <c r="AP363" s="8">
        <v>1716.4805399999998</v>
      </c>
      <c r="AQ363" s="8">
        <v>1940.3821169999999</v>
      </c>
      <c r="AR363" s="8">
        <v>1871.564488</v>
      </c>
      <c r="AS363" s="8">
        <v>1883.9819000000002</v>
      </c>
      <c r="AT363" s="8">
        <v>1915.0337290000002</v>
      </c>
      <c r="AU363" s="8">
        <v>1786.2434479999999</v>
      </c>
      <c r="AV363" s="8">
        <v>1692.1418980000001</v>
      </c>
      <c r="AW363" s="8">
        <v>1625.5147189999998</v>
      </c>
      <c r="AX363" s="8">
        <v>1584.8833950000003</v>
      </c>
      <c r="AY363" s="29"/>
      <c r="AZ363" s="24">
        <f>IFERROR(AX363/AW363-1,"X")</f>
        <v>-2.4995974213629646E-2</v>
      </c>
      <c r="BA363" s="24">
        <f t="shared" si="441"/>
        <v>-0.17239922670834584</v>
      </c>
      <c r="BB363" s="11"/>
      <c r="BC363" s="8">
        <v>4844.8649999999998</v>
      </c>
      <c r="BD363" s="8">
        <v>5824.165</v>
      </c>
      <c r="BE363" s="8">
        <v>5844.24</v>
      </c>
      <c r="BF363" s="8">
        <v>6258.268</v>
      </c>
      <c r="BG363" s="8">
        <v>11764.067999999999</v>
      </c>
      <c r="BH363" s="8">
        <v>10007.142</v>
      </c>
      <c r="BI363" s="8">
        <v>9436.6299999999992</v>
      </c>
      <c r="BJ363" s="8">
        <v>7782.7430000000004</v>
      </c>
      <c r="BK363" s="8">
        <v>11438.074000000001</v>
      </c>
      <c r="BL363" s="8">
        <v>10853.184999999999</v>
      </c>
      <c r="BM363" s="8">
        <v>11193.159</v>
      </c>
      <c r="BN363" s="8">
        <v>11225.995468000001</v>
      </c>
      <c r="BO363" s="8">
        <v>11923.550896970131</v>
      </c>
      <c r="BP363" s="8">
        <v>10067.835721000001</v>
      </c>
      <c r="BQ363" s="8">
        <v>11791.58201039151</v>
      </c>
      <c r="BR363" s="8">
        <v>12928.760800999991</v>
      </c>
      <c r="BS363" s="8">
        <v>14118.092549404533</v>
      </c>
      <c r="BT363" s="8">
        <v>12311.011141999998</v>
      </c>
      <c r="BU363" s="8">
        <v>7382.6423510643172</v>
      </c>
      <c r="BV363" s="8">
        <v>12370.846004999996</v>
      </c>
      <c r="BW363" s="8">
        <v>12716.837846660248</v>
      </c>
      <c r="BX363" s="8">
        <v>11866.161645000006</v>
      </c>
      <c r="BY363" s="29"/>
      <c r="BZ363" s="24">
        <f>IFERROR(BX363/BW363-1,"X")</f>
        <v>-6.6893689446834492E-2</v>
      </c>
      <c r="CA363" s="24">
        <f t="shared" si="442"/>
        <v>-3.6134277832171935E-2</v>
      </c>
    </row>
    <row r="364" spans="1:79" x14ac:dyDescent="0.25">
      <c r="A364" s="51" t="s">
        <v>48</v>
      </c>
      <c r="B364" s="4" t="s">
        <v>55</v>
      </c>
      <c r="C364" s="8">
        <v>1698.7239999999999</v>
      </c>
      <c r="D364" s="8">
        <v>3106.6239999999998</v>
      </c>
      <c r="E364" s="8">
        <v>3003.4079999999999</v>
      </c>
      <c r="F364" s="8">
        <v>4578.402</v>
      </c>
      <c r="G364" s="8">
        <v>5220.7169999999996</v>
      </c>
      <c r="H364" s="8">
        <v>6126.634</v>
      </c>
      <c r="I364" s="8">
        <v>4631.9259999999995</v>
      </c>
      <c r="J364" s="8">
        <v>3057.2919999999999</v>
      </c>
      <c r="K364" s="8">
        <v>4269.8680000000004</v>
      </c>
      <c r="L364" s="8">
        <v>3889.6680000000001</v>
      </c>
      <c r="M364" s="8">
        <v>3888.3339999999998</v>
      </c>
      <c r="N364" s="8">
        <v>6597.8455530000028</v>
      </c>
      <c r="O364" s="8">
        <v>7000.842842122639</v>
      </c>
      <c r="P364" s="8">
        <v>3777.4497429999997</v>
      </c>
      <c r="Q364" s="8">
        <v>4917.9721773122747</v>
      </c>
      <c r="R364" s="8">
        <v>5143.788093000001</v>
      </c>
      <c r="S364" s="8">
        <v>5969.9232755658713</v>
      </c>
      <c r="T364" s="8">
        <v>4888.639107</v>
      </c>
      <c r="U364" s="8">
        <v>2726.6464191551222</v>
      </c>
      <c r="V364" s="8">
        <v>6653.3938260000004</v>
      </c>
      <c r="W364" s="8">
        <v>5968.8905693868783</v>
      </c>
      <c r="X364" s="8">
        <v>5432.4771359999995</v>
      </c>
      <c r="Y364" s="29"/>
      <c r="Z364" s="24">
        <f>IFERROR(X364/W364-1,"X")</f>
        <v>-8.9868196970811387E-2</v>
      </c>
      <c r="AA364" s="24">
        <f t="shared" si="440"/>
        <v>0.11124528055697191</v>
      </c>
      <c r="AB364" s="7"/>
      <c r="AC364" s="8">
        <v>577.601</v>
      </c>
      <c r="AD364" s="8">
        <v>1386.8810000000001</v>
      </c>
      <c r="AE364" s="8">
        <v>1447.3109999999999</v>
      </c>
      <c r="AF364" s="8">
        <v>1663.298</v>
      </c>
      <c r="AG364" s="8">
        <v>504.7</v>
      </c>
      <c r="AH364" s="8">
        <v>2273.8589999999999</v>
      </c>
      <c r="AI364" s="8">
        <v>913.06500000000005</v>
      </c>
      <c r="AJ364" s="8">
        <v>718.27300000000002</v>
      </c>
      <c r="AK364" s="8">
        <v>639.75900000000001</v>
      </c>
      <c r="AL364" s="8">
        <v>584.24800000000005</v>
      </c>
      <c r="AM364" s="8">
        <v>287.67599999999999</v>
      </c>
      <c r="AN364" s="8">
        <v>646.56639700000005</v>
      </c>
      <c r="AO364" s="8">
        <v>618.13368400000013</v>
      </c>
      <c r="AP364" s="8">
        <v>655.67964399999994</v>
      </c>
      <c r="AQ364" s="8">
        <v>724.33939300000009</v>
      </c>
      <c r="AR364" s="8">
        <v>694.66408199999989</v>
      </c>
      <c r="AS364" s="8">
        <v>818.83775100000003</v>
      </c>
      <c r="AT364" s="8">
        <v>824.76878799999997</v>
      </c>
      <c r="AU364" s="8">
        <v>736.63900100000001</v>
      </c>
      <c r="AV364" s="8">
        <v>659.61067000000003</v>
      </c>
      <c r="AW364" s="8">
        <v>610.86341099999993</v>
      </c>
      <c r="AX364" s="8">
        <v>586.35203000000001</v>
      </c>
      <c r="AY364" s="29"/>
      <c r="AZ364" s="24">
        <f>IFERROR(AX364/AW364-1,"X")</f>
        <v>-4.0125796632465072E-2</v>
      </c>
      <c r="BA364" s="24">
        <f t="shared" si="441"/>
        <v>-0.28907102386614558</v>
      </c>
      <c r="BB364" s="11"/>
      <c r="BC364" s="8">
        <v>1121.123</v>
      </c>
      <c r="BD364" s="8">
        <v>1719.7429999999999</v>
      </c>
      <c r="BE364" s="8">
        <v>1556.097</v>
      </c>
      <c r="BF364" s="8">
        <v>2915.1039999999998</v>
      </c>
      <c r="BG364" s="8">
        <v>4716.0169999999998</v>
      </c>
      <c r="BH364" s="8">
        <v>3852.7750000000001</v>
      </c>
      <c r="BI364" s="8">
        <v>3718.8609999999999</v>
      </c>
      <c r="BJ364" s="8">
        <v>2339.0189999999998</v>
      </c>
      <c r="BK364" s="8">
        <v>3630.1089999999999</v>
      </c>
      <c r="BL364" s="8">
        <v>3305.42</v>
      </c>
      <c r="BM364" s="8">
        <v>3600.6579999999999</v>
      </c>
      <c r="BN364" s="8">
        <v>5951.2791560000032</v>
      </c>
      <c r="BO364" s="8">
        <v>6382.7091581226387</v>
      </c>
      <c r="BP364" s="8">
        <v>3121.7700989999998</v>
      </c>
      <c r="BQ364" s="8">
        <v>4193.6327843122745</v>
      </c>
      <c r="BR364" s="8">
        <v>4449.1240110000008</v>
      </c>
      <c r="BS364" s="8">
        <v>5151.0855245658713</v>
      </c>
      <c r="BT364" s="8">
        <v>4063.8703189999997</v>
      </c>
      <c r="BU364" s="8">
        <v>1990.0074181551224</v>
      </c>
      <c r="BV364" s="8">
        <v>5993.7831560000004</v>
      </c>
      <c r="BW364" s="8">
        <v>5358.027158386878</v>
      </c>
      <c r="BX364" s="8">
        <v>4846.1251059999995</v>
      </c>
      <c r="BY364" s="29"/>
      <c r="BZ364" s="24">
        <f>IFERROR(BX364/BW364-1,"X")</f>
        <v>-9.5539279151581447E-2</v>
      </c>
      <c r="CA364" s="24">
        <f t="shared" si="442"/>
        <v>0.19249009579431897</v>
      </c>
    </row>
    <row r="365" spans="1:79" ht="45" x14ac:dyDescent="0.25">
      <c r="A365" s="51" t="s">
        <v>81</v>
      </c>
      <c r="B365" s="4" t="s">
        <v>3</v>
      </c>
      <c r="C365" s="37">
        <v>1516926</v>
      </c>
      <c r="D365" s="37">
        <v>1984692</v>
      </c>
      <c r="E365" s="37">
        <v>963933</v>
      </c>
      <c r="F365" s="37">
        <v>1453987</v>
      </c>
      <c r="G365" s="37">
        <v>2038570</v>
      </c>
      <c r="H365" s="37">
        <v>2798465</v>
      </c>
      <c r="I365" s="37">
        <v>326520</v>
      </c>
      <c r="J365" s="37">
        <v>1105917</v>
      </c>
      <c r="K365" s="37">
        <v>1818537</v>
      </c>
      <c r="L365" s="37">
        <v>2202945</v>
      </c>
      <c r="M365" s="37">
        <v>445680</v>
      </c>
      <c r="N365" s="37">
        <v>1155559</v>
      </c>
      <c r="O365" s="37">
        <v>1810589.1561490828</v>
      </c>
      <c r="P365" s="37">
        <v>2733204</v>
      </c>
      <c r="Q365" s="37">
        <v>921892.87327367265</v>
      </c>
      <c r="R365" s="37">
        <v>1966596</v>
      </c>
      <c r="S365" s="37">
        <v>3470300.6617683992</v>
      </c>
      <c r="T365" s="37">
        <v>4571874</v>
      </c>
      <c r="U365" s="37">
        <v>1181933.4053553604</v>
      </c>
      <c r="V365" s="37">
        <v>2569133.25</v>
      </c>
      <c r="W365" s="37">
        <v>3724981.5089081256</v>
      </c>
      <c r="X365" s="37">
        <v>5556806</v>
      </c>
      <c r="Y365" s="29"/>
      <c r="Z365" s="24" t="s">
        <v>1</v>
      </c>
      <c r="AA365" s="24">
        <f t="shared" si="440"/>
        <v>0.21543288375838876</v>
      </c>
      <c r="AB365" s="7"/>
      <c r="AC365" s="37">
        <v>636474</v>
      </c>
      <c r="AD365" s="37">
        <v>896368</v>
      </c>
      <c r="AE365" s="37">
        <v>729984</v>
      </c>
      <c r="AF365" s="37">
        <v>1013485</v>
      </c>
      <c r="AG365" s="37">
        <v>1155672</v>
      </c>
      <c r="AH365" s="37">
        <v>1699780</v>
      </c>
      <c r="AI365" s="37">
        <v>215948</v>
      </c>
      <c r="AJ365" s="37">
        <v>694462</v>
      </c>
      <c r="AK365" s="37">
        <v>1127648</v>
      </c>
      <c r="AL365" s="37">
        <v>1327121</v>
      </c>
      <c r="AM365" s="37">
        <v>228771</v>
      </c>
      <c r="AN365" s="37">
        <v>624415</v>
      </c>
      <c r="AO365" s="37">
        <v>961875</v>
      </c>
      <c r="AP365" s="37">
        <v>1466110</v>
      </c>
      <c r="AQ365" s="37">
        <v>398972</v>
      </c>
      <c r="AR365" s="37">
        <v>787280</v>
      </c>
      <c r="AS365" s="37">
        <v>1644040</v>
      </c>
      <c r="AT365" s="37">
        <v>1856671</v>
      </c>
      <c r="AU365" s="37">
        <v>504801</v>
      </c>
      <c r="AV365" s="37">
        <v>1183795</v>
      </c>
      <c r="AW365" s="37">
        <v>1754244</v>
      </c>
      <c r="AX365" s="37">
        <v>2719769</v>
      </c>
      <c r="AY365" s="29"/>
      <c r="AZ365" s="24" t="s">
        <v>1</v>
      </c>
      <c r="BA365" s="24">
        <f t="shared" si="441"/>
        <v>0.46486318793151837</v>
      </c>
      <c r="BB365" s="11"/>
      <c r="BC365" s="37">
        <v>880452</v>
      </c>
      <c r="BD365" s="37">
        <v>1088324</v>
      </c>
      <c r="BE365" s="37">
        <v>233949</v>
      </c>
      <c r="BF365" s="37">
        <v>440502</v>
      </c>
      <c r="BG365" s="37">
        <v>882898</v>
      </c>
      <c r="BH365" s="37">
        <v>1098685</v>
      </c>
      <c r="BI365" s="37">
        <v>110572</v>
      </c>
      <c r="BJ365" s="37">
        <v>411455</v>
      </c>
      <c r="BK365" s="37">
        <v>690889</v>
      </c>
      <c r="BL365" s="37">
        <v>875824</v>
      </c>
      <c r="BM365" s="37">
        <v>216909</v>
      </c>
      <c r="BN365" s="37">
        <v>531144</v>
      </c>
      <c r="BO365" s="37">
        <v>848714.1561490827</v>
      </c>
      <c r="BP365" s="37">
        <v>1267094</v>
      </c>
      <c r="BQ365" s="37">
        <v>522920.87327367265</v>
      </c>
      <c r="BR365" s="37">
        <v>1179316</v>
      </c>
      <c r="BS365" s="37">
        <v>1826260.6617683989</v>
      </c>
      <c r="BT365" s="37">
        <v>2715203</v>
      </c>
      <c r="BU365" s="37">
        <v>677132.40535536048</v>
      </c>
      <c r="BV365" s="37">
        <v>1385338.25</v>
      </c>
      <c r="BW365" s="37">
        <v>1970737.5089081253</v>
      </c>
      <c r="BX365" s="37">
        <v>2837037</v>
      </c>
      <c r="BY365" s="29"/>
      <c r="BZ365" s="24" t="s">
        <v>1</v>
      </c>
      <c r="CA365" s="24">
        <f t="shared" si="442"/>
        <v>4.4871046474241449E-2</v>
      </c>
    </row>
    <row r="366" spans="1:79" s="6" customFormat="1" x14ac:dyDescent="0.25">
      <c r="A366" s="51" t="s">
        <v>41</v>
      </c>
      <c r="B366" s="4" t="s">
        <v>3</v>
      </c>
      <c r="C366" s="37">
        <v>1516625</v>
      </c>
      <c r="D366" s="37">
        <v>1984318</v>
      </c>
      <c r="E366" s="37">
        <v>963897</v>
      </c>
      <c r="F366" s="37">
        <v>1453577</v>
      </c>
      <c r="G366" s="37">
        <v>2038050</v>
      </c>
      <c r="H366" s="37">
        <v>2798026</v>
      </c>
      <c r="I366" s="37">
        <v>326431</v>
      </c>
      <c r="J366" s="37">
        <v>1105750</v>
      </c>
      <c r="K366" s="37">
        <v>1755727</v>
      </c>
      <c r="L366" s="37">
        <v>2139949</v>
      </c>
      <c r="M366" s="37">
        <v>445604</v>
      </c>
      <c r="N366" s="37">
        <v>1155398</v>
      </c>
      <c r="O366" s="37">
        <v>1810350.1561490828</v>
      </c>
      <c r="P366" s="37">
        <v>2732895</v>
      </c>
      <c r="Q366" s="37">
        <v>921103.67656652036</v>
      </c>
      <c r="R366" s="37">
        <v>1965724</v>
      </c>
      <c r="S366" s="37">
        <v>3469223.3209047904</v>
      </c>
      <c r="T366" s="37">
        <v>4569755</v>
      </c>
      <c r="U366" s="37">
        <v>1181336.2254066665</v>
      </c>
      <c r="V366" s="37">
        <v>2568557.25</v>
      </c>
      <c r="W366" s="37">
        <v>3723456.5089081256</v>
      </c>
      <c r="X366" s="37">
        <v>5554247</v>
      </c>
      <c r="Y366" s="29"/>
      <c r="Z366" s="24" t="s">
        <v>1</v>
      </c>
      <c r="AA366" s="24">
        <f t="shared" si="440"/>
        <v>0.2154364949543246</v>
      </c>
      <c r="AB366" s="7"/>
      <c r="AC366" s="37">
        <v>636318</v>
      </c>
      <c r="AD366" s="37">
        <v>896209</v>
      </c>
      <c r="AE366" s="37">
        <v>729970</v>
      </c>
      <c r="AF366" s="37">
        <v>1013411</v>
      </c>
      <c r="AG366" s="37">
        <v>1155597</v>
      </c>
      <c r="AH366" s="37">
        <v>1699700</v>
      </c>
      <c r="AI366" s="37">
        <v>215936</v>
      </c>
      <c r="AJ366" s="37">
        <v>694450</v>
      </c>
      <c r="AK366" s="37">
        <v>1127592</v>
      </c>
      <c r="AL366" s="37">
        <v>1327065</v>
      </c>
      <c r="AM366" s="37">
        <v>228767</v>
      </c>
      <c r="AN366" s="37">
        <v>624402</v>
      </c>
      <c r="AO366" s="37">
        <v>961861</v>
      </c>
      <c r="AP366" s="37">
        <v>1466091</v>
      </c>
      <c r="AQ366" s="37">
        <v>398948</v>
      </c>
      <c r="AR366" s="37">
        <v>787221</v>
      </c>
      <c r="AS366" s="37">
        <v>1643707</v>
      </c>
      <c r="AT366" s="37">
        <v>1855460</v>
      </c>
      <c r="AU366" s="37">
        <v>504794</v>
      </c>
      <c r="AV366" s="37">
        <v>1183785</v>
      </c>
      <c r="AW366" s="37">
        <v>1754229</v>
      </c>
      <c r="AX366" s="37">
        <v>2719642</v>
      </c>
      <c r="AY366" s="29"/>
      <c r="AZ366" s="24" t="s">
        <v>1</v>
      </c>
      <c r="BA366" s="24">
        <f t="shared" si="441"/>
        <v>0.46575081111961447</v>
      </c>
      <c r="BB366" s="11"/>
      <c r="BC366" s="37">
        <v>880307</v>
      </c>
      <c r="BD366" s="37">
        <v>1088109</v>
      </c>
      <c r="BE366" s="37">
        <v>233927</v>
      </c>
      <c r="BF366" s="37">
        <v>440166</v>
      </c>
      <c r="BG366" s="37">
        <v>882453</v>
      </c>
      <c r="BH366" s="37">
        <v>1098326</v>
      </c>
      <c r="BI366" s="37">
        <v>110495</v>
      </c>
      <c r="BJ366" s="37">
        <v>411300</v>
      </c>
      <c r="BK366" s="37">
        <v>628135</v>
      </c>
      <c r="BL366" s="37">
        <v>812884</v>
      </c>
      <c r="BM366" s="37">
        <v>216837</v>
      </c>
      <c r="BN366" s="37">
        <v>530996</v>
      </c>
      <c r="BO366" s="37">
        <v>848489.1561490827</v>
      </c>
      <c r="BP366" s="37">
        <v>1266804</v>
      </c>
      <c r="BQ366" s="37">
        <v>522155.67656652036</v>
      </c>
      <c r="BR366" s="37">
        <v>1178503</v>
      </c>
      <c r="BS366" s="37">
        <v>1825516.3209047902</v>
      </c>
      <c r="BT366" s="37">
        <v>2714295</v>
      </c>
      <c r="BU366" s="37">
        <v>676542.22540666652</v>
      </c>
      <c r="BV366" s="37">
        <v>1384772.25</v>
      </c>
      <c r="BW366" s="37">
        <v>1969227.5089081253</v>
      </c>
      <c r="BX366" s="37">
        <v>2834605</v>
      </c>
      <c r="BY366" s="29"/>
      <c r="BZ366" s="24" t="s">
        <v>1</v>
      </c>
      <c r="CA366" s="24">
        <f t="shared" si="442"/>
        <v>4.4324585205366418E-2</v>
      </c>
    </row>
    <row r="367" spans="1:79" s="6" customFormat="1" ht="45" x14ac:dyDescent="0.25">
      <c r="A367" s="51" t="s">
        <v>98</v>
      </c>
      <c r="B367" s="4" t="s">
        <v>3</v>
      </c>
      <c r="C367" s="37">
        <v>485625</v>
      </c>
      <c r="D367" s="37">
        <v>467766</v>
      </c>
      <c r="E367" s="37">
        <v>963933</v>
      </c>
      <c r="F367" s="37">
        <v>490054</v>
      </c>
      <c r="G367" s="37">
        <v>584583</v>
      </c>
      <c r="H367" s="37">
        <v>759895</v>
      </c>
      <c r="I367" s="37">
        <v>326520</v>
      </c>
      <c r="J367" s="37">
        <v>779397</v>
      </c>
      <c r="K367" s="37">
        <v>712620</v>
      </c>
      <c r="L367" s="37">
        <v>384408</v>
      </c>
      <c r="M367" s="37">
        <v>445680</v>
      </c>
      <c r="N367" s="37">
        <v>709879</v>
      </c>
      <c r="O367" s="37">
        <v>655030.1561490827</v>
      </c>
      <c r="P367" s="37">
        <v>922614.8438509173</v>
      </c>
      <c r="Q367" s="37">
        <v>921892.87327367265</v>
      </c>
      <c r="R367" s="37">
        <v>1044703.1267263273</v>
      </c>
      <c r="S367" s="37">
        <v>1503704.6617683989</v>
      </c>
      <c r="T367" s="37">
        <v>1101573.3382316011</v>
      </c>
      <c r="U367" s="37">
        <v>1181933.4053553604</v>
      </c>
      <c r="V367" s="37">
        <v>1387199.8446446396</v>
      </c>
      <c r="W367" s="37">
        <v>1155848.2589081253</v>
      </c>
      <c r="X367" s="37">
        <v>1831824.4910918747</v>
      </c>
      <c r="Y367" s="29"/>
      <c r="Z367" s="24">
        <f>IFERROR(X367/W367-1,"X")</f>
        <v>0.58483129335879425</v>
      </c>
      <c r="AA367" s="24">
        <f t="shared" si="440"/>
        <v>0.66291650997342999</v>
      </c>
      <c r="AB367" s="7"/>
      <c r="AC367" s="37">
        <v>189251</v>
      </c>
      <c r="AD367" s="37">
        <v>259894</v>
      </c>
      <c r="AE367" s="37">
        <v>729984</v>
      </c>
      <c r="AF367" s="37">
        <v>283501</v>
      </c>
      <c r="AG367" s="37">
        <v>142187</v>
      </c>
      <c r="AH367" s="37">
        <v>544108</v>
      </c>
      <c r="AI367" s="37">
        <v>215948</v>
      </c>
      <c r="AJ367" s="37">
        <v>478514</v>
      </c>
      <c r="AK367" s="37">
        <v>433186</v>
      </c>
      <c r="AL367" s="37">
        <v>199473</v>
      </c>
      <c r="AM367" s="37">
        <v>228771</v>
      </c>
      <c r="AN367" s="37">
        <v>395644</v>
      </c>
      <c r="AO367" s="37">
        <v>337460</v>
      </c>
      <c r="AP367" s="37">
        <v>504235</v>
      </c>
      <c r="AQ367" s="37">
        <v>398972</v>
      </c>
      <c r="AR367" s="37">
        <v>388308</v>
      </c>
      <c r="AS367" s="37">
        <v>856760</v>
      </c>
      <c r="AT367" s="37">
        <v>212631</v>
      </c>
      <c r="AU367" s="37">
        <v>504801</v>
      </c>
      <c r="AV367" s="37">
        <v>678994</v>
      </c>
      <c r="AW367" s="37">
        <v>570449</v>
      </c>
      <c r="AX367" s="37">
        <v>965525</v>
      </c>
      <c r="AY367" s="29"/>
      <c r="AZ367" s="24">
        <f>IFERROR(AX367/AW367-1,"X")</f>
        <v>0.69257023853140254</v>
      </c>
      <c r="BA367" s="24">
        <f t="shared" si="441"/>
        <v>3.5408477597339996</v>
      </c>
      <c r="BB367" s="11"/>
      <c r="BC367" s="37">
        <v>296374</v>
      </c>
      <c r="BD367" s="37">
        <v>207872</v>
      </c>
      <c r="BE367" s="37">
        <v>233949</v>
      </c>
      <c r="BF367" s="37">
        <v>206553</v>
      </c>
      <c r="BG367" s="37">
        <v>442396</v>
      </c>
      <c r="BH367" s="37">
        <v>215787</v>
      </c>
      <c r="BI367" s="37">
        <v>110572</v>
      </c>
      <c r="BJ367" s="37">
        <v>300883</v>
      </c>
      <c r="BK367" s="37">
        <v>279434</v>
      </c>
      <c r="BL367" s="37">
        <v>184935</v>
      </c>
      <c r="BM367" s="37">
        <v>216909</v>
      </c>
      <c r="BN367" s="37">
        <v>314235</v>
      </c>
      <c r="BO367" s="37">
        <v>317570.1561490827</v>
      </c>
      <c r="BP367" s="37">
        <v>418379.8438509173</v>
      </c>
      <c r="BQ367" s="37">
        <v>522920.87327367265</v>
      </c>
      <c r="BR367" s="37">
        <v>656395.12672632735</v>
      </c>
      <c r="BS367" s="37">
        <v>646944.66176839895</v>
      </c>
      <c r="BT367" s="37">
        <v>888942.33823160105</v>
      </c>
      <c r="BU367" s="37">
        <v>677132.40535536048</v>
      </c>
      <c r="BV367" s="37">
        <v>708205.84464463952</v>
      </c>
      <c r="BW367" s="37">
        <v>585399.25890812534</v>
      </c>
      <c r="BX367" s="37">
        <v>866299.49109187466</v>
      </c>
      <c r="BY367" s="29"/>
      <c r="BZ367" s="24">
        <f>IFERROR(BX367/BW367-1,"X")</f>
        <v>0.47984384658716284</v>
      </c>
      <c r="CA367" s="24">
        <f t="shared" si="442"/>
        <v>-2.5471671407585883E-2</v>
      </c>
    </row>
    <row r="368" spans="1:79" s="6" customFormat="1" x14ac:dyDescent="0.25">
      <c r="A368" s="51" t="s">
        <v>41</v>
      </c>
      <c r="B368" s="4" t="s">
        <v>3</v>
      </c>
      <c r="C368" s="37">
        <v>490872</v>
      </c>
      <c r="D368" s="37">
        <v>467693</v>
      </c>
      <c r="E368" s="37">
        <v>963897</v>
      </c>
      <c r="F368" s="37">
        <v>489680</v>
      </c>
      <c r="G368" s="37">
        <v>584473</v>
      </c>
      <c r="H368" s="37">
        <v>759976</v>
      </c>
      <c r="I368" s="37">
        <v>326431</v>
      </c>
      <c r="J368" s="37">
        <v>779319</v>
      </c>
      <c r="K368" s="37">
        <v>649977</v>
      </c>
      <c r="L368" s="37">
        <v>384222</v>
      </c>
      <c r="M368" s="37">
        <v>445604</v>
      </c>
      <c r="N368" s="37">
        <v>709794</v>
      </c>
      <c r="O368" s="37">
        <v>654952.1561490827</v>
      </c>
      <c r="P368" s="37">
        <v>922544.8438509173</v>
      </c>
      <c r="Q368" s="37">
        <v>921103.67656652036</v>
      </c>
      <c r="R368" s="37">
        <v>1044620.3234334796</v>
      </c>
      <c r="S368" s="37">
        <v>1503499.3209047902</v>
      </c>
      <c r="T368" s="37">
        <v>1100531.6790952098</v>
      </c>
      <c r="U368" s="37">
        <v>1181336.2254066665</v>
      </c>
      <c r="V368" s="37">
        <v>1387221.0245933335</v>
      </c>
      <c r="W368" s="37">
        <v>1154899.2589081253</v>
      </c>
      <c r="X368" s="37">
        <v>1830790.4910918747</v>
      </c>
      <c r="Y368" s="29"/>
      <c r="Z368" s="24">
        <f>IFERROR(X368/W368-1,"X")</f>
        <v>0.58523825950218034</v>
      </c>
      <c r="AA368" s="24">
        <f t="shared" si="440"/>
        <v>0.66355092349276057</v>
      </c>
      <c r="AB368" s="7"/>
      <c r="AC368" s="37">
        <v>189239</v>
      </c>
      <c r="AD368" s="37">
        <v>259891</v>
      </c>
      <c r="AE368" s="37">
        <v>729970</v>
      </c>
      <c r="AF368" s="37">
        <v>283441</v>
      </c>
      <c r="AG368" s="37">
        <v>142186</v>
      </c>
      <c r="AH368" s="37">
        <v>544103</v>
      </c>
      <c r="AI368" s="37">
        <v>215936</v>
      </c>
      <c r="AJ368" s="37">
        <v>478514</v>
      </c>
      <c r="AK368" s="37">
        <v>433142</v>
      </c>
      <c r="AL368" s="37">
        <v>199473</v>
      </c>
      <c r="AM368" s="37">
        <v>228767</v>
      </c>
      <c r="AN368" s="37">
        <v>395635</v>
      </c>
      <c r="AO368" s="37">
        <v>337459</v>
      </c>
      <c r="AP368" s="37">
        <v>504230</v>
      </c>
      <c r="AQ368" s="37">
        <v>398948</v>
      </c>
      <c r="AR368" s="37">
        <v>388273</v>
      </c>
      <c r="AS368" s="37">
        <v>856486</v>
      </c>
      <c r="AT368" s="37">
        <v>211753</v>
      </c>
      <c r="AU368" s="37">
        <v>504794</v>
      </c>
      <c r="AV368" s="37">
        <v>678991</v>
      </c>
      <c r="AW368" s="37">
        <v>570444</v>
      </c>
      <c r="AX368" s="37">
        <v>965413</v>
      </c>
      <c r="AY368" s="29"/>
      <c r="AZ368" s="24">
        <f>IFERROR(AX368/AW368-1,"X")</f>
        <v>0.69238873579176929</v>
      </c>
      <c r="BA368" s="24">
        <f t="shared" si="441"/>
        <v>3.5591467417226674</v>
      </c>
      <c r="BB368" s="11"/>
      <c r="BC368" s="37">
        <v>301633</v>
      </c>
      <c r="BD368" s="37">
        <v>207802</v>
      </c>
      <c r="BE368" s="37">
        <v>233927</v>
      </c>
      <c r="BF368" s="37">
        <v>206239</v>
      </c>
      <c r="BG368" s="37">
        <v>442287</v>
      </c>
      <c r="BH368" s="37">
        <v>215873</v>
      </c>
      <c r="BI368" s="37">
        <v>110495</v>
      </c>
      <c r="BJ368" s="37">
        <v>300805</v>
      </c>
      <c r="BK368" s="37">
        <v>216835</v>
      </c>
      <c r="BL368" s="37">
        <v>184749</v>
      </c>
      <c r="BM368" s="37">
        <v>216837</v>
      </c>
      <c r="BN368" s="37">
        <v>314159</v>
      </c>
      <c r="BO368" s="37">
        <v>317493.1561490827</v>
      </c>
      <c r="BP368" s="37">
        <v>418314.8438509173</v>
      </c>
      <c r="BQ368" s="37">
        <v>522155.67656652036</v>
      </c>
      <c r="BR368" s="37">
        <v>656347.32343347964</v>
      </c>
      <c r="BS368" s="37">
        <v>647013.32090479019</v>
      </c>
      <c r="BT368" s="37">
        <v>888778.67909520981</v>
      </c>
      <c r="BU368" s="37">
        <v>676542.22540666652</v>
      </c>
      <c r="BV368" s="37">
        <v>708230.02459333348</v>
      </c>
      <c r="BW368" s="37">
        <v>584455.25890812534</v>
      </c>
      <c r="BX368" s="37">
        <v>865377.49109187466</v>
      </c>
      <c r="BY368" s="29"/>
      <c r="BZ368" s="24">
        <f>IFERROR(BX368/BW368-1,"X")</f>
        <v>0.48065652229490752</v>
      </c>
      <c r="CA368" s="24">
        <f t="shared" si="442"/>
        <v>-2.6329601006133352E-2</v>
      </c>
    </row>
    <row r="369" spans="1:79" ht="45" x14ac:dyDescent="0.25">
      <c r="A369" s="51" t="s">
        <v>49</v>
      </c>
      <c r="B369" s="4" t="s">
        <v>55</v>
      </c>
      <c r="C369" s="8">
        <v>26094.63</v>
      </c>
      <c r="D369" s="8">
        <v>36591.277000000002</v>
      </c>
      <c r="E369" s="8">
        <v>17527.82</v>
      </c>
      <c r="F369" s="8">
        <v>26879.391</v>
      </c>
      <c r="G369" s="8">
        <v>38314.275999999998</v>
      </c>
      <c r="H369" s="8">
        <v>59178.9</v>
      </c>
      <c r="I369" s="8">
        <v>9435.3250000000007</v>
      </c>
      <c r="J369" s="8">
        <v>29433.275999999998</v>
      </c>
      <c r="K369" s="8">
        <v>48287.28</v>
      </c>
      <c r="L369" s="8">
        <v>59499.048999999999</v>
      </c>
      <c r="M369" s="8">
        <v>9939.0540000000001</v>
      </c>
      <c r="N369" s="8">
        <v>28799.182467999999</v>
      </c>
      <c r="O369" s="8">
        <v>44079.843469934058</v>
      </c>
      <c r="P369" s="8">
        <v>62980.108053000018</v>
      </c>
      <c r="Q369" s="8">
        <v>21069.525118874313</v>
      </c>
      <c r="R369" s="8">
        <v>44153.457093999998</v>
      </c>
      <c r="S369" s="8">
        <v>82638.523781630967</v>
      </c>
      <c r="T369" s="8">
        <v>109181.36572000002</v>
      </c>
      <c r="U369" s="8">
        <v>30842.122860020929</v>
      </c>
      <c r="V369" s="8">
        <v>70718.800582749973</v>
      </c>
      <c r="W369" s="8">
        <v>106787.04042444052</v>
      </c>
      <c r="X369" s="8">
        <v>156771.26748499996</v>
      </c>
      <c r="Y369" s="29"/>
      <c r="Z369" s="24" t="s">
        <v>1</v>
      </c>
      <c r="AA369" s="24">
        <f t="shared" si="440"/>
        <v>0.43587934123343119</v>
      </c>
      <c r="AB369" s="7"/>
      <c r="AC369" s="8">
        <v>14664.602000000001</v>
      </c>
      <c r="AD369" s="8">
        <v>20227.173999999999</v>
      </c>
      <c r="AE369" s="8">
        <v>13148.361000000001</v>
      </c>
      <c r="AF369" s="8">
        <v>19684.03</v>
      </c>
      <c r="AG369" s="8">
        <v>21714.894</v>
      </c>
      <c r="AH369" s="8">
        <v>37614.720000000001</v>
      </c>
      <c r="AI369" s="8">
        <v>7155.9059999999999</v>
      </c>
      <c r="AJ369" s="8">
        <v>20184.396000000001</v>
      </c>
      <c r="AK369" s="8">
        <v>31698.071</v>
      </c>
      <c r="AL369" s="8">
        <v>38844.171000000002</v>
      </c>
      <c r="AM369" s="8">
        <v>5566.692</v>
      </c>
      <c r="AN369" s="8">
        <v>18356.613390999999</v>
      </c>
      <c r="AO369" s="8">
        <v>26853.832381</v>
      </c>
      <c r="AP369" s="8">
        <v>38486.508800000003</v>
      </c>
      <c r="AQ369" s="8">
        <v>10228.851394999998</v>
      </c>
      <c r="AR369" s="8">
        <v>20992.719692999995</v>
      </c>
      <c r="AS369" s="8">
        <v>47170.652494999995</v>
      </c>
      <c r="AT369" s="8">
        <v>57724.485274000013</v>
      </c>
      <c r="AU369" s="8">
        <v>16889.251377999994</v>
      </c>
      <c r="AV369" s="8">
        <v>34454.233723999998</v>
      </c>
      <c r="AW369" s="8">
        <v>49197.268881000011</v>
      </c>
      <c r="AX369" s="8">
        <v>69747.170882000006</v>
      </c>
      <c r="AY369" s="29"/>
      <c r="AZ369" s="24" t="s">
        <v>1</v>
      </c>
      <c r="BA369" s="24">
        <f t="shared" si="441"/>
        <v>0.20827705177329991</v>
      </c>
      <c r="BB369" s="11"/>
      <c r="BC369" s="8">
        <v>11430.028</v>
      </c>
      <c r="BD369" s="8">
        <v>16364.102999999999</v>
      </c>
      <c r="BE369" s="8">
        <v>4379.4589999999998</v>
      </c>
      <c r="BF369" s="8">
        <v>7195.3609999999999</v>
      </c>
      <c r="BG369" s="8">
        <v>16599.382000000001</v>
      </c>
      <c r="BH369" s="8">
        <v>21564.18</v>
      </c>
      <c r="BI369" s="8">
        <v>2279.4189999999999</v>
      </c>
      <c r="BJ369" s="8">
        <v>9248.8799999999992</v>
      </c>
      <c r="BK369" s="8">
        <v>16589.208999999999</v>
      </c>
      <c r="BL369" s="8">
        <v>20654.878000000001</v>
      </c>
      <c r="BM369" s="8">
        <v>4372.3620000000001</v>
      </c>
      <c r="BN369" s="8">
        <v>10442.569077</v>
      </c>
      <c r="BO369" s="8">
        <v>17226.011088934054</v>
      </c>
      <c r="BP369" s="8">
        <v>24493.599253000011</v>
      </c>
      <c r="BQ369" s="8">
        <v>10840.673723874314</v>
      </c>
      <c r="BR369" s="8">
        <v>23160.737401000002</v>
      </c>
      <c r="BS369" s="8">
        <v>35467.871286630965</v>
      </c>
      <c r="BT369" s="8">
        <v>51456.880446000003</v>
      </c>
      <c r="BU369" s="8">
        <v>13952.871482020935</v>
      </c>
      <c r="BV369" s="8">
        <v>36264.566858749982</v>
      </c>
      <c r="BW369" s="8">
        <v>57589.771543440518</v>
      </c>
      <c r="BX369" s="8">
        <v>87024.096602999969</v>
      </c>
      <c r="BY369" s="29"/>
      <c r="BZ369" s="24" t="s">
        <v>1</v>
      </c>
      <c r="CA369" s="24">
        <f t="shared" si="442"/>
        <v>0.69120428305647086</v>
      </c>
    </row>
    <row r="370" spans="1:79" x14ac:dyDescent="0.25">
      <c r="A370" s="51" t="s">
        <v>50</v>
      </c>
      <c r="B370" s="4" t="s">
        <v>55</v>
      </c>
      <c r="C370" s="8">
        <v>23804.681</v>
      </c>
      <c r="D370" s="8">
        <v>34485.339</v>
      </c>
      <c r="E370" s="8">
        <v>17413.812000000002</v>
      </c>
      <c r="F370" s="8">
        <v>26199.562999999998</v>
      </c>
      <c r="G370" s="8">
        <v>37498.082999999999</v>
      </c>
      <c r="H370" s="8">
        <v>57723.39</v>
      </c>
      <c r="I370" s="8">
        <v>9370.607</v>
      </c>
      <c r="J370" s="8">
        <v>29262.962</v>
      </c>
      <c r="K370" s="8">
        <v>46750.298999999999</v>
      </c>
      <c r="L370" s="8">
        <v>58131.118999999992</v>
      </c>
      <c r="M370" s="8">
        <v>9803.741</v>
      </c>
      <c r="N370" s="8">
        <v>28441.322452</v>
      </c>
      <c r="O370" s="8">
        <v>43517.403144934055</v>
      </c>
      <c r="P370" s="8">
        <v>62276.413691000009</v>
      </c>
      <c r="Q370" s="8">
        <v>20876.593372029667</v>
      </c>
      <c r="R370" s="8">
        <v>43624.389156000005</v>
      </c>
      <c r="S370" s="8">
        <v>81841.000134366623</v>
      </c>
      <c r="T370" s="8">
        <v>107713.952032</v>
      </c>
      <c r="U370" s="8">
        <v>30341.360084201813</v>
      </c>
      <c r="V370" s="8">
        <v>68606.595881749978</v>
      </c>
      <c r="W370" s="8">
        <v>100528.84514644052</v>
      </c>
      <c r="X370" s="8">
        <v>145811.09876100003</v>
      </c>
      <c r="Y370" s="29"/>
      <c r="Z370" s="24" t="s">
        <v>1</v>
      </c>
      <c r="AA370" s="24">
        <f t="shared" si="440"/>
        <v>0.35368813426956991</v>
      </c>
      <c r="AB370" s="7"/>
      <c r="AC370" s="8">
        <v>12598.562</v>
      </c>
      <c r="AD370" s="8">
        <v>18523.438999999998</v>
      </c>
      <c r="AE370" s="8">
        <v>13142.018</v>
      </c>
      <c r="AF370" s="8">
        <v>19195.228999999999</v>
      </c>
      <c r="AG370" s="8">
        <v>21296.337</v>
      </c>
      <c r="AH370" s="8">
        <v>36845.226999999999</v>
      </c>
      <c r="AI370" s="8">
        <v>7155.652</v>
      </c>
      <c r="AJ370" s="8">
        <v>20184.142</v>
      </c>
      <c r="AK370" s="8">
        <v>31675.557000000001</v>
      </c>
      <c r="AL370" s="8">
        <v>38819.108999999997</v>
      </c>
      <c r="AM370" s="8">
        <v>5516.2929999999997</v>
      </c>
      <c r="AN370" s="8">
        <v>18263.253388999998</v>
      </c>
      <c r="AO370" s="8">
        <v>26758.717344000001</v>
      </c>
      <c r="AP370" s="8">
        <v>38378.241374000005</v>
      </c>
      <c r="AQ370" s="8">
        <v>10171.374097</v>
      </c>
      <c r="AR370" s="8">
        <v>20824.675934999996</v>
      </c>
      <c r="AS370" s="8">
        <v>46947.012267999999</v>
      </c>
      <c r="AT370" s="8">
        <v>57498.848623999991</v>
      </c>
      <c r="AU370" s="8">
        <v>16834.721998999994</v>
      </c>
      <c r="AV370" s="8">
        <v>34294.109676</v>
      </c>
      <c r="AW370" s="8">
        <v>48952.526545000001</v>
      </c>
      <c r="AX370" s="8">
        <v>69438.020392000006</v>
      </c>
      <c r="AY370" s="29"/>
      <c r="AZ370" s="24" t="s">
        <v>1</v>
      </c>
      <c r="BA370" s="24">
        <f t="shared" si="441"/>
        <v>0.20764192768577638</v>
      </c>
      <c r="BB370" s="11"/>
      <c r="BC370" s="8">
        <v>11206.119000000001</v>
      </c>
      <c r="BD370" s="8">
        <v>15961.9</v>
      </c>
      <c r="BE370" s="8">
        <v>4271.7939999999999</v>
      </c>
      <c r="BF370" s="8">
        <v>7004.3339999999998</v>
      </c>
      <c r="BG370" s="8">
        <v>16201.745999999999</v>
      </c>
      <c r="BH370" s="8">
        <v>20878.163</v>
      </c>
      <c r="BI370" s="8">
        <v>2214.9549999999999</v>
      </c>
      <c r="BJ370" s="8">
        <v>9078.82</v>
      </c>
      <c r="BK370" s="8">
        <v>15074.742</v>
      </c>
      <c r="BL370" s="8">
        <v>19312.009999999998</v>
      </c>
      <c r="BM370" s="8">
        <v>4287.4480000000003</v>
      </c>
      <c r="BN370" s="8">
        <v>10178.069063000001</v>
      </c>
      <c r="BO370" s="8">
        <v>16758.68580093405</v>
      </c>
      <c r="BP370" s="8">
        <v>23898.172317000004</v>
      </c>
      <c r="BQ370" s="8">
        <v>10705.219275029667</v>
      </c>
      <c r="BR370" s="8">
        <v>22799.713221000005</v>
      </c>
      <c r="BS370" s="8">
        <v>34893.987866366631</v>
      </c>
      <c r="BT370" s="8">
        <v>50215.10340800001</v>
      </c>
      <c r="BU370" s="8">
        <v>13506.638085201821</v>
      </c>
      <c r="BV370" s="8">
        <v>34312.486205749978</v>
      </c>
      <c r="BW370" s="8">
        <v>51576.318601440522</v>
      </c>
      <c r="BX370" s="8">
        <v>76373.078369000039</v>
      </c>
      <c r="BY370" s="29"/>
      <c r="BZ370" s="24" t="s">
        <v>1</v>
      </c>
      <c r="CA370" s="24">
        <f t="shared" si="442"/>
        <v>0.52091847244573586</v>
      </c>
    </row>
    <row r="371" spans="1:79" x14ac:dyDescent="0.25">
      <c r="A371" s="51" t="s">
        <v>51</v>
      </c>
      <c r="B371" s="4" t="s">
        <v>55</v>
      </c>
      <c r="C371" s="8">
        <v>12695.040999999999</v>
      </c>
      <c r="D371" s="8">
        <v>18623.215</v>
      </c>
      <c r="E371" s="8">
        <v>9050.4009999999998</v>
      </c>
      <c r="F371" s="8">
        <v>14157.537</v>
      </c>
      <c r="G371" s="8">
        <v>19720.977999999999</v>
      </c>
      <c r="H371" s="8">
        <v>29889.805</v>
      </c>
      <c r="I371" s="8">
        <v>4104.7819999999992</v>
      </c>
      <c r="J371" s="8">
        <v>12206.999</v>
      </c>
      <c r="K371" s="8">
        <v>19415.609</v>
      </c>
      <c r="L371" s="8">
        <v>24422.216999999997</v>
      </c>
      <c r="M371" s="8">
        <v>4620.9660000000003</v>
      </c>
      <c r="N371" s="8">
        <v>13576.777699999999</v>
      </c>
      <c r="O371" s="8">
        <v>20850.586482619277</v>
      </c>
      <c r="P371" s="8">
        <v>30462.040139000004</v>
      </c>
      <c r="Q371" s="8">
        <v>10182.375269497454</v>
      </c>
      <c r="R371" s="8">
        <v>21674.974742000006</v>
      </c>
      <c r="S371" s="8">
        <v>44472.347713379975</v>
      </c>
      <c r="T371" s="8">
        <v>57630.837231999991</v>
      </c>
      <c r="U371" s="8">
        <v>15742.158703224599</v>
      </c>
      <c r="V371" s="8">
        <v>37305.26720875001</v>
      </c>
      <c r="W371" s="8">
        <v>55361.323250239395</v>
      </c>
      <c r="X371" s="8">
        <v>80399.557681000006</v>
      </c>
      <c r="Y371" s="29"/>
      <c r="Z371" s="24" t="s">
        <v>1</v>
      </c>
      <c r="AA371" s="24">
        <f t="shared" si="440"/>
        <v>0.39507877279904413</v>
      </c>
      <c r="AB371" s="7"/>
      <c r="AC371" s="8">
        <v>5925.6719999999996</v>
      </c>
      <c r="AD371" s="8">
        <v>9441.0650000000005</v>
      </c>
      <c r="AE371" s="8">
        <v>6569.98</v>
      </c>
      <c r="AF371" s="8">
        <v>9903.2219999999998</v>
      </c>
      <c r="AG371" s="8">
        <v>10161.467000000001</v>
      </c>
      <c r="AH371" s="8">
        <v>17901.506000000001</v>
      </c>
      <c r="AI371" s="8">
        <v>3025.9989999999998</v>
      </c>
      <c r="AJ371" s="8">
        <v>8277.4089999999997</v>
      </c>
      <c r="AK371" s="8">
        <v>12763.842000000001</v>
      </c>
      <c r="AL371" s="8">
        <v>15818.853999999999</v>
      </c>
      <c r="AM371" s="8">
        <v>2490.3609999999999</v>
      </c>
      <c r="AN371" s="8">
        <v>8460.9900349999989</v>
      </c>
      <c r="AO371" s="8">
        <v>12594.765240000002</v>
      </c>
      <c r="AP371" s="8">
        <v>18131.821889000003</v>
      </c>
      <c r="AQ371" s="8">
        <v>4880.1207620000005</v>
      </c>
      <c r="AR371" s="8">
        <v>10045.864838000003</v>
      </c>
      <c r="AS371" s="8">
        <v>26681.188500000004</v>
      </c>
      <c r="AT371" s="8">
        <v>32000.497645000003</v>
      </c>
      <c r="AU371" s="8">
        <v>8516.478975</v>
      </c>
      <c r="AV371" s="8">
        <v>16360.465013000005</v>
      </c>
      <c r="AW371" s="8">
        <v>23263.010813000001</v>
      </c>
      <c r="AX371" s="8">
        <v>32818.466166999999</v>
      </c>
      <c r="AY371" s="29"/>
      <c r="AZ371" s="24" t="s">
        <v>1</v>
      </c>
      <c r="BA371" s="24">
        <f t="shared" si="441"/>
        <v>2.5561118801157079E-2</v>
      </c>
      <c r="BB371" s="11"/>
      <c r="BC371" s="8">
        <v>6769.3689999999997</v>
      </c>
      <c r="BD371" s="8">
        <v>9182.15</v>
      </c>
      <c r="BE371" s="8">
        <v>2480.4209999999998</v>
      </c>
      <c r="BF371" s="8">
        <v>4254.3149999999996</v>
      </c>
      <c r="BG371" s="8">
        <v>9559.5110000000004</v>
      </c>
      <c r="BH371" s="8">
        <v>11988.299000000001</v>
      </c>
      <c r="BI371" s="8">
        <v>1078.7829999999999</v>
      </c>
      <c r="BJ371" s="8">
        <v>3929.59</v>
      </c>
      <c r="BK371" s="8">
        <v>6651.7669999999998</v>
      </c>
      <c r="BL371" s="8">
        <v>8603.3629999999994</v>
      </c>
      <c r="BM371" s="8">
        <v>2130.605</v>
      </c>
      <c r="BN371" s="8">
        <v>5115.7876650000007</v>
      </c>
      <c r="BO371" s="8">
        <v>8255.8212426192749</v>
      </c>
      <c r="BP371" s="8">
        <v>12330.218250000002</v>
      </c>
      <c r="BQ371" s="8">
        <v>5302.2545074974523</v>
      </c>
      <c r="BR371" s="8">
        <v>11629.109904000004</v>
      </c>
      <c r="BS371" s="8">
        <v>17791.159213379968</v>
      </c>
      <c r="BT371" s="8">
        <v>25630.339586999991</v>
      </c>
      <c r="BU371" s="8">
        <v>7225.679728224598</v>
      </c>
      <c r="BV371" s="8">
        <v>20944.802195750002</v>
      </c>
      <c r="BW371" s="8">
        <v>32098.312437239398</v>
      </c>
      <c r="BX371" s="8">
        <v>47581.091514000007</v>
      </c>
      <c r="BY371" s="29"/>
      <c r="BZ371" s="24" t="s">
        <v>1</v>
      </c>
      <c r="CA371" s="24">
        <f t="shared" si="442"/>
        <v>0.85643625019052405</v>
      </c>
    </row>
    <row r="372" spans="1:79" s="6" customFormat="1" ht="45" x14ac:dyDescent="0.25">
      <c r="A372" s="51" t="s">
        <v>99</v>
      </c>
      <c r="B372" s="4" t="s">
        <v>55</v>
      </c>
      <c r="C372" s="8">
        <v>6371.125</v>
      </c>
      <c r="D372" s="8">
        <v>10496.647000000001</v>
      </c>
      <c r="E372" s="8">
        <v>17527.82</v>
      </c>
      <c r="F372" s="8">
        <v>9351.5709999999999</v>
      </c>
      <c r="G372" s="8">
        <v>11434.885</v>
      </c>
      <c r="H372" s="8">
        <v>20864.624</v>
      </c>
      <c r="I372" s="8">
        <v>9435.3250000000007</v>
      </c>
      <c r="J372" s="8">
        <v>19997.951000000001</v>
      </c>
      <c r="K372" s="8">
        <v>18854.003999999997</v>
      </c>
      <c r="L372" s="8">
        <v>11211.769000000004</v>
      </c>
      <c r="M372" s="8">
        <v>9939.0540000000001</v>
      </c>
      <c r="N372" s="8">
        <v>18860.128467999999</v>
      </c>
      <c r="O372" s="8">
        <v>15280.661001934055</v>
      </c>
      <c r="P372" s="8">
        <v>18900.26458306596</v>
      </c>
      <c r="Q372" s="8">
        <v>21069.525118874313</v>
      </c>
      <c r="R372" s="8">
        <v>23083.931975125684</v>
      </c>
      <c r="S372" s="8">
        <v>38485.066687630962</v>
      </c>
      <c r="T372" s="8">
        <v>26542.841938369056</v>
      </c>
      <c r="U372" s="8">
        <v>30842.122860020929</v>
      </c>
      <c r="V372" s="8">
        <v>39876.677722729051</v>
      </c>
      <c r="W372" s="8">
        <v>36068.239841690542</v>
      </c>
      <c r="X372" s="8">
        <v>49984.227060559439</v>
      </c>
      <c r="Y372" s="29"/>
      <c r="Z372" s="24">
        <f>IFERROR(X372/W372-1,"X")</f>
        <v>0.38582385167528166</v>
      </c>
      <c r="AA372" s="24">
        <f t="shared" si="440"/>
        <v>0.88315279790385381</v>
      </c>
      <c r="AB372" s="7"/>
      <c r="AC372" s="8">
        <v>2917.3739999999998</v>
      </c>
      <c r="AD372" s="8">
        <v>5562.5720000000001</v>
      </c>
      <c r="AE372" s="8">
        <v>13148.361000000001</v>
      </c>
      <c r="AF372" s="8">
        <v>6535.6689999999999</v>
      </c>
      <c r="AG372" s="8">
        <v>2030.864</v>
      </c>
      <c r="AH372" s="8">
        <v>15899.825999999999</v>
      </c>
      <c r="AI372" s="8">
        <v>7155.9059999999999</v>
      </c>
      <c r="AJ372" s="8">
        <v>13028.49</v>
      </c>
      <c r="AK372" s="8">
        <v>11513.674999999999</v>
      </c>
      <c r="AL372" s="8">
        <v>7146.1000000000022</v>
      </c>
      <c r="AM372" s="8">
        <v>5566.692</v>
      </c>
      <c r="AN372" s="8">
        <v>12789.921391</v>
      </c>
      <c r="AO372" s="8">
        <v>8497.2189900000012</v>
      </c>
      <c r="AP372" s="8">
        <v>11632.676419000003</v>
      </c>
      <c r="AQ372" s="8">
        <v>10228.851394999998</v>
      </c>
      <c r="AR372" s="8">
        <v>10763.868297999998</v>
      </c>
      <c r="AS372" s="8">
        <v>26177.932801999999</v>
      </c>
      <c r="AT372" s="8">
        <v>10553.832779000017</v>
      </c>
      <c r="AU372" s="8">
        <v>16889.251377999994</v>
      </c>
      <c r="AV372" s="8">
        <v>17564.982346000004</v>
      </c>
      <c r="AW372" s="8">
        <v>14743.035157000011</v>
      </c>
      <c r="AX372" s="8">
        <v>20549.902000999995</v>
      </c>
      <c r="AY372" s="29"/>
      <c r="AZ372" s="24">
        <f>IFERROR(AX372/AW372-1,"X")</f>
        <v>0.39387187116913824</v>
      </c>
      <c r="BA372" s="24">
        <f t="shared" si="441"/>
        <v>0.94715061639882392</v>
      </c>
      <c r="BB372" s="11"/>
      <c r="BC372" s="8">
        <v>3453.7510000000002</v>
      </c>
      <c r="BD372" s="8">
        <v>4934.0749999999998</v>
      </c>
      <c r="BE372" s="8">
        <v>4379.4589999999998</v>
      </c>
      <c r="BF372" s="8">
        <v>2815.902</v>
      </c>
      <c r="BG372" s="8">
        <v>9404.0210000000006</v>
      </c>
      <c r="BH372" s="8">
        <v>4964.7979999999998</v>
      </c>
      <c r="BI372" s="8">
        <v>2279.4189999999999</v>
      </c>
      <c r="BJ372" s="8">
        <v>6969.4609999999993</v>
      </c>
      <c r="BK372" s="8">
        <v>7340.3289999999988</v>
      </c>
      <c r="BL372" s="8">
        <v>4065.6690000000008</v>
      </c>
      <c r="BM372" s="8">
        <v>4372.3620000000001</v>
      </c>
      <c r="BN372" s="8">
        <v>6070.207077</v>
      </c>
      <c r="BO372" s="8">
        <v>6783.4420119340548</v>
      </c>
      <c r="BP372" s="8">
        <v>7267.5881640659582</v>
      </c>
      <c r="BQ372" s="8">
        <v>10840.673723874314</v>
      </c>
      <c r="BR372" s="8">
        <v>12320.063677125689</v>
      </c>
      <c r="BS372" s="8">
        <v>12307.133885630965</v>
      </c>
      <c r="BT372" s="8">
        <v>15989.009159369038</v>
      </c>
      <c r="BU372" s="8">
        <v>13952.871482020935</v>
      </c>
      <c r="BV372" s="8">
        <v>22311.695376729047</v>
      </c>
      <c r="BW372" s="8">
        <v>21325.204684690532</v>
      </c>
      <c r="BX372" s="8">
        <v>29434.325059559447</v>
      </c>
      <c r="BY372" s="29"/>
      <c r="BZ372" s="24">
        <f>IFERROR(BX372/BW372-1,"X")</f>
        <v>0.38025990815884136</v>
      </c>
      <c r="CA372" s="24">
        <f t="shared" si="442"/>
        <v>0.84090988792209753</v>
      </c>
    </row>
    <row r="373" spans="1:79" s="6" customFormat="1" x14ac:dyDescent="0.25">
      <c r="A373" s="51" t="s">
        <v>50</v>
      </c>
      <c r="B373" s="4" t="s">
        <v>55</v>
      </c>
      <c r="C373" s="8">
        <v>6462.0349999999999</v>
      </c>
      <c r="D373" s="8">
        <v>10680.657999999999</v>
      </c>
      <c r="E373" s="8">
        <v>17413.812000000002</v>
      </c>
      <c r="F373" s="8">
        <v>8785.7510000000002</v>
      </c>
      <c r="G373" s="8">
        <v>11298.52</v>
      </c>
      <c r="H373" s="8">
        <v>20225.307000000001</v>
      </c>
      <c r="I373" s="8">
        <v>9370.607</v>
      </c>
      <c r="J373" s="8">
        <v>19892.355</v>
      </c>
      <c r="K373" s="8">
        <v>17487.337</v>
      </c>
      <c r="L373" s="8">
        <v>11380.819999999996</v>
      </c>
      <c r="M373" s="8">
        <v>9803.741</v>
      </c>
      <c r="N373" s="8">
        <v>18637.581451999999</v>
      </c>
      <c r="O373" s="8">
        <v>15076.080692934052</v>
      </c>
      <c r="P373" s="8">
        <v>18759.010546065954</v>
      </c>
      <c r="Q373" s="8">
        <v>20876.593372029667</v>
      </c>
      <c r="R373" s="8">
        <v>22747.795783970334</v>
      </c>
      <c r="S373" s="8">
        <v>38216.610978366632</v>
      </c>
      <c r="T373" s="8">
        <v>25872.951897633371</v>
      </c>
      <c r="U373" s="8">
        <v>30341.360084201813</v>
      </c>
      <c r="V373" s="8">
        <v>38265.235797548165</v>
      </c>
      <c r="W373" s="8">
        <v>31922.249264690545</v>
      </c>
      <c r="X373" s="8">
        <v>45282.253614559522</v>
      </c>
      <c r="Y373" s="29"/>
      <c r="Z373" s="24">
        <f>IFERROR(X373/W373-1,"X")</f>
        <v>0.41851701110067396</v>
      </c>
      <c r="AA373" s="24">
        <f t="shared" si="440"/>
        <v>0.75017732007230076</v>
      </c>
      <c r="AB373" s="7"/>
      <c r="AC373" s="8">
        <v>2902.3229999999999</v>
      </c>
      <c r="AD373" s="8">
        <v>5924.8770000000004</v>
      </c>
      <c r="AE373" s="8">
        <v>13142.018</v>
      </c>
      <c r="AF373" s="8">
        <v>6053.2110000000002</v>
      </c>
      <c r="AG373" s="8">
        <v>2101.1080000000002</v>
      </c>
      <c r="AH373" s="8">
        <v>15548.89</v>
      </c>
      <c r="AI373" s="8">
        <v>7155.652</v>
      </c>
      <c r="AJ373" s="8">
        <v>13028.49</v>
      </c>
      <c r="AK373" s="8">
        <v>11491.415000000001</v>
      </c>
      <c r="AL373" s="8">
        <v>7143.551999999997</v>
      </c>
      <c r="AM373" s="8">
        <v>5516.2929999999997</v>
      </c>
      <c r="AN373" s="8">
        <v>12746.960388999998</v>
      </c>
      <c r="AO373" s="8">
        <v>8495.4639550000029</v>
      </c>
      <c r="AP373" s="8">
        <v>11619.524030000004</v>
      </c>
      <c r="AQ373" s="8">
        <v>10171.374097</v>
      </c>
      <c r="AR373" s="8">
        <v>10653.301837999996</v>
      </c>
      <c r="AS373" s="8">
        <v>26122.336333000003</v>
      </c>
      <c r="AT373" s="8">
        <v>10551.836355999993</v>
      </c>
      <c r="AU373" s="8">
        <v>16834.721998999994</v>
      </c>
      <c r="AV373" s="8">
        <v>17459.387677000006</v>
      </c>
      <c r="AW373" s="8">
        <v>14658.416869000002</v>
      </c>
      <c r="AX373" s="8">
        <v>20485.493847000005</v>
      </c>
      <c r="AY373" s="29"/>
      <c r="AZ373" s="24">
        <f>IFERROR(AX373/AW373-1,"X")</f>
        <v>0.39752430498297908</v>
      </c>
      <c r="BA373" s="24">
        <f t="shared" si="441"/>
        <v>0.94141504434453527</v>
      </c>
      <c r="BB373" s="11"/>
      <c r="BC373" s="8">
        <v>3559.712</v>
      </c>
      <c r="BD373" s="8">
        <v>4755.7809999999999</v>
      </c>
      <c r="BE373" s="8">
        <v>4271.7939999999999</v>
      </c>
      <c r="BF373" s="8">
        <v>2732.54</v>
      </c>
      <c r="BG373" s="8">
        <v>9197.4120000000003</v>
      </c>
      <c r="BH373" s="8">
        <v>4676.4170000000004</v>
      </c>
      <c r="BI373" s="8">
        <v>2214.9549999999999</v>
      </c>
      <c r="BJ373" s="8">
        <v>6863.8649999999998</v>
      </c>
      <c r="BK373" s="8">
        <v>5995.9220000000005</v>
      </c>
      <c r="BL373" s="8">
        <v>4237.2679999999982</v>
      </c>
      <c r="BM373" s="8">
        <v>4287.4480000000003</v>
      </c>
      <c r="BN373" s="8">
        <v>5890.6210630000005</v>
      </c>
      <c r="BO373" s="8">
        <v>6580.6167379340495</v>
      </c>
      <c r="BP373" s="8">
        <v>7139.4865160659519</v>
      </c>
      <c r="BQ373" s="8">
        <v>10705.219275029667</v>
      </c>
      <c r="BR373" s="8">
        <v>12094.493945970338</v>
      </c>
      <c r="BS373" s="8">
        <v>12094.274645366626</v>
      </c>
      <c r="BT373" s="8">
        <v>15321.115541633377</v>
      </c>
      <c r="BU373" s="8">
        <v>13506.638085201821</v>
      </c>
      <c r="BV373" s="8">
        <v>20805.848120548158</v>
      </c>
      <c r="BW373" s="8">
        <v>17263.832395690541</v>
      </c>
      <c r="BX373" s="8">
        <v>24796.759767559521</v>
      </c>
      <c r="BY373" s="29"/>
      <c r="BZ373" s="24">
        <f>IFERROR(BX373/BW373-1,"X")</f>
        <v>0.43634154915390488</v>
      </c>
      <c r="CA373" s="24">
        <f t="shared" si="442"/>
        <v>0.61846960165381981</v>
      </c>
    </row>
    <row r="374" spans="1:79" s="6" customFormat="1" x14ac:dyDescent="0.25">
      <c r="A374" s="51" t="s">
        <v>51</v>
      </c>
      <c r="B374" s="4" t="s">
        <v>55</v>
      </c>
      <c r="C374" s="8">
        <v>3253.1770000000001</v>
      </c>
      <c r="D374" s="8">
        <v>5928.174</v>
      </c>
      <c r="E374" s="8">
        <v>9050.4009999999998</v>
      </c>
      <c r="F374" s="8">
        <v>5107.1360000000004</v>
      </c>
      <c r="G374" s="8">
        <v>5563.4409999999998</v>
      </c>
      <c r="H374" s="8">
        <v>10168.826999999999</v>
      </c>
      <c r="I374" s="8">
        <v>4104.7819999999992</v>
      </c>
      <c r="J374" s="8">
        <v>8102.2170000000006</v>
      </c>
      <c r="K374" s="8">
        <v>7208.6100000000006</v>
      </c>
      <c r="L374" s="8">
        <v>5006.6079999999984</v>
      </c>
      <c r="M374" s="8">
        <v>4620.9660000000003</v>
      </c>
      <c r="N374" s="8">
        <v>8955.8117000000002</v>
      </c>
      <c r="O374" s="8">
        <v>7273.8087826192786</v>
      </c>
      <c r="P374" s="8">
        <v>9611.4536563807269</v>
      </c>
      <c r="Q374" s="8">
        <v>10182.375269497454</v>
      </c>
      <c r="R374" s="8">
        <v>11492.599472502556</v>
      </c>
      <c r="S374" s="8">
        <v>22797.372971379962</v>
      </c>
      <c r="T374" s="8">
        <v>13158.489518620023</v>
      </c>
      <c r="U374" s="8">
        <v>15742.158703224599</v>
      </c>
      <c r="V374" s="8">
        <v>21563.108505525408</v>
      </c>
      <c r="W374" s="8">
        <v>18056.056041489392</v>
      </c>
      <c r="X374" s="8">
        <v>25038.234430760607</v>
      </c>
      <c r="Y374" s="29"/>
      <c r="Z374" s="24">
        <f>IFERROR(X374/W374-1,"X")</f>
        <v>0.38669454576500506</v>
      </c>
      <c r="AA374" s="24">
        <f t="shared" si="440"/>
        <v>0.90281980278435903</v>
      </c>
      <c r="AB374" s="7"/>
      <c r="AC374" s="8">
        <v>1281.3</v>
      </c>
      <c r="AD374" s="8">
        <v>3515.393</v>
      </c>
      <c r="AE374" s="8">
        <v>6569.98</v>
      </c>
      <c r="AF374" s="8">
        <v>3333.2420000000002</v>
      </c>
      <c r="AG374" s="8">
        <v>258.245</v>
      </c>
      <c r="AH374" s="8">
        <v>7740.0389999999998</v>
      </c>
      <c r="AI374" s="8">
        <v>3025.9989999999998</v>
      </c>
      <c r="AJ374" s="8">
        <v>5251.41</v>
      </c>
      <c r="AK374" s="8">
        <v>4486.4330000000009</v>
      </c>
      <c r="AL374" s="8">
        <v>3055.0119999999993</v>
      </c>
      <c r="AM374" s="8">
        <v>2490.3609999999999</v>
      </c>
      <c r="AN374" s="8">
        <v>5970.629034999999</v>
      </c>
      <c r="AO374" s="8">
        <v>4133.7752050000045</v>
      </c>
      <c r="AP374" s="8">
        <v>5537.0566490000001</v>
      </c>
      <c r="AQ374" s="8">
        <v>4880.1207620000005</v>
      </c>
      <c r="AR374" s="8">
        <v>5165.7440760000027</v>
      </c>
      <c r="AS374" s="8">
        <v>16635.323661999999</v>
      </c>
      <c r="AT374" s="8">
        <v>5319.3091449999993</v>
      </c>
      <c r="AU374" s="8">
        <v>8516.478975</v>
      </c>
      <c r="AV374" s="8">
        <v>7843.9860380000046</v>
      </c>
      <c r="AW374" s="8">
        <v>6902.5457999999971</v>
      </c>
      <c r="AX374" s="8">
        <v>9555.4553539999979</v>
      </c>
      <c r="AY374" s="29"/>
      <c r="AZ374" s="24">
        <f>IFERROR(AX374/AW374-1,"X")</f>
        <v>0.38433784155405415</v>
      </c>
      <c r="BA374" s="24">
        <f t="shared" si="441"/>
        <v>0.79637150117169941</v>
      </c>
      <c r="BB374" s="11"/>
      <c r="BC374" s="8">
        <v>1971.877</v>
      </c>
      <c r="BD374" s="8">
        <v>2412.7809999999999</v>
      </c>
      <c r="BE374" s="8">
        <v>2480.4209999999998</v>
      </c>
      <c r="BF374" s="8">
        <v>1773.894</v>
      </c>
      <c r="BG374" s="8">
        <v>5305.1959999999999</v>
      </c>
      <c r="BH374" s="8">
        <v>2428.788</v>
      </c>
      <c r="BI374" s="8">
        <v>1078.7829999999999</v>
      </c>
      <c r="BJ374" s="8">
        <v>2850.8070000000002</v>
      </c>
      <c r="BK374" s="8">
        <v>2722.1769999999997</v>
      </c>
      <c r="BL374" s="8">
        <v>1951.5959999999993</v>
      </c>
      <c r="BM374" s="8">
        <v>2130.605</v>
      </c>
      <c r="BN374" s="8">
        <v>2985.1826650000007</v>
      </c>
      <c r="BO374" s="8">
        <v>3140.0335776192742</v>
      </c>
      <c r="BP374" s="8">
        <v>4074.3970073807268</v>
      </c>
      <c r="BQ374" s="8">
        <v>5302.2545074974523</v>
      </c>
      <c r="BR374" s="8">
        <v>6326.8553965025521</v>
      </c>
      <c r="BS374" s="8">
        <v>6162.0493093799632</v>
      </c>
      <c r="BT374" s="8">
        <v>7839.1803736200236</v>
      </c>
      <c r="BU374" s="8">
        <v>7225.679728224598</v>
      </c>
      <c r="BV374" s="8">
        <v>13719.122467525405</v>
      </c>
      <c r="BW374" s="8">
        <v>11153.510241489395</v>
      </c>
      <c r="BX374" s="8">
        <v>15482.779076760609</v>
      </c>
      <c r="BY374" s="29"/>
      <c r="BZ374" s="24">
        <f>IFERROR(BX374/BW374-1,"X")</f>
        <v>0.38815303357744546</v>
      </c>
      <c r="CA374" s="24">
        <f t="shared" si="442"/>
        <v>0.97505075005830988</v>
      </c>
    </row>
    <row r="375" spans="1:79" ht="45" x14ac:dyDescent="0.25">
      <c r="A375" s="51" t="s">
        <v>52</v>
      </c>
      <c r="B375" s="4" t="s">
        <v>55</v>
      </c>
      <c r="C375" s="8">
        <v>5184.0529999999999</v>
      </c>
      <c r="D375" s="8">
        <v>5515.2470000000003</v>
      </c>
      <c r="E375" s="8">
        <v>2086.3989999999999</v>
      </c>
      <c r="F375" s="8">
        <v>2422.2710000000002</v>
      </c>
      <c r="G375" s="8">
        <v>3572.902</v>
      </c>
      <c r="H375" s="8">
        <v>5239.7030000000004</v>
      </c>
      <c r="I375" s="8">
        <v>703.44900000000007</v>
      </c>
      <c r="J375" s="8">
        <v>1775.5809999999999</v>
      </c>
      <c r="K375" s="8">
        <v>4008.9189999999999</v>
      </c>
      <c r="L375" s="8">
        <v>5268.1779999999999</v>
      </c>
      <c r="M375" s="8">
        <v>1113.741</v>
      </c>
      <c r="N375" s="8">
        <v>3842.3187500000013</v>
      </c>
      <c r="O375" s="8">
        <v>6288.6978731567033</v>
      </c>
      <c r="P375" s="8">
        <v>9855.3000070000016</v>
      </c>
      <c r="Q375" s="8">
        <v>3088.4897080667033</v>
      </c>
      <c r="R375" s="8">
        <v>6071.3600820000001</v>
      </c>
      <c r="S375" s="8">
        <v>18648.537469479877</v>
      </c>
      <c r="T375" s="8">
        <v>22590.141322999996</v>
      </c>
      <c r="U375" s="8">
        <v>4746.6929385932035</v>
      </c>
      <c r="V375" s="8">
        <v>13823.230200999997</v>
      </c>
      <c r="W375" s="8">
        <v>28500.548108284765</v>
      </c>
      <c r="X375" s="8">
        <v>47457.73422299997</v>
      </c>
      <c r="Y375" s="29"/>
      <c r="Z375" s="24" t="s">
        <v>1</v>
      </c>
      <c r="AA375" s="24">
        <f t="shared" si="440"/>
        <v>1.1008161721715837</v>
      </c>
      <c r="AB375" s="7"/>
      <c r="AC375" s="8">
        <v>2786.8229999999999</v>
      </c>
      <c r="AD375" s="8">
        <v>2986.732</v>
      </c>
      <c r="AE375" s="8">
        <v>1214.3389999999999</v>
      </c>
      <c r="AF375" s="8">
        <v>1028.348</v>
      </c>
      <c r="AG375" s="8">
        <v>1101.634</v>
      </c>
      <c r="AH375" s="8">
        <v>2006.65</v>
      </c>
      <c r="AI375" s="8">
        <v>346.06700000000001</v>
      </c>
      <c r="AJ375" s="8">
        <v>1042.2729999999999</v>
      </c>
      <c r="AK375" s="8">
        <v>1748.8720000000001</v>
      </c>
      <c r="AL375" s="8">
        <v>2225.0549999999998</v>
      </c>
      <c r="AM375" s="8">
        <v>743.27599999999995</v>
      </c>
      <c r="AN375" s="8">
        <v>2453.1970970000007</v>
      </c>
      <c r="AO375" s="8">
        <v>3765.702828</v>
      </c>
      <c r="AP375" s="8">
        <v>5681.8767589999998</v>
      </c>
      <c r="AQ375" s="8">
        <v>1725.6107050000003</v>
      </c>
      <c r="AR375" s="8">
        <v>3119.0348089999993</v>
      </c>
      <c r="AS375" s="8">
        <v>13694.054269</v>
      </c>
      <c r="AT375" s="8">
        <v>15154.889853999995</v>
      </c>
      <c r="AU375" s="8">
        <v>2096.8862919999997</v>
      </c>
      <c r="AV375" s="8">
        <v>4483.2198289999997</v>
      </c>
      <c r="AW375" s="8">
        <v>7783.2430390000018</v>
      </c>
      <c r="AX375" s="8">
        <v>11421.318015000003</v>
      </c>
      <c r="AY375" s="29"/>
      <c r="AZ375" s="24" t="s">
        <v>1</v>
      </c>
      <c r="BA375" s="24">
        <f t="shared" si="441"/>
        <v>-0.2463608693278988</v>
      </c>
      <c r="BB375" s="11"/>
      <c r="BC375" s="8">
        <v>2397.23</v>
      </c>
      <c r="BD375" s="8">
        <v>2528.5149999999999</v>
      </c>
      <c r="BE375" s="8">
        <v>872.06</v>
      </c>
      <c r="BF375" s="8">
        <v>1393.923</v>
      </c>
      <c r="BG375" s="8">
        <v>2471.268</v>
      </c>
      <c r="BH375" s="8">
        <v>3233.0529999999999</v>
      </c>
      <c r="BI375" s="8">
        <v>357.38200000000001</v>
      </c>
      <c r="BJ375" s="8">
        <v>733.30799999999999</v>
      </c>
      <c r="BK375" s="8">
        <v>2260.047</v>
      </c>
      <c r="BL375" s="8">
        <v>3043.123</v>
      </c>
      <c r="BM375" s="8">
        <v>370.46499999999997</v>
      </c>
      <c r="BN375" s="8">
        <v>1389.1216530000008</v>
      </c>
      <c r="BO375" s="8">
        <v>2522.9950451567033</v>
      </c>
      <c r="BP375" s="8">
        <v>4173.423248000001</v>
      </c>
      <c r="BQ375" s="8">
        <v>1362.879003066703</v>
      </c>
      <c r="BR375" s="8">
        <v>2952.3252730000008</v>
      </c>
      <c r="BS375" s="8">
        <v>4954.4832004798764</v>
      </c>
      <c r="BT375" s="8">
        <v>7435.2514690000016</v>
      </c>
      <c r="BU375" s="8">
        <v>2649.8066465932034</v>
      </c>
      <c r="BV375" s="8">
        <v>9340.010371999997</v>
      </c>
      <c r="BW375" s="8">
        <v>20717.305069284765</v>
      </c>
      <c r="BX375" s="8">
        <v>36036.416207999966</v>
      </c>
      <c r="BY375" s="29"/>
      <c r="BZ375" s="24" t="s">
        <v>1</v>
      </c>
      <c r="CA375" s="24">
        <f t="shared" si="442"/>
        <v>3.8466977019200472</v>
      </c>
    </row>
    <row r="376" spans="1:79" ht="22.5" x14ac:dyDescent="0.25">
      <c r="A376" s="51" t="s">
        <v>53</v>
      </c>
      <c r="B376" s="4" t="s">
        <v>55</v>
      </c>
      <c r="C376" s="8">
        <v>2983.0859999999998</v>
      </c>
      <c r="D376" s="8">
        <v>3665.3490000000002</v>
      </c>
      <c r="E376" s="8">
        <v>2018.0360000000001</v>
      </c>
      <c r="F376" s="8">
        <v>2279.9639999999999</v>
      </c>
      <c r="G376" s="8">
        <v>3307.4850000000001</v>
      </c>
      <c r="H376" s="8">
        <v>4915.4359999999997</v>
      </c>
      <c r="I376" s="8">
        <v>654.28399999999999</v>
      </c>
      <c r="J376" s="8">
        <v>1618.634</v>
      </c>
      <c r="K376" s="8">
        <v>2883.3980000000001</v>
      </c>
      <c r="L376" s="8">
        <v>4032.8939999999998</v>
      </c>
      <c r="M376" s="8">
        <v>994.96600000000001</v>
      </c>
      <c r="N376" s="8">
        <v>3543.8747180000009</v>
      </c>
      <c r="O376" s="8">
        <v>5786.9663681567035</v>
      </c>
      <c r="P376" s="8">
        <v>9090.8026879999998</v>
      </c>
      <c r="Q376" s="8">
        <v>3013.7302573062816</v>
      </c>
      <c r="R376" s="8">
        <v>5949.9525799999992</v>
      </c>
      <c r="S376" s="8">
        <v>18363.652275479875</v>
      </c>
      <c r="T376" s="8">
        <v>22292.918822999996</v>
      </c>
      <c r="U376" s="8">
        <v>4672.7567555932028</v>
      </c>
      <c r="V376" s="8">
        <v>13709.151084999998</v>
      </c>
      <c r="W376" s="8">
        <v>27325.566602284776</v>
      </c>
      <c r="X376" s="8">
        <v>45856.347113999997</v>
      </c>
      <c r="Y376" s="29"/>
      <c r="Z376" s="24" t="s">
        <v>1</v>
      </c>
      <c r="AA376" s="24">
        <f t="shared" si="440"/>
        <v>1.0569916159515729</v>
      </c>
      <c r="AB376" s="7"/>
      <c r="AC376" s="8">
        <v>745.93299999999999</v>
      </c>
      <c r="AD376" s="8">
        <v>1365.6369999999999</v>
      </c>
      <c r="AE376" s="8">
        <v>1207.9960000000001</v>
      </c>
      <c r="AF376" s="8">
        <v>1018.605</v>
      </c>
      <c r="AG376" s="8">
        <v>1091.2339999999999</v>
      </c>
      <c r="AH376" s="8">
        <v>1996.2660000000001</v>
      </c>
      <c r="AI376" s="8">
        <v>346.06700000000001</v>
      </c>
      <c r="AJ376" s="8">
        <v>1036.2729999999999</v>
      </c>
      <c r="AK376" s="8">
        <v>1740.8989999999999</v>
      </c>
      <c r="AL376" s="8">
        <v>2217.0819999999999</v>
      </c>
      <c r="AM376" s="8">
        <v>708.18600000000004</v>
      </c>
      <c r="AN376" s="8">
        <v>2377.3389520000005</v>
      </c>
      <c r="AO376" s="8">
        <v>3685.4022639999994</v>
      </c>
      <c r="AP376" s="8">
        <v>5578.9761949999984</v>
      </c>
      <c r="AQ376" s="8">
        <v>1694.4612060000002</v>
      </c>
      <c r="AR376" s="8">
        <v>3068.1184629999993</v>
      </c>
      <c r="AS376" s="8">
        <v>13604.931709</v>
      </c>
      <c r="AT376" s="8">
        <v>15076.747292999997</v>
      </c>
      <c r="AU376" s="8">
        <v>2061.1050659999996</v>
      </c>
      <c r="AV376" s="8">
        <v>4409.083044</v>
      </c>
      <c r="AW376" s="8">
        <v>7688.6001360000018</v>
      </c>
      <c r="AX376" s="8">
        <v>11269.774904000004</v>
      </c>
      <c r="AY376" s="29"/>
      <c r="AZ376" s="24" t="s">
        <v>1</v>
      </c>
      <c r="BA376" s="24">
        <f t="shared" si="441"/>
        <v>-0.25250621470372048</v>
      </c>
      <c r="BB376" s="11"/>
      <c r="BC376" s="8">
        <v>2237.1529999999998</v>
      </c>
      <c r="BD376" s="8">
        <v>2299.712</v>
      </c>
      <c r="BE376" s="8">
        <v>810.04</v>
      </c>
      <c r="BF376" s="8">
        <v>1261.3589999999999</v>
      </c>
      <c r="BG376" s="8">
        <v>2216.2510000000002</v>
      </c>
      <c r="BH376" s="8">
        <v>2919.17</v>
      </c>
      <c r="BI376" s="8">
        <v>308.21699999999998</v>
      </c>
      <c r="BJ376" s="8">
        <v>582.36099999999999</v>
      </c>
      <c r="BK376" s="8">
        <v>1142.499</v>
      </c>
      <c r="BL376" s="8">
        <v>1815.8119999999999</v>
      </c>
      <c r="BM376" s="8">
        <v>286.77999999999997</v>
      </c>
      <c r="BN376" s="8">
        <v>1166.5357660000004</v>
      </c>
      <c r="BO376" s="8">
        <v>2101.5641041567037</v>
      </c>
      <c r="BP376" s="8">
        <v>3511.8264930000009</v>
      </c>
      <c r="BQ376" s="8">
        <v>1319.2690513062814</v>
      </c>
      <c r="BR376" s="8">
        <v>2881.8341170000003</v>
      </c>
      <c r="BS376" s="8">
        <v>4758.7205664798757</v>
      </c>
      <c r="BT376" s="8">
        <v>7216.1715300000005</v>
      </c>
      <c r="BU376" s="8">
        <v>2611.6516895932032</v>
      </c>
      <c r="BV376" s="8">
        <v>9300.0680409999968</v>
      </c>
      <c r="BW376" s="8">
        <v>19636.966466284775</v>
      </c>
      <c r="BX376" s="8">
        <v>34586.572209999991</v>
      </c>
      <c r="BY376" s="29"/>
      <c r="BZ376" s="24" t="s">
        <v>1</v>
      </c>
      <c r="CA376" s="24">
        <f t="shared" si="442"/>
        <v>3.7929254544757178</v>
      </c>
    </row>
    <row r="377" spans="1:79" s="6" customFormat="1" ht="45" x14ac:dyDescent="0.25">
      <c r="A377" s="51" t="s">
        <v>100</v>
      </c>
      <c r="B377" s="4" t="s">
        <v>55</v>
      </c>
      <c r="C377" s="8">
        <v>1104.7719999999999</v>
      </c>
      <c r="D377" s="8">
        <v>331.19400000000002</v>
      </c>
      <c r="E377" s="8">
        <v>2086.3989999999999</v>
      </c>
      <c r="F377" s="8">
        <v>335.87200000000001</v>
      </c>
      <c r="G377" s="8">
        <v>1150.6310000000001</v>
      </c>
      <c r="H377" s="8">
        <v>1666.8009999999999</v>
      </c>
      <c r="I377" s="8">
        <v>703.44900000000007</v>
      </c>
      <c r="J377" s="8">
        <v>1072.1319999999998</v>
      </c>
      <c r="K377" s="8">
        <v>2233.3380000000002</v>
      </c>
      <c r="L377" s="8">
        <v>1259.2589999999998</v>
      </c>
      <c r="M377" s="8">
        <v>1113.741</v>
      </c>
      <c r="N377" s="8">
        <v>2728.5777500000013</v>
      </c>
      <c r="O377" s="8">
        <v>2446.379123156702</v>
      </c>
      <c r="P377" s="8">
        <v>3566.6021338432975</v>
      </c>
      <c r="Q377" s="8">
        <v>3088.4897080667033</v>
      </c>
      <c r="R377" s="8">
        <v>2982.8703739332968</v>
      </c>
      <c r="S377" s="8">
        <v>12577.177387479876</v>
      </c>
      <c r="T377" s="8">
        <v>3941.6038535201214</v>
      </c>
      <c r="U377" s="8">
        <v>4746.6929385932035</v>
      </c>
      <c r="V377" s="8">
        <v>9076.5372624067932</v>
      </c>
      <c r="W377" s="8">
        <v>14677.317907284769</v>
      </c>
      <c r="X377" s="8">
        <v>18957.186114715205</v>
      </c>
      <c r="Y377" s="29"/>
      <c r="Z377" s="24">
        <f>IFERROR(X377/W377-1,"X")</f>
        <v>0.29159743179686903</v>
      </c>
      <c r="AA377" s="24">
        <f t="shared" si="440"/>
        <v>3.8095107522754077</v>
      </c>
      <c r="AB377" s="7"/>
      <c r="AC377" s="8">
        <v>404.13600000000002</v>
      </c>
      <c r="AD377" s="8">
        <v>199.90899999999999</v>
      </c>
      <c r="AE377" s="8">
        <v>1214.3389999999999</v>
      </c>
      <c r="AF377" s="8">
        <v>-185.99100000000001</v>
      </c>
      <c r="AG377" s="8">
        <v>73.286000000000001</v>
      </c>
      <c r="AH377" s="8">
        <v>905.01599999999996</v>
      </c>
      <c r="AI377" s="8">
        <v>346.06700000000001</v>
      </c>
      <c r="AJ377" s="8">
        <v>696.2059999999999</v>
      </c>
      <c r="AK377" s="8">
        <v>706.59900000000005</v>
      </c>
      <c r="AL377" s="8">
        <v>476.18299999999982</v>
      </c>
      <c r="AM377" s="8">
        <v>743.27599999999995</v>
      </c>
      <c r="AN377" s="8">
        <v>1709.9210970000006</v>
      </c>
      <c r="AO377" s="8">
        <v>1312.5057309999995</v>
      </c>
      <c r="AP377" s="8">
        <v>1916.173931</v>
      </c>
      <c r="AQ377" s="8">
        <v>1725.6107050000003</v>
      </c>
      <c r="AR377" s="8">
        <v>1393.424103999999</v>
      </c>
      <c r="AS377" s="8">
        <v>10575.019460000001</v>
      </c>
      <c r="AT377" s="8">
        <v>1460.8355849999962</v>
      </c>
      <c r="AU377" s="8">
        <v>2096.8862919999997</v>
      </c>
      <c r="AV377" s="8">
        <v>2386.333537</v>
      </c>
      <c r="AW377" s="8">
        <v>3300.0232100000017</v>
      </c>
      <c r="AX377" s="8">
        <v>3638.0749760000008</v>
      </c>
      <c r="AY377" s="29"/>
      <c r="AZ377" s="24">
        <f>IFERROR(AX377/AW377-1,"X")</f>
        <v>0.10243920860180822</v>
      </c>
      <c r="BA377" s="24">
        <f t="shared" si="441"/>
        <v>1.4904068694356254</v>
      </c>
      <c r="BB377" s="11"/>
      <c r="BC377" s="8">
        <v>700.63599999999997</v>
      </c>
      <c r="BD377" s="8">
        <v>131.285</v>
      </c>
      <c r="BE377" s="8">
        <v>872.06</v>
      </c>
      <c r="BF377" s="8">
        <v>521.86300000000006</v>
      </c>
      <c r="BG377" s="8">
        <v>1077.345</v>
      </c>
      <c r="BH377" s="8">
        <v>761.78499999999997</v>
      </c>
      <c r="BI377" s="8">
        <v>357.38200000000001</v>
      </c>
      <c r="BJ377" s="8">
        <v>375.92599999999999</v>
      </c>
      <c r="BK377" s="8">
        <v>1526.739</v>
      </c>
      <c r="BL377" s="8">
        <v>783.07600000000002</v>
      </c>
      <c r="BM377" s="8">
        <v>370.46499999999997</v>
      </c>
      <c r="BN377" s="8">
        <v>1018.6566530000008</v>
      </c>
      <c r="BO377" s="8">
        <v>1133.8733921567025</v>
      </c>
      <c r="BP377" s="8">
        <v>1650.4282028432976</v>
      </c>
      <c r="BQ377" s="8">
        <v>1362.879003066703</v>
      </c>
      <c r="BR377" s="8">
        <v>1589.4462699332978</v>
      </c>
      <c r="BS377" s="8">
        <v>2002.1579274798753</v>
      </c>
      <c r="BT377" s="8">
        <v>2480.7682685201253</v>
      </c>
      <c r="BU377" s="8">
        <v>2649.8066465932034</v>
      </c>
      <c r="BV377" s="8">
        <v>6690.2037254067936</v>
      </c>
      <c r="BW377" s="8">
        <v>11377.294697284768</v>
      </c>
      <c r="BX377" s="8">
        <v>15319.111138715203</v>
      </c>
      <c r="BY377" s="29"/>
      <c r="BZ377" s="24">
        <f>IFERROR(BX377/BW377-1,"X")</f>
        <v>0.34646342090190951</v>
      </c>
      <c r="CA377" s="24">
        <f t="shared" si="442"/>
        <v>5.175147970533196</v>
      </c>
    </row>
    <row r="378" spans="1:79" s="6" customFormat="1" ht="22.5" x14ac:dyDescent="0.25">
      <c r="A378" s="51" t="s">
        <v>53</v>
      </c>
      <c r="B378" s="4" t="s">
        <v>55</v>
      </c>
      <c r="C378" s="8">
        <v>1010.58</v>
      </c>
      <c r="D378" s="8">
        <v>682.26300000000003</v>
      </c>
      <c r="E378" s="8">
        <v>2018.0360000000001</v>
      </c>
      <c r="F378" s="8">
        <v>261.928</v>
      </c>
      <c r="G378" s="8">
        <v>1027.521</v>
      </c>
      <c r="H378" s="8">
        <v>1607.951</v>
      </c>
      <c r="I378" s="8">
        <v>654.28399999999999</v>
      </c>
      <c r="J378" s="8">
        <v>964.34999999999991</v>
      </c>
      <c r="K378" s="8">
        <v>1264.7639999999999</v>
      </c>
      <c r="L378" s="8">
        <v>1149.4959999999996</v>
      </c>
      <c r="M378" s="8">
        <v>994.96600000000001</v>
      </c>
      <c r="N378" s="8">
        <v>2548.908718000001</v>
      </c>
      <c r="O378" s="8">
        <v>2243.0916501567021</v>
      </c>
      <c r="P378" s="8">
        <v>3303.8363198432962</v>
      </c>
      <c r="Q378" s="8">
        <v>3013.7302573062816</v>
      </c>
      <c r="R378" s="8">
        <v>2936.2223226937181</v>
      </c>
      <c r="S378" s="8">
        <v>12413.699695479876</v>
      </c>
      <c r="T378" s="8">
        <v>3929.2665475201211</v>
      </c>
      <c r="U378" s="8">
        <v>4672.7567555932028</v>
      </c>
      <c r="V378" s="8">
        <v>9036.394329406794</v>
      </c>
      <c r="W378" s="8">
        <v>13616.41551728478</v>
      </c>
      <c r="X378" s="8">
        <v>18530.78051171522</v>
      </c>
      <c r="Y378" s="29"/>
      <c r="Z378" s="24">
        <f>IFERROR(X378/W378-1,"X")</f>
        <v>0.36091473473265467</v>
      </c>
      <c r="AA378" s="24">
        <f t="shared" si="440"/>
        <v>3.7160914861860306</v>
      </c>
      <c r="AB378" s="7"/>
      <c r="AC378" s="8">
        <v>411.63099999999997</v>
      </c>
      <c r="AD378" s="8">
        <v>619.70399999999995</v>
      </c>
      <c r="AE378" s="8">
        <v>1207.9960000000001</v>
      </c>
      <c r="AF378" s="8">
        <v>-189.39099999999999</v>
      </c>
      <c r="AG378" s="8">
        <v>72.629000000000005</v>
      </c>
      <c r="AH378" s="8">
        <v>905.03200000000004</v>
      </c>
      <c r="AI378" s="8">
        <v>346.06700000000001</v>
      </c>
      <c r="AJ378" s="8">
        <v>690.2059999999999</v>
      </c>
      <c r="AK378" s="8">
        <v>704.62599999999986</v>
      </c>
      <c r="AL378" s="8">
        <v>476.18299999999988</v>
      </c>
      <c r="AM378" s="8">
        <v>708.18600000000004</v>
      </c>
      <c r="AN378" s="8">
        <v>1669.1529520000006</v>
      </c>
      <c r="AO378" s="8">
        <v>1308.0633119999989</v>
      </c>
      <c r="AP378" s="8">
        <v>1893.5739309999988</v>
      </c>
      <c r="AQ378" s="8">
        <v>1694.4612060000002</v>
      </c>
      <c r="AR378" s="8">
        <v>1373.6572569999992</v>
      </c>
      <c r="AS378" s="8">
        <v>10536.813246000002</v>
      </c>
      <c r="AT378" s="8">
        <v>1471.8155839999961</v>
      </c>
      <c r="AU378" s="8">
        <v>2061.1050659999996</v>
      </c>
      <c r="AV378" s="8">
        <v>2347.9779780000003</v>
      </c>
      <c r="AW378" s="8">
        <v>3279.5170920000019</v>
      </c>
      <c r="AX378" s="8">
        <v>3581.1747680000017</v>
      </c>
      <c r="AY378" s="29"/>
      <c r="AZ378" s="24">
        <f>IFERROR(AX378/AW378-1,"X")</f>
        <v>9.1982346039866103E-2</v>
      </c>
      <c r="BA378" s="24">
        <f t="shared" si="441"/>
        <v>1.4331681271286301</v>
      </c>
      <c r="BB378" s="11"/>
      <c r="BC378" s="8">
        <v>598.94899999999996</v>
      </c>
      <c r="BD378" s="8">
        <v>62.558999999999997</v>
      </c>
      <c r="BE378" s="8">
        <v>810.04</v>
      </c>
      <c r="BF378" s="8">
        <v>451.31900000000002</v>
      </c>
      <c r="BG378" s="8">
        <v>954.89200000000005</v>
      </c>
      <c r="BH378" s="8">
        <v>702.91899999999998</v>
      </c>
      <c r="BI378" s="8">
        <v>308.21699999999998</v>
      </c>
      <c r="BJ378" s="8">
        <v>274.14400000000001</v>
      </c>
      <c r="BK378" s="8">
        <v>560.13800000000003</v>
      </c>
      <c r="BL378" s="8">
        <v>673.31299999999987</v>
      </c>
      <c r="BM378" s="8">
        <v>286.77999999999997</v>
      </c>
      <c r="BN378" s="8">
        <v>879.75576600000045</v>
      </c>
      <c r="BO378" s="8">
        <v>935.02833815670317</v>
      </c>
      <c r="BP378" s="8">
        <v>1410.2623888432972</v>
      </c>
      <c r="BQ378" s="8">
        <v>1319.2690513062814</v>
      </c>
      <c r="BR378" s="8">
        <v>1562.5650656937189</v>
      </c>
      <c r="BS378" s="8">
        <v>1876.8864494798752</v>
      </c>
      <c r="BT378" s="8">
        <v>2457.4509635201248</v>
      </c>
      <c r="BU378" s="8">
        <v>2611.6516895932032</v>
      </c>
      <c r="BV378" s="8">
        <v>6688.4163514067932</v>
      </c>
      <c r="BW378" s="8">
        <v>10336.898425284779</v>
      </c>
      <c r="BX378" s="8">
        <v>14949.605743715218</v>
      </c>
      <c r="BY378" s="29"/>
      <c r="BZ378" s="24">
        <f>IFERROR(BX378/BW378-1,"X")</f>
        <v>0.44623707505410271</v>
      </c>
      <c r="CA378" s="24">
        <f t="shared" si="442"/>
        <v>5.0833790645820107</v>
      </c>
    </row>
    <row r="379" spans="1:79" s="6" customFormat="1" ht="22.5" x14ac:dyDescent="0.25">
      <c r="A379" s="51" t="s">
        <v>101</v>
      </c>
      <c r="B379" s="33" t="s">
        <v>15</v>
      </c>
      <c r="C379" s="42">
        <f t="shared" ref="C379:D379" si="443">(1-C376/C370)*100</f>
        <v>87.468489915911917</v>
      </c>
      <c r="D379" s="42">
        <f t="shared" si="443"/>
        <v>89.371283257502554</v>
      </c>
      <c r="E379" s="42">
        <f t="shared" ref="E379:F379" si="444">(1-E376/E370)*100</f>
        <v>88.411290991311958</v>
      </c>
      <c r="F379" s="42">
        <f t="shared" si="444"/>
        <v>91.29770217923101</v>
      </c>
      <c r="G379" s="42">
        <f t="shared" ref="G379:H379" si="445">(1-G376/G370)*100</f>
        <v>91.179589100594825</v>
      </c>
      <c r="H379" s="42">
        <f t="shared" si="445"/>
        <v>91.48449874478959</v>
      </c>
      <c r="I379" s="42">
        <f t="shared" ref="I379:K379" si="446">(1-I376/I370)*100</f>
        <v>93.017698853446745</v>
      </c>
      <c r="J379" s="42">
        <f t="shared" si="446"/>
        <v>94.468659734445197</v>
      </c>
      <c r="K379" s="42">
        <f t="shared" si="446"/>
        <v>93.832343189933397</v>
      </c>
      <c r="L379" s="42">
        <v>93.062418082817217</v>
      </c>
      <c r="M379" s="42">
        <v>89.851159878662642</v>
      </c>
      <c r="N379" s="42">
        <v>87.539697832331996</v>
      </c>
      <c r="O379" s="42">
        <v>86.70194922044567</v>
      </c>
      <c r="P379" s="42">
        <v>85.402494862491139</v>
      </c>
      <c r="Q379" s="42">
        <v>85.564070710195182</v>
      </c>
      <c r="R379" s="42">
        <v>86.360949241665992</v>
      </c>
      <c r="S379" s="42">
        <v>77.561793910960986</v>
      </c>
      <c r="T379" s="42">
        <v>79.303592150831918</v>
      </c>
      <c r="U379" s="42">
        <v>84.599382682168482</v>
      </c>
      <c r="V379" s="42">
        <v>80.01773603717487</v>
      </c>
      <c r="W379" s="42">
        <v>72.818183117015252</v>
      </c>
      <c r="X379" s="42">
        <v>68.550852778934583</v>
      </c>
      <c r="Y379" s="29"/>
      <c r="Z379" s="45">
        <f>IFERROR(X379-W379,"X")</f>
        <v>-4.2673303380806686</v>
      </c>
      <c r="AA379" s="45">
        <f>IFERROR(X379-T379,"X")</f>
        <v>-10.752739371897334</v>
      </c>
      <c r="AB379" s="7"/>
      <c r="AC379" s="42">
        <f t="shared" ref="AC379:AD379" si="447">(1-AC376/AC370)*100</f>
        <v>94.079221104757821</v>
      </c>
      <c r="AD379" s="42">
        <f t="shared" si="447"/>
        <v>92.627519112406716</v>
      </c>
      <c r="AE379" s="42">
        <f t="shared" ref="AE379:AF379" si="448">(1-AE376/AE370)*100</f>
        <v>90.808139206627175</v>
      </c>
      <c r="AF379" s="42">
        <f t="shared" si="448"/>
        <v>94.693447001856555</v>
      </c>
      <c r="AG379" s="42">
        <f t="shared" ref="AG379:AH379" si="449">(1-AG376/AG370)*100</f>
        <v>94.875954489262639</v>
      </c>
      <c r="AH379" s="42">
        <f t="shared" si="449"/>
        <v>94.582022794974236</v>
      </c>
      <c r="AI379" s="42">
        <f t="shared" ref="AI379" si="450">(1-AI376/AI370)*100</f>
        <v>95.163725122462637</v>
      </c>
      <c r="AJ379" s="42">
        <v>94.865905124924311</v>
      </c>
      <c r="AK379" s="42">
        <v>94.503967207269639</v>
      </c>
      <c r="AL379" s="42">
        <v>94.288683957171713</v>
      </c>
      <c r="AM379" s="42">
        <v>87.161921964623716</v>
      </c>
      <c r="AN379" s="42">
        <v>86.982938355157046</v>
      </c>
      <c r="AO379" s="42">
        <v>86.227283555404185</v>
      </c>
      <c r="AP379" s="42">
        <v>85.463179147183197</v>
      </c>
      <c r="AQ379" s="42">
        <v>83.340882069220385</v>
      </c>
      <c r="AR379" s="42">
        <v>85.266908966187472</v>
      </c>
      <c r="AS379" s="42">
        <v>71.020665529607328</v>
      </c>
      <c r="AT379" s="42">
        <v>73.779044878636114</v>
      </c>
      <c r="AU379" s="42">
        <v>87.75682148999887</v>
      </c>
      <c r="AV379" s="42">
        <v>87.143322612379691</v>
      </c>
      <c r="AW379" s="42">
        <v>84.293762388480204</v>
      </c>
      <c r="AX379" s="42">
        <v>83.770022762200753</v>
      </c>
      <c r="AY379" s="29"/>
      <c r="AZ379" s="45">
        <f>IFERROR(AX379-AW379,"X")</f>
        <v>-0.52373962627945048</v>
      </c>
      <c r="BA379" s="45">
        <f>IFERROR(AX379-AT379,"X")</f>
        <v>9.9909778835646392</v>
      </c>
      <c r="BB379" s="11"/>
      <c r="BC379" s="42">
        <f t="shared" ref="BC379:BD379" si="451">(1-BC376/BC370)*100</f>
        <v>80.036326581932599</v>
      </c>
      <c r="BD379" s="42">
        <f t="shared" si="451"/>
        <v>85.592492121865192</v>
      </c>
      <c r="BE379" s="42">
        <f t="shared" ref="BE379:BF379" si="452">(1-BE376/BE370)*100</f>
        <v>81.037475121693603</v>
      </c>
      <c r="BF379" s="42">
        <f t="shared" si="452"/>
        <v>81.991735402680689</v>
      </c>
      <c r="BG379" s="42">
        <f t="shared" ref="BG379:BH379" si="453">(1-BG376/BG370)*100</f>
        <v>86.320912573249814</v>
      </c>
      <c r="BH379" s="42">
        <f t="shared" si="453"/>
        <v>86.018070651139183</v>
      </c>
      <c r="BI379" s="42">
        <f t="shared" ref="BI379" si="454">(1-BI376/BI370)*100</f>
        <v>86.084728583650687</v>
      </c>
      <c r="BJ379" s="42">
        <v>93.585498996565633</v>
      </c>
      <c r="BK379" s="42">
        <v>92.421104122379006</v>
      </c>
      <c r="BL379" s="42">
        <v>90.597498654982061</v>
      </c>
      <c r="BM379" s="42">
        <v>93.311172520343106</v>
      </c>
      <c r="BN379" s="42">
        <v>88.538732064211771</v>
      </c>
      <c r="BO379" s="42">
        <v>87.459851392168403</v>
      </c>
      <c r="BP379" s="42">
        <v>85.305041547039735</v>
      </c>
      <c r="BQ379" s="42">
        <v>87.676393940070639</v>
      </c>
      <c r="BR379" s="42">
        <v>87.36021769631013</v>
      </c>
      <c r="BS379" s="42">
        <v>86.362348193894235</v>
      </c>
      <c r="BT379" s="42">
        <v>85.629479896977855</v>
      </c>
      <c r="BU379" s="42">
        <v>80.663939663456389</v>
      </c>
      <c r="BV379" s="42">
        <v>72.895965669076119</v>
      </c>
      <c r="BW379" s="42">
        <v>61.926389865025541</v>
      </c>
      <c r="BX379" s="42">
        <v>54.713659644707022</v>
      </c>
      <c r="BY379" s="29"/>
      <c r="BZ379" s="45">
        <f>IFERROR(BX379-BW379,"X")</f>
        <v>-7.2127302203185195</v>
      </c>
      <c r="CA379" s="45">
        <f>IFERROR(BX379-BT379,"X")</f>
        <v>-30.915820252270834</v>
      </c>
    </row>
    <row r="380" spans="1:79" s="6" customFormat="1" x14ac:dyDescent="0.25">
      <c r="A380" s="47" t="s">
        <v>143</v>
      </c>
      <c r="B380" s="17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9"/>
      <c r="Z380" s="19"/>
      <c r="AA380" s="19"/>
      <c r="AB380" s="7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9"/>
      <c r="AZ380" s="19"/>
      <c r="BA380" s="19"/>
      <c r="BB380" s="11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9"/>
      <c r="BZ380" s="19"/>
      <c r="CA380" s="19"/>
    </row>
    <row r="381" spans="1:79" ht="22.5" x14ac:dyDescent="0.25">
      <c r="A381" s="51" t="s">
        <v>243</v>
      </c>
      <c r="B381" s="36" t="s">
        <v>15</v>
      </c>
      <c r="C381" s="43">
        <v>25.454995761791757</v>
      </c>
      <c r="D381" s="43">
        <v>26.451610191454307</v>
      </c>
      <c r="E381" s="43">
        <v>25.088077399063248</v>
      </c>
      <c r="F381" s="43">
        <v>27.301168266717834</v>
      </c>
      <c r="G381" s="43">
        <v>28.700180771415212</v>
      </c>
      <c r="H381" s="43">
        <v>27.974400284470814</v>
      </c>
      <c r="I381" s="43">
        <v>28.659532983352769</v>
      </c>
      <c r="J381" s="43">
        <v>31.95222078539442</v>
      </c>
      <c r="K381" s="43">
        <v>30.732983751682429</v>
      </c>
      <c r="L381" s="43">
        <v>28.930591077761203</v>
      </c>
      <c r="M381" s="43">
        <v>28.643433317557239</v>
      </c>
      <c r="N381" s="43">
        <v>28.633195005627883</v>
      </c>
      <c r="O381" s="43">
        <v>29.47517905452246</v>
      </c>
      <c r="P381" s="43">
        <v>29.571035094825408</v>
      </c>
      <c r="Q381" s="43">
        <v>31.353848254374284</v>
      </c>
      <c r="R381" s="43">
        <v>34.505691040270925</v>
      </c>
      <c r="S381" s="43">
        <v>34.582555123603186</v>
      </c>
      <c r="T381" s="43">
        <v>34.758184572363092</v>
      </c>
      <c r="U381" s="43">
        <v>34.414426568024268</v>
      </c>
      <c r="V381" s="43">
        <v>33.837372323844242</v>
      </c>
      <c r="W381" s="43">
        <v>34.163370069857216</v>
      </c>
      <c r="X381" s="43">
        <v>33.388804735228227</v>
      </c>
      <c r="Y381" s="46"/>
      <c r="Z381" s="44">
        <f>IFERROR(X381-W381,"X")</f>
        <v>-0.77456533462898847</v>
      </c>
      <c r="AA381" s="44">
        <f>IFERROR(X381-T381,"X")</f>
        <v>-1.3693798371348649</v>
      </c>
      <c r="AB381" s="7"/>
      <c r="AC381" s="43">
        <v>22.832106463142996</v>
      </c>
      <c r="AD381" s="43">
        <v>25.066961907592113</v>
      </c>
      <c r="AE381" s="43">
        <v>22.749347234514588</v>
      </c>
      <c r="AF381" s="43">
        <v>25.513609117298063</v>
      </c>
      <c r="AG381" s="43">
        <v>27.412361945368012</v>
      </c>
      <c r="AH381" s="43">
        <v>25.901800403527478</v>
      </c>
      <c r="AI381" s="43">
        <v>26.501825139748874</v>
      </c>
      <c r="AJ381" s="43">
        <v>30.640866617995187</v>
      </c>
      <c r="AK381" s="43">
        <v>29.44369203043507</v>
      </c>
      <c r="AL381" s="43">
        <v>27.561511933470982</v>
      </c>
      <c r="AM381" s="43">
        <v>26.610677216395075</v>
      </c>
      <c r="AN381" s="43">
        <v>28.516859868387556</v>
      </c>
      <c r="AO381" s="43">
        <v>29.813880326118014</v>
      </c>
      <c r="AP381" s="43">
        <v>29.70461476328008</v>
      </c>
      <c r="AQ381" s="43">
        <v>31.484776392906543</v>
      </c>
      <c r="AR381" s="43">
        <v>36.594814112753667</v>
      </c>
      <c r="AS381" s="43">
        <v>35.704185468768102</v>
      </c>
      <c r="AT381" s="43">
        <v>35.456470873796242</v>
      </c>
      <c r="AU381" s="43">
        <v>34.141304996711042</v>
      </c>
      <c r="AV381" s="43">
        <v>33.649711679536537</v>
      </c>
      <c r="AW381" s="43">
        <v>33.438298104014521</v>
      </c>
      <c r="AX381" s="43">
        <v>32.752404319111442</v>
      </c>
      <c r="AY381" s="46"/>
      <c r="AZ381" s="44">
        <f>IFERROR(AX381-AW381,"X")</f>
        <v>-0.68589378490307951</v>
      </c>
      <c r="BA381" s="44">
        <f>IFERROR(AX381-AT381,"X")</f>
        <v>-2.7040665546848004</v>
      </c>
      <c r="BB381" s="11"/>
      <c r="BC381" s="43">
        <v>28.977818485280892</v>
      </c>
      <c r="BD381" s="43">
        <v>28.327205544297097</v>
      </c>
      <c r="BE381" s="43">
        <v>28.157926826237691</v>
      </c>
      <c r="BF381" s="43">
        <v>29.487274925832519</v>
      </c>
      <c r="BG381" s="43">
        <v>30.226927726465078</v>
      </c>
      <c r="BH381" s="43">
        <v>30.290434341109719</v>
      </c>
      <c r="BI381" s="43">
        <v>30.974804080135993</v>
      </c>
      <c r="BJ381" s="43">
        <v>33.212937337784169</v>
      </c>
      <c r="BK381" s="43">
        <v>31.888620025777954</v>
      </c>
      <c r="BL381" s="43">
        <v>30.173847417467485</v>
      </c>
      <c r="BM381" s="43">
        <v>30.475566117564775</v>
      </c>
      <c r="BN381" s="43">
        <v>28.712803995092063</v>
      </c>
      <c r="BO381" s="43">
        <v>29.244417174573918</v>
      </c>
      <c r="BP381" s="43">
        <v>29.478043334789671</v>
      </c>
      <c r="BQ381" s="43">
        <v>31.263436270557388</v>
      </c>
      <c r="BR381" s="43">
        <v>33.151905086796354</v>
      </c>
      <c r="BS381" s="43">
        <v>33.859435188481406</v>
      </c>
      <c r="BT381" s="43">
        <v>34.301832377424979</v>
      </c>
      <c r="BU381" s="43">
        <v>34.589215779205055</v>
      </c>
      <c r="BV381" s="43">
        <v>33.955370078812862</v>
      </c>
      <c r="BW381" s="43">
        <v>34.609775411894908</v>
      </c>
      <c r="BX381" s="43">
        <v>33.761720645208896</v>
      </c>
      <c r="BY381" s="46"/>
      <c r="BZ381" s="44">
        <f>IFERROR(BX381-BW381,"X")</f>
        <v>-0.84805476668601187</v>
      </c>
      <c r="CA381" s="44">
        <f>IFERROR(BX381-BT381,"X")</f>
        <v>-0.54011173221608288</v>
      </c>
    </row>
    <row r="382" spans="1:79" ht="33.75" x14ac:dyDescent="0.25">
      <c r="A382" s="51" t="s">
        <v>57</v>
      </c>
      <c r="B382" s="36" t="s">
        <v>15</v>
      </c>
      <c r="C382" s="43">
        <v>194.32170739525941</v>
      </c>
      <c r="D382" s="43">
        <v>190.37407394473317</v>
      </c>
      <c r="E382" s="43">
        <v>186.00457418188199</v>
      </c>
      <c r="F382" s="43">
        <v>181.07443296427877</v>
      </c>
      <c r="G382" s="43">
        <v>178.39263351144106</v>
      </c>
      <c r="H382" s="43">
        <v>175.07237683158095</v>
      </c>
      <c r="I382" s="43">
        <v>171.732813288643</v>
      </c>
      <c r="J382" s="43">
        <v>161.76640306123437</v>
      </c>
      <c r="K382" s="43">
        <v>156.36955013628128</v>
      </c>
      <c r="L382" s="43">
        <v>153.89064969634495</v>
      </c>
      <c r="M382" s="43">
        <v>153.61457776667825</v>
      </c>
      <c r="N382" s="43">
        <v>165.49430372874181</v>
      </c>
      <c r="O382" s="43">
        <v>170.97318319475224</v>
      </c>
      <c r="P382" s="43">
        <v>176.55508595299418</v>
      </c>
      <c r="Q382" s="43">
        <v>180.67351812759028</v>
      </c>
      <c r="R382" s="43">
        <v>181.30543940584647</v>
      </c>
      <c r="S382" s="43">
        <v>185.69073851929144</v>
      </c>
      <c r="T382" s="43">
        <v>191.50880822588752</v>
      </c>
      <c r="U382" s="43">
        <v>194.05906409017859</v>
      </c>
      <c r="V382" s="43">
        <v>202.92758891541828</v>
      </c>
      <c r="W382" s="43">
        <v>205.97895729497313</v>
      </c>
      <c r="X382" s="43">
        <v>207.48501875012363</v>
      </c>
      <c r="Y382" s="46"/>
      <c r="Z382" s="44">
        <f>IFERROR(X382-W382,"X")</f>
        <v>1.5060614551505012</v>
      </c>
      <c r="AA382" s="44">
        <f>IFERROR(X382-T382,"X")</f>
        <v>15.976210524236109</v>
      </c>
      <c r="AB382" s="7"/>
      <c r="AC382" s="43">
        <v>168.32093239246345</v>
      </c>
      <c r="AD382" s="43">
        <v>155.26134526375722</v>
      </c>
      <c r="AE382" s="43">
        <v>152.18223411709315</v>
      </c>
      <c r="AF382" s="43">
        <v>146.231564388707</v>
      </c>
      <c r="AG382" s="43">
        <v>140.33147386545636</v>
      </c>
      <c r="AH382" s="43">
        <v>137.44010024184996</v>
      </c>
      <c r="AI382" s="43">
        <v>133.92027793783467</v>
      </c>
      <c r="AJ382" s="43">
        <v>131.37730559927036</v>
      </c>
      <c r="AK382" s="43">
        <v>132.42988627288608</v>
      </c>
      <c r="AL382" s="43">
        <v>134.15460013680865</v>
      </c>
      <c r="AM382" s="43">
        <v>139.57576440268656</v>
      </c>
      <c r="AN382" s="43">
        <v>155.59897392429619</v>
      </c>
      <c r="AO382" s="43">
        <v>163.12188490839367</v>
      </c>
      <c r="AP382" s="43">
        <v>167.54298944720557</v>
      </c>
      <c r="AQ382" s="43">
        <v>170.78257174566025</v>
      </c>
      <c r="AR382" s="43">
        <v>168.36703706456481</v>
      </c>
      <c r="AS382" s="43">
        <v>166.65368833981165</v>
      </c>
      <c r="AT382" s="43">
        <v>164.22892165576226</v>
      </c>
      <c r="AU382" s="43">
        <v>163.67809102745466</v>
      </c>
      <c r="AV382" s="43">
        <v>168.08931399561934</v>
      </c>
      <c r="AW382" s="43">
        <v>171.24454594952266</v>
      </c>
      <c r="AX382" s="43">
        <v>175.55983970405092</v>
      </c>
      <c r="AY382" s="46"/>
      <c r="AZ382" s="44">
        <f>IFERROR(AX382-AW382,"X")</f>
        <v>4.3152937545282555</v>
      </c>
      <c r="BA382" s="44">
        <f>IFERROR(AX382-AT382,"X")</f>
        <v>11.330918048288652</v>
      </c>
      <c r="BB382" s="11"/>
      <c r="BC382" s="43">
        <v>225.36700505627809</v>
      </c>
      <c r="BD382" s="43">
        <v>234.2519604903294</v>
      </c>
      <c r="BE382" s="43">
        <v>229.37946937268299</v>
      </c>
      <c r="BF382" s="43">
        <v>225.46686765352868</v>
      </c>
      <c r="BG382" s="43">
        <v>225.92634542551522</v>
      </c>
      <c r="BH382" s="43">
        <v>220.75741063632486</v>
      </c>
      <c r="BI382" s="43">
        <v>215.7270363942944</v>
      </c>
      <c r="BJ382" s="43">
        <v>195.15496916654064</v>
      </c>
      <c r="BK382" s="43">
        <v>181.22050983778226</v>
      </c>
      <c r="BL382" s="43">
        <v>173.20250598150395</v>
      </c>
      <c r="BM382" s="43">
        <v>166.47701079542912</v>
      </c>
      <c r="BN382" s="43">
        <v>174.02519420862217</v>
      </c>
      <c r="BO382" s="43">
        <v>177.54459196565583</v>
      </c>
      <c r="BP382" s="43">
        <v>184.04566631084572</v>
      </c>
      <c r="BQ382" s="43">
        <v>188.86622495110402</v>
      </c>
      <c r="BR382" s="43">
        <v>191.87185857821316</v>
      </c>
      <c r="BS382" s="43">
        <v>200.98726652996072</v>
      </c>
      <c r="BT382" s="43">
        <v>212.65889180614653</v>
      </c>
      <c r="BU382" s="43">
        <v>216.49996145679816</v>
      </c>
      <c r="BV382" s="43">
        <v>227.35296483303043</v>
      </c>
      <c r="BW382" s="43">
        <v>229.40736625039443</v>
      </c>
      <c r="BX382" s="43">
        <v>228.20906168900837</v>
      </c>
      <c r="BY382" s="46"/>
      <c r="BZ382" s="44">
        <f>IFERROR(BX382-BW382,"X")</f>
        <v>-1.1983045613860668</v>
      </c>
      <c r="CA382" s="44">
        <f>IFERROR(BX382-BT382,"X")</f>
        <v>15.550169882861837</v>
      </c>
    </row>
    <row r="383" spans="1:79" s="6" customFormat="1" x14ac:dyDescent="0.25">
      <c r="A383" s="51" t="s">
        <v>58</v>
      </c>
      <c r="B383" s="36" t="s">
        <v>15</v>
      </c>
      <c r="C383" s="43">
        <v>52.46</v>
      </c>
      <c r="D383" s="43">
        <v>58.78</v>
      </c>
      <c r="E383" s="43">
        <v>53.185000000000002</v>
      </c>
      <c r="F383" s="43">
        <v>52.3</v>
      </c>
      <c r="G383" s="43">
        <v>52.89</v>
      </c>
      <c r="H383" s="43">
        <v>51.144999999999996</v>
      </c>
      <c r="I383" s="43">
        <v>47.41</v>
      </c>
      <c r="J383" s="80">
        <v>59.62</v>
      </c>
      <c r="K383" s="80">
        <v>60.39</v>
      </c>
      <c r="L383" s="80">
        <v>61.564999999999998</v>
      </c>
      <c r="M383" s="80">
        <v>58.22</v>
      </c>
      <c r="N383" s="80">
        <v>57.31</v>
      </c>
      <c r="O383" s="80">
        <v>58.864999999999995</v>
      </c>
      <c r="P383" s="80">
        <v>56.51</v>
      </c>
      <c r="Q383" s="80">
        <v>55.62</v>
      </c>
      <c r="R383" s="80">
        <v>56.019999999999996</v>
      </c>
      <c r="S383" s="80">
        <v>55.984999999999999</v>
      </c>
      <c r="T383" s="80">
        <v>73.900000000000006</v>
      </c>
      <c r="U383" s="80">
        <v>66.86</v>
      </c>
      <c r="V383" s="80">
        <v>61.43</v>
      </c>
      <c r="W383" s="80">
        <v>64.555000000000007</v>
      </c>
      <c r="X383" s="80">
        <v>60.96</v>
      </c>
      <c r="Y383" s="46"/>
      <c r="Z383" s="44">
        <f>IFERROR(X383-W383,"X")</f>
        <v>-3.595000000000006</v>
      </c>
      <c r="AA383" s="44">
        <f>IFERROR(X383-T383,"X")</f>
        <v>-12.940000000000005</v>
      </c>
      <c r="AB383" s="7"/>
      <c r="AC383" s="43">
        <v>28.73</v>
      </c>
      <c r="AD383" s="43">
        <v>26.88</v>
      </c>
      <c r="AE383" s="43">
        <v>23.434999999999999</v>
      </c>
      <c r="AF383" s="43">
        <v>26.12</v>
      </c>
      <c r="AG383" s="43">
        <v>29.545000000000002</v>
      </c>
      <c r="AH383" s="43">
        <v>22.77</v>
      </c>
      <c r="AI383" s="43">
        <v>21.2</v>
      </c>
      <c r="AJ383" s="43">
        <v>23.02</v>
      </c>
      <c r="AK383" s="43">
        <v>20.07</v>
      </c>
      <c r="AL383" s="43">
        <v>18.36</v>
      </c>
      <c r="AM383" s="43">
        <v>17.57</v>
      </c>
      <c r="AN383" s="43">
        <v>18.585000000000001</v>
      </c>
      <c r="AO383" s="43">
        <v>18.46</v>
      </c>
      <c r="AP383" s="43">
        <v>17.260000000000002</v>
      </c>
      <c r="AQ383" s="43">
        <v>16.190000000000001</v>
      </c>
      <c r="AR383" s="43">
        <v>17.440000000000001</v>
      </c>
      <c r="AS383" s="43">
        <v>21.09</v>
      </c>
      <c r="AT383" s="43">
        <v>17.170000000000002</v>
      </c>
      <c r="AU383" s="43">
        <v>17.3</v>
      </c>
      <c r="AV383" s="43">
        <v>17.690000000000001</v>
      </c>
      <c r="AW383" s="43">
        <v>16.3</v>
      </c>
      <c r="AX383" s="43">
        <v>18.344999999999999</v>
      </c>
      <c r="AY383" s="46"/>
      <c r="AZ383" s="44">
        <f>IFERROR(AX383-AW383,"X")</f>
        <v>2.0449999999999982</v>
      </c>
      <c r="BA383" s="44">
        <f>IFERROR(AX383-AT383,"X")</f>
        <v>1.1749999999999972</v>
      </c>
      <c r="BB383" s="11"/>
      <c r="BC383" s="43">
        <v>53.77</v>
      </c>
      <c r="BD383" s="43">
        <v>59.954999999999998</v>
      </c>
      <c r="BE383" s="43">
        <v>53.95</v>
      </c>
      <c r="BF383" s="43">
        <v>53.024999999999999</v>
      </c>
      <c r="BG383" s="43">
        <v>55.73</v>
      </c>
      <c r="BH383" s="43">
        <v>52.69</v>
      </c>
      <c r="BI383" s="43">
        <v>49.51</v>
      </c>
      <c r="BJ383" s="43">
        <v>62.35</v>
      </c>
      <c r="BK383" s="43">
        <v>62.82</v>
      </c>
      <c r="BL383" s="43">
        <v>64.294999999999987</v>
      </c>
      <c r="BM383" s="43">
        <v>60.555</v>
      </c>
      <c r="BN383" s="43">
        <v>59.605000000000004</v>
      </c>
      <c r="BO383" s="43">
        <v>63.11</v>
      </c>
      <c r="BP383" s="43">
        <v>58.57</v>
      </c>
      <c r="BQ383" s="43">
        <v>58.694999999999993</v>
      </c>
      <c r="BR383" s="43">
        <v>59.29</v>
      </c>
      <c r="BS383" s="43">
        <v>60.78</v>
      </c>
      <c r="BT383" s="43">
        <v>79.06</v>
      </c>
      <c r="BU383" s="43">
        <v>70.460000000000008</v>
      </c>
      <c r="BV383" s="43">
        <v>67.435000000000002</v>
      </c>
      <c r="BW383" s="43">
        <v>69.03</v>
      </c>
      <c r="BX383" s="43">
        <v>65.105000000000004</v>
      </c>
      <c r="BY383" s="46"/>
      <c r="BZ383" s="44">
        <f>IFERROR(BX383-BW383,"X")</f>
        <v>-3.9249999999999972</v>
      </c>
      <c r="CA383" s="44">
        <f>IFERROR(BX383-BT383,"X")</f>
        <v>-13.954999999999998</v>
      </c>
    </row>
    <row r="384" spans="1:79" collapsed="1" x14ac:dyDescent="0.25">
      <c r="A384" s="51" t="s">
        <v>220</v>
      </c>
      <c r="B384" s="36" t="s">
        <v>15</v>
      </c>
      <c r="C384" s="43">
        <v>9.4</v>
      </c>
      <c r="D384" s="43">
        <v>14.80477472932289</v>
      </c>
      <c r="E384" s="43">
        <v>18.515240735175766</v>
      </c>
      <c r="F384" s="43">
        <v>17.394108591144178</v>
      </c>
      <c r="G384" s="43">
        <v>14.42</v>
      </c>
      <c r="H384" s="43">
        <v>17.272112555372836</v>
      </c>
      <c r="I384" s="43">
        <v>16.11</v>
      </c>
      <c r="J384" s="43">
        <v>13.83</v>
      </c>
      <c r="K384" s="43">
        <v>13.769724097390085</v>
      </c>
      <c r="L384" s="43">
        <v>14.27433930892987</v>
      </c>
      <c r="M384" s="43">
        <v>15.038972889417041</v>
      </c>
      <c r="N384" s="43">
        <v>17.224565870982268</v>
      </c>
      <c r="O384" s="43">
        <v>17.610144871186371</v>
      </c>
      <c r="P384" s="43">
        <v>18.434782853604542</v>
      </c>
      <c r="Q384" s="43">
        <v>15.039697861323278</v>
      </c>
      <c r="R384" s="43">
        <v>17.334835483219099</v>
      </c>
      <c r="S384" s="43">
        <v>18.979693107768703</v>
      </c>
      <c r="T384" s="43">
        <v>21.2767515169269</v>
      </c>
      <c r="U384" s="43">
        <v>26.394773040348518</v>
      </c>
      <c r="V384" s="43">
        <v>26.006404758504001</v>
      </c>
      <c r="W384" s="43">
        <v>24.317600529802124</v>
      </c>
      <c r="X384" s="43">
        <v>24.452367066330513</v>
      </c>
      <c r="Y384" s="46"/>
      <c r="Z384" s="44">
        <f>IFERROR(X384-W384,"X")</f>
        <v>0.13476653652838877</v>
      </c>
      <c r="AA384" s="44">
        <f>IFERROR(X384-T384,"X")</f>
        <v>3.1756155494036129</v>
      </c>
      <c r="AB384" s="7"/>
      <c r="AC384" s="43">
        <v>16.524691850421313</v>
      </c>
      <c r="AD384" s="43">
        <v>25.126121668071725</v>
      </c>
      <c r="AE384" s="43">
        <v>29.336773810363976</v>
      </c>
      <c r="AF384" s="43">
        <v>27.150519314882438</v>
      </c>
      <c r="AG384" s="43">
        <v>25.735411632508249</v>
      </c>
      <c r="AH384" s="43">
        <v>28.411018293606855</v>
      </c>
      <c r="AI384" s="43">
        <v>28.64</v>
      </c>
      <c r="AJ384" s="43">
        <v>25.865696962186068</v>
      </c>
      <c r="AK384" s="43">
        <v>28.88132169986536</v>
      </c>
      <c r="AL384" s="43">
        <v>31.964897492876776</v>
      </c>
      <c r="AM384" s="43">
        <v>30.813533798347397</v>
      </c>
      <c r="AN384" s="43">
        <v>39.084719967552616</v>
      </c>
      <c r="AO384" s="43">
        <v>39.084719967552616</v>
      </c>
      <c r="AP384" s="43">
        <v>35.982232914040338</v>
      </c>
      <c r="AQ384" s="43">
        <v>30.798729355584403</v>
      </c>
      <c r="AR384" s="43">
        <v>31.054011486243727</v>
      </c>
      <c r="AS384" s="43">
        <v>31.017121443447458</v>
      </c>
      <c r="AT384" s="43">
        <v>32.142828730652099</v>
      </c>
      <c r="AU384" s="43">
        <v>34.903634066235433</v>
      </c>
      <c r="AV384" s="43">
        <v>36.107137279411248</v>
      </c>
      <c r="AW384" s="43">
        <v>34.364931185474106</v>
      </c>
      <c r="AX384" s="43">
        <v>34.693457934780639</v>
      </c>
      <c r="AY384" s="46"/>
      <c r="AZ384" s="44">
        <f>IFERROR(AX384-AW384,"X")</f>
        <v>0.32852674930653336</v>
      </c>
      <c r="BA384" s="44">
        <f>IFERROR(AX384-AT384,"X")</f>
        <v>2.5506292041285406</v>
      </c>
      <c r="BB384" s="11"/>
      <c r="BC384" s="43">
        <v>5.8405125424974607</v>
      </c>
      <c r="BD384" s="43">
        <v>8.724612896193408</v>
      </c>
      <c r="BE384" s="43">
        <v>12.859992067419308</v>
      </c>
      <c r="BF384" s="43">
        <v>12.665201357414707</v>
      </c>
      <c r="BG384" s="43">
        <v>9.3428805815993581</v>
      </c>
      <c r="BH384" s="43">
        <v>11.989897497853594</v>
      </c>
      <c r="BI384" s="43">
        <v>10.66</v>
      </c>
      <c r="BJ384" s="43">
        <v>11.156677503882435</v>
      </c>
      <c r="BK384" s="43">
        <v>8.3917356220073493</v>
      </c>
      <c r="BL384" s="43">
        <v>8.294223507004709</v>
      </c>
      <c r="BM384" s="43">
        <v>8.9866659542340788</v>
      </c>
      <c r="BN384" s="43">
        <v>9.2948152794229522</v>
      </c>
      <c r="BO384" s="43">
        <v>11.13764734535404</v>
      </c>
      <c r="BP384" s="43">
        <v>11.80679156060444</v>
      </c>
      <c r="BQ384" s="43">
        <v>10.83907271</v>
      </c>
      <c r="BR384" s="43">
        <v>11.32231840596533</v>
      </c>
      <c r="BS384" s="43">
        <v>13.543964029999511</v>
      </c>
      <c r="BT384" s="43">
        <v>16.283599062168811</v>
      </c>
      <c r="BU384" s="43">
        <v>22.326037220940457</v>
      </c>
      <c r="BV384" s="43">
        <v>21.180270340572207</v>
      </c>
      <c r="BW384" s="43">
        <v>19.327663023783121</v>
      </c>
      <c r="BX384" s="43">
        <v>19.265653912650286</v>
      </c>
      <c r="BY384" s="46"/>
      <c r="BZ384" s="44">
        <f>IFERROR(BX384-BW384,"X")</f>
        <v>-6.2009111132834249E-2</v>
      </c>
      <c r="CA384" s="44">
        <f>IFERROR(BX384-BT384,"X")</f>
        <v>2.9820548504814752</v>
      </c>
    </row>
    <row r="385" spans="1:79" x14ac:dyDescent="0.25">
      <c r="A385" s="51" t="s">
        <v>221</v>
      </c>
      <c r="B385" s="36" t="s">
        <v>15</v>
      </c>
      <c r="C385" s="43">
        <v>7.5251401923087009</v>
      </c>
      <c r="D385" s="43">
        <v>10.42261316944553</v>
      </c>
      <c r="E385" s="43">
        <v>7.8606052666055293</v>
      </c>
      <c r="F385" s="43">
        <v>4.8405160612172198</v>
      </c>
      <c r="G385" s="43">
        <v>5.4480000000000004</v>
      </c>
      <c r="H385" s="43">
        <v>2.834242698331543</v>
      </c>
      <c r="I385" s="43">
        <v>3.2</v>
      </c>
      <c r="J385" s="80">
        <v>2.0960643650424533</v>
      </c>
      <c r="K385" s="80">
        <v>1.3895781637717122</v>
      </c>
      <c r="L385" s="80">
        <v>0.57999999999999996</v>
      </c>
      <c r="M385" s="80">
        <v>1.4870070301186544</v>
      </c>
      <c r="N385" s="80">
        <v>3.6939313984168867</v>
      </c>
      <c r="O385" s="80">
        <v>3.811653786007188</v>
      </c>
      <c r="P385" s="80">
        <v>2.2300345511688726</v>
      </c>
      <c r="Q385" s="80">
        <v>2.996</v>
      </c>
      <c r="R385" s="80">
        <v>3.3915661849078469</v>
      </c>
      <c r="S385" s="80">
        <v>4.2232756583700581</v>
      </c>
      <c r="T385" s="80">
        <v>2.6637312667505255</v>
      </c>
      <c r="U385" s="80">
        <v>2.5938321691531359</v>
      </c>
      <c r="V385" s="80">
        <v>2.5776914331790088</v>
      </c>
      <c r="W385" s="80">
        <v>2.2025919646663898</v>
      </c>
      <c r="X385" s="80">
        <v>2.307488924240928</v>
      </c>
      <c r="Y385" s="46"/>
      <c r="Z385" s="44">
        <f>IFERROR(X385-W385,"X")</f>
        <v>0.10489695957453815</v>
      </c>
      <c r="AA385" s="44">
        <f>IFERROR(X385-T385,"X")</f>
        <v>-0.35624234250959752</v>
      </c>
      <c r="AB385" s="7"/>
      <c r="AC385" s="43">
        <v>10.445902623839762</v>
      </c>
      <c r="AD385" s="43">
        <v>16.957716308093509</v>
      </c>
      <c r="AE385" s="43">
        <v>14.78896543425288</v>
      </c>
      <c r="AF385" s="43">
        <v>12.456815744678099</v>
      </c>
      <c r="AG385" s="43">
        <v>13.36</v>
      </c>
      <c r="AH385" s="43">
        <v>18.376512270019756</v>
      </c>
      <c r="AI385" s="43">
        <v>20.3</v>
      </c>
      <c r="AJ385" s="43">
        <v>25.826248176264805</v>
      </c>
      <c r="AK385" s="43">
        <v>17.34</v>
      </c>
      <c r="AL385" s="43">
        <v>26.42</v>
      </c>
      <c r="AM385" s="43">
        <v>18.932245287573444</v>
      </c>
      <c r="AN385" s="43">
        <v>26.997933201510062</v>
      </c>
      <c r="AO385" s="43">
        <v>26.997933201510062</v>
      </c>
      <c r="AP385" s="43">
        <v>26.407607294118197</v>
      </c>
      <c r="AQ385" s="43">
        <v>27.36</v>
      </c>
      <c r="AR385" s="43">
        <v>35.675200962788061</v>
      </c>
      <c r="AS385" s="43">
        <v>36.210265309149506</v>
      </c>
      <c r="AT385" s="43">
        <v>43.92906564988526</v>
      </c>
      <c r="AU385" s="43">
        <v>40.579155108244606</v>
      </c>
      <c r="AV385" s="43">
        <v>40.897222380785195</v>
      </c>
      <c r="AW385" s="43">
        <v>32.804554551460626</v>
      </c>
      <c r="AX385" s="43">
        <v>30.811405424003148</v>
      </c>
      <c r="AY385" s="46"/>
      <c r="AZ385" s="44">
        <f>IFERROR(AX385-AW385,"X")</f>
        <v>-1.9931491274574782</v>
      </c>
      <c r="BA385" s="44">
        <f>IFERROR(AX385-AT385,"X")</f>
        <v>-13.117660225882112</v>
      </c>
      <c r="BB385" s="11"/>
      <c r="BC385" s="43">
        <v>7.2625698324022352</v>
      </c>
      <c r="BD385" s="43">
        <v>10.159876224858175</v>
      </c>
      <c r="BE385" s="43">
        <v>7.8527334408542355</v>
      </c>
      <c r="BF385" s="43">
        <v>4.3481637035186402</v>
      </c>
      <c r="BG385" s="43">
        <v>5.2</v>
      </c>
      <c r="BH385" s="43">
        <v>2.6044167066730699</v>
      </c>
      <c r="BI385" s="43">
        <v>2.8</v>
      </c>
      <c r="BJ385" s="43">
        <v>1.8520657170432351</v>
      </c>
      <c r="BK385" s="43">
        <v>1.1873420665884269</v>
      </c>
      <c r="BL385" s="43">
        <v>0.4</v>
      </c>
      <c r="BM385" s="43">
        <v>1.1850971184692487</v>
      </c>
      <c r="BN385" s="43">
        <v>3.3204148388818924</v>
      </c>
      <c r="BO385" s="43">
        <v>3.3886411389014044</v>
      </c>
      <c r="BP385" s="43">
        <v>1.8028688561114226</v>
      </c>
      <c r="BQ385" s="43">
        <v>2.5230000000000001</v>
      </c>
      <c r="BR385" s="43">
        <v>2.8307741125240873</v>
      </c>
      <c r="BS385" s="43">
        <v>3.60638106810904</v>
      </c>
      <c r="BT385" s="43">
        <v>2.364747651705398</v>
      </c>
      <c r="BU385" s="43">
        <v>2.2137251289571256</v>
      </c>
      <c r="BV385" s="43">
        <v>2.1980324372366398</v>
      </c>
      <c r="BW385" s="43">
        <v>1.8546993029213219</v>
      </c>
      <c r="BX385" s="43">
        <v>1.9987294998558203</v>
      </c>
      <c r="BY385" s="46"/>
      <c r="BZ385" s="44">
        <f>IFERROR(BX385-BW385,"X")</f>
        <v>0.14403019693449837</v>
      </c>
      <c r="CA385" s="44">
        <f>IFERROR(BX385-BT385,"X")</f>
        <v>-0.36601815184957776</v>
      </c>
    </row>
    <row r="386" spans="1:79" x14ac:dyDescent="0.25">
      <c r="A386" s="71" t="s">
        <v>142</v>
      </c>
      <c r="B386" s="17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1" t="s">
        <v>1</v>
      </c>
      <c r="Z386" s="19"/>
      <c r="AA386" s="19"/>
    </row>
    <row r="387" spans="1:79" ht="22.5" x14ac:dyDescent="0.25">
      <c r="A387" s="72" t="s">
        <v>194</v>
      </c>
      <c r="B387" s="63" t="s">
        <v>55</v>
      </c>
      <c r="C387" s="64">
        <v>33671.224999999999</v>
      </c>
      <c r="D387" s="64">
        <v>32478.269</v>
      </c>
      <c r="E387" s="64">
        <v>34606.014999999999</v>
      </c>
      <c r="F387" s="64">
        <v>36249.792999999998</v>
      </c>
      <c r="G387" s="64">
        <v>37077.561999999998</v>
      </c>
      <c r="H387" s="64">
        <v>38128.705999999998</v>
      </c>
      <c r="I387" s="64">
        <v>40310.478000000003</v>
      </c>
      <c r="J387" s="64">
        <v>37617.53</v>
      </c>
      <c r="K387" s="64">
        <v>39237.78</v>
      </c>
      <c r="L387" s="64">
        <v>40992.186000000002</v>
      </c>
      <c r="M387" s="64">
        <v>44987.129000000001</v>
      </c>
      <c r="N387" s="64">
        <v>45636.722000000002</v>
      </c>
      <c r="O387" s="64">
        <v>45096.074000000001</v>
      </c>
      <c r="P387" s="64">
        <v>44127.178</v>
      </c>
      <c r="Q387" s="64">
        <v>48050.955999999998</v>
      </c>
      <c r="R387" s="64">
        <v>50225.09</v>
      </c>
      <c r="S387" s="64">
        <v>47814.226000000002</v>
      </c>
      <c r="T387" s="64">
        <v>42976.552000000003</v>
      </c>
      <c r="U387" s="64">
        <v>45223.779000000002</v>
      </c>
      <c r="V387" s="64">
        <v>48855.277000000002</v>
      </c>
      <c r="W387" s="64">
        <v>52524.271999999997</v>
      </c>
      <c r="X387" s="24" t="s">
        <v>1</v>
      </c>
      <c r="Y387" s="61"/>
      <c r="Z387" s="62" t="str">
        <f>IFERROR(X387/W387-1,"X")</f>
        <v>X</v>
      </c>
      <c r="AA387" s="24" t="str">
        <f t="shared" ref="AA387:AA402" si="455">IFERROR(X387/T387-1,"X")</f>
        <v>X</v>
      </c>
    </row>
    <row r="388" spans="1:79" s="6" customFormat="1" ht="22.5" x14ac:dyDescent="0.25">
      <c r="A388" s="72" t="s">
        <v>195</v>
      </c>
      <c r="B388" s="63" t="s">
        <v>55</v>
      </c>
      <c r="C388" s="64">
        <v>3927.2629999999999</v>
      </c>
      <c r="D388" s="64">
        <v>3724.4740000000002</v>
      </c>
      <c r="E388" s="64">
        <v>3794.4450000000002</v>
      </c>
      <c r="F388" s="64">
        <v>4223.1390000000001</v>
      </c>
      <c r="G388" s="64">
        <v>4391.3</v>
      </c>
      <c r="H388" s="64">
        <v>4765.1000000000004</v>
      </c>
      <c r="I388" s="64">
        <v>4863.2860000000001</v>
      </c>
      <c r="J388" s="64">
        <v>5202.1307340000003</v>
      </c>
      <c r="K388" s="64">
        <v>4832.8090000000002</v>
      </c>
      <c r="L388" s="64">
        <v>5127.058</v>
      </c>
      <c r="M388" s="64">
        <v>5488.5540000000001</v>
      </c>
      <c r="N388" s="64">
        <v>5378.6440000000002</v>
      </c>
      <c r="O388" s="64">
        <v>5360.8379999999997</v>
      </c>
      <c r="P388" s="64">
        <v>5981.7740000000003</v>
      </c>
      <c r="Q388" s="64">
        <v>5689.3119999999999</v>
      </c>
      <c r="R388" s="64">
        <v>6755.5209999999997</v>
      </c>
      <c r="S388" s="64">
        <v>6731.982</v>
      </c>
      <c r="T388" s="64">
        <v>6295.0929999999998</v>
      </c>
      <c r="U388" s="64">
        <v>6187.37</v>
      </c>
      <c r="V388" s="64">
        <v>6337.7439999999997</v>
      </c>
      <c r="W388" s="64">
        <v>6672.3519999999999</v>
      </c>
      <c r="X388" s="24" t="s">
        <v>1</v>
      </c>
      <c r="Y388" s="61"/>
      <c r="Z388" s="62" t="str">
        <f>IFERROR(X388/W388-1,"X")</f>
        <v>X</v>
      </c>
      <c r="AA388" s="24" t="str">
        <f t="shared" si="455"/>
        <v>X</v>
      </c>
      <c r="AB388" s="2"/>
      <c r="AC388" s="2"/>
      <c r="AD388" s="2"/>
      <c r="AE388" s="87"/>
      <c r="AF388" s="87"/>
      <c r="AG388" s="2"/>
      <c r="AH388" s="2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BA388" s="5"/>
    </row>
    <row r="389" spans="1:79" s="6" customFormat="1" x14ac:dyDescent="0.25">
      <c r="A389" s="72" t="s">
        <v>196</v>
      </c>
      <c r="B389" s="63" t="s">
        <v>55</v>
      </c>
      <c r="C389" s="64">
        <v>142064.69199999998</v>
      </c>
      <c r="D389" s="64">
        <v>192301.82800000001</v>
      </c>
      <c r="E389" s="64">
        <v>48144.046999999999</v>
      </c>
      <c r="F389" s="64">
        <v>100373.98999999999</v>
      </c>
      <c r="G389" s="64">
        <v>151311.78499999997</v>
      </c>
      <c r="H389" s="64">
        <v>205183.20800000001</v>
      </c>
      <c r="I389" s="64">
        <v>51574.273999999998</v>
      </c>
      <c r="J389" s="64">
        <v>91437.299399999989</v>
      </c>
      <c r="K389" s="64">
        <v>142819.78140000001</v>
      </c>
      <c r="L389" s="64">
        <v>197972.84239999999</v>
      </c>
      <c r="M389" s="64">
        <v>52672.482000000004</v>
      </c>
      <c r="N389" s="64">
        <v>109065.125</v>
      </c>
      <c r="O389" s="64">
        <v>166362.80300000001</v>
      </c>
      <c r="P389" s="64">
        <v>222423.644</v>
      </c>
      <c r="Q389" s="64">
        <v>61570.504000000001</v>
      </c>
      <c r="R389" s="64">
        <v>119367.00199999999</v>
      </c>
      <c r="S389" s="64">
        <v>169239.989</v>
      </c>
      <c r="T389" s="64">
        <v>216826.01300000001</v>
      </c>
      <c r="U389" s="64">
        <v>51940.864999999998</v>
      </c>
      <c r="V389" s="64">
        <v>110400.629</v>
      </c>
      <c r="W389" s="64">
        <v>172760.565</v>
      </c>
      <c r="X389" s="24" t="s">
        <v>1</v>
      </c>
      <c r="Y389" s="61"/>
      <c r="Z389" s="24" t="s">
        <v>1</v>
      </c>
      <c r="AA389" s="24" t="str">
        <f t="shared" si="455"/>
        <v>X</v>
      </c>
      <c r="AB389" s="2"/>
      <c r="AC389" s="2"/>
      <c r="AD389" s="86"/>
      <c r="AE389" s="87"/>
      <c r="AF389" s="87"/>
      <c r="AG389" s="2"/>
      <c r="AH389" s="2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BA389" s="5"/>
    </row>
    <row r="390" spans="1:79" s="6" customFormat="1" x14ac:dyDescent="0.25">
      <c r="A390" s="72" t="s">
        <v>197</v>
      </c>
      <c r="B390" s="63" t="s">
        <v>55</v>
      </c>
      <c r="C390" s="64">
        <v>49038.294999999998</v>
      </c>
      <c r="D390" s="64">
        <v>50237.112999999998</v>
      </c>
      <c r="E390" s="64">
        <v>48144.046999999999</v>
      </c>
      <c r="F390" s="64">
        <v>52229.942999999999</v>
      </c>
      <c r="G390" s="64">
        <v>50937.794999999998</v>
      </c>
      <c r="H390" s="64">
        <v>53871.42325</v>
      </c>
      <c r="I390" s="64">
        <v>51574.273999999998</v>
      </c>
      <c r="J390" s="64">
        <v>39863.025399999999</v>
      </c>
      <c r="K390" s="64">
        <v>51382.482000000004</v>
      </c>
      <c r="L390" s="64">
        <v>55153.061000000002</v>
      </c>
      <c r="M390" s="64">
        <v>52672.482000000004</v>
      </c>
      <c r="N390" s="64">
        <v>56392.642999999996</v>
      </c>
      <c r="O390" s="64">
        <v>57297.678</v>
      </c>
      <c r="P390" s="64">
        <v>56060.841</v>
      </c>
      <c r="Q390" s="64">
        <v>61570.504000000001</v>
      </c>
      <c r="R390" s="64">
        <v>57796.498</v>
      </c>
      <c r="S390" s="64">
        <v>49872.987000000001</v>
      </c>
      <c r="T390" s="64">
        <v>47586.023999999998</v>
      </c>
      <c r="U390" s="64">
        <v>51940.864999999998</v>
      </c>
      <c r="V390" s="64">
        <v>58459.764000000003</v>
      </c>
      <c r="W390" s="64">
        <v>62359.936000000002</v>
      </c>
      <c r="X390" s="24" t="s">
        <v>1</v>
      </c>
      <c r="Y390" s="61"/>
      <c r="Z390" s="62" t="str">
        <f>IFERROR(X390/W390-1,"X")</f>
        <v>X</v>
      </c>
      <c r="AA390" s="24" t="str">
        <f t="shared" si="455"/>
        <v>X</v>
      </c>
      <c r="AB390" s="2"/>
      <c r="AC390" s="2"/>
      <c r="AD390" s="2"/>
      <c r="AE390" s="2"/>
      <c r="AF390" s="2"/>
      <c r="AG390" s="2"/>
      <c r="AH390" s="2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BA390" s="5"/>
    </row>
    <row r="391" spans="1:79" s="6" customFormat="1" x14ac:dyDescent="0.25">
      <c r="A391" s="72" t="s">
        <v>198</v>
      </c>
      <c r="B391" s="63" t="s">
        <v>207</v>
      </c>
      <c r="C391" s="64">
        <v>18191.666000000001</v>
      </c>
      <c r="D391" s="64">
        <v>24218.945</v>
      </c>
      <c r="E391" s="64">
        <v>5729.07</v>
      </c>
      <c r="F391" s="64">
        <v>11836.132</v>
      </c>
      <c r="G391" s="64">
        <v>17583.809999999998</v>
      </c>
      <c r="H391" s="64">
        <v>23347.560999999998</v>
      </c>
      <c r="I391" s="64">
        <v>5530.1059999999998</v>
      </c>
      <c r="J391" s="64">
        <v>9712.5529999999999</v>
      </c>
      <c r="K391" s="64">
        <v>14499.805</v>
      </c>
      <c r="L391" s="64">
        <v>19282.724999999999</v>
      </c>
      <c r="M391" s="64">
        <v>4589.2030000000004</v>
      </c>
      <c r="N391" s="64">
        <v>9443.7209999999995</v>
      </c>
      <c r="O391" s="64">
        <v>14087.771000000001</v>
      </c>
      <c r="P391" s="64">
        <v>18446.563999999998</v>
      </c>
      <c r="Q391" s="64">
        <v>4557.1369999999997</v>
      </c>
      <c r="R391" s="64">
        <v>9359.8070000000007</v>
      </c>
      <c r="S391" s="64">
        <v>13824.419000000002</v>
      </c>
      <c r="T391" s="64">
        <v>17961.152000000002</v>
      </c>
      <c r="U391" s="64">
        <v>4152.7169999999996</v>
      </c>
      <c r="V391" s="64">
        <v>8428.7959999999985</v>
      </c>
      <c r="W391" s="64">
        <v>12625.192999999999</v>
      </c>
      <c r="X391" s="24" t="s">
        <v>1</v>
      </c>
      <c r="Y391" s="61"/>
      <c r="Z391" s="24" t="s">
        <v>1</v>
      </c>
      <c r="AA391" s="24" t="str">
        <f t="shared" si="455"/>
        <v>X</v>
      </c>
      <c r="AB391" s="2"/>
      <c r="AC391" s="2"/>
      <c r="AD391" s="2"/>
      <c r="AE391" s="2"/>
      <c r="AF391" s="2"/>
      <c r="AG391" s="2"/>
      <c r="AH391" s="2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BA391" s="5"/>
    </row>
    <row r="392" spans="1:79" s="6" customFormat="1" x14ac:dyDescent="0.25">
      <c r="A392" s="72" t="s">
        <v>199</v>
      </c>
      <c r="B392" s="63" t="s">
        <v>207</v>
      </c>
      <c r="C392" s="64">
        <v>6097.9679999999998</v>
      </c>
      <c r="D392" s="64">
        <v>6027.2790000000005</v>
      </c>
      <c r="E392" s="64">
        <v>5729.07</v>
      </c>
      <c r="F392" s="64">
        <v>6107.0619999999999</v>
      </c>
      <c r="G392" s="64">
        <v>5747.6779999999999</v>
      </c>
      <c r="H392" s="64">
        <v>5763.7510000000002</v>
      </c>
      <c r="I392" s="64">
        <v>5530.1059999999998</v>
      </c>
      <c r="J392" s="64">
        <v>4182.4470000000001</v>
      </c>
      <c r="K392" s="64">
        <v>4787.2520000000004</v>
      </c>
      <c r="L392" s="64">
        <v>4782.92</v>
      </c>
      <c r="M392" s="64">
        <v>4589.2030000000004</v>
      </c>
      <c r="N392" s="64">
        <v>4854.518</v>
      </c>
      <c r="O392" s="64">
        <v>4644.05</v>
      </c>
      <c r="P392" s="64">
        <v>4358.7929999999997</v>
      </c>
      <c r="Q392" s="64">
        <v>4557.1369999999997</v>
      </c>
      <c r="R392" s="64">
        <v>4802.67</v>
      </c>
      <c r="S392" s="64">
        <v>4464.6120000000001</v>
      </c>
      <c r="T392" s="64">
        <v>4136.7330000000002</v>
      </c>
      <c r="U392" s="64">
        <v>4152.7169999999996</v>
      </c>
      <c r="V392" s="64">
        <v>4276.0789999999997</v>
      </c>
      <c r="W392" s="64">
        <v>4196.3969999999999</v>
      </c>
      <c r="X392" s="24" t="s">
        <v>1</v>
      </c>
      <c r="Y392" s="61"/>
      <c r="Z392" s="62" t="str">
        <f>IFERROR(X392/W392-1,"X")</f>
        <v>X</v>
      </c>
      <c r="AA392" s="24" t="str">
        <f t="shared" si="455"/>
        <v>X</v>
      </c>
      <c r="AB392" s="2"/>
      <c r="AC392" s="2"/>
      <c r="AD392" s="2"/>
      <c r="AE392" s="2"/>
      <c r="AF392" s="2"/>
      <c r="AG392" s="2"/>
      <c r="AH392" s="2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BA392" s="5"/>
    </row>
    <row r="393" spans="1:79" s="6" customFormat="1" x14ac:dyDescent="0.25">
      <c r="A393" s="72" t="s">
        <v>200</v>
      </c>
      <c r="B393" s="63" t="s">
        <v>208</v>
      </c>
      <c r="C393" s="64">
        <v>8.0419999999999998</v>
      </c>
      <c r="D393" s="64">
        <v>8.3350000000000009</v>
      </c>
      <c r="E393" s="64">
        <v>8.4030000000000005</v>
      </c>
      <c r="F393" s="64">
        <v>8.5519999999999996</v>
      </c>
      <c r="G393" s="64">
        <v>8.8620000000000001</v>
      </c>
      <c r="H393" s="64">
        <v>9.3469999999999995</v>
      </c>
      <c r="I393" s="64">
        <v>9.3260000000000005</v>
      </c>
      <c r="J393" s="64">
        <v>9.5310000000000006</v>
      </c>
      <c r="K393" s="64">
        <v>10.733189311947648</v>
      </c>
      <c r="L393" s="64">
        <v>11.531253083890176</v>
      </c>
      <c r="M393" s="64">
        <v>11.477479204994854</v>
      </c>
      <c r="N393" s="64">
        <v>11.616527737666232</v>
      </c>
      <c r="O393" s="64">
        <v>12.337868455335322</v>
      </c>
      <c r="P393" s="64">
        <v>12.8615515809078</v>
      </c>
      <c r="Q393" s="64">
        <v>13.510786267781723</v>
      </c>
      <c r="R393" s="64">
        <v>12.034243035644757</v>
      </c>
      <c r="S393" s="64">
        <v>11.170732641492698</v>
      </c>
      <c r="T393" s="64">
        <v>11.50328628896281</v>
      </c>
      <c r="U393" s="64">
        <v>12.507682319792078</v>
      </c>
      <c r="V393" s="64">
        <v>13.671347980240778</v>
      </c>
      <c r="W393" s="64">
        <v>14.86035186851959</v>
      </c>
      <c r="X393" s="24" t="s">
        <v>1</v>
      </c>
      <c r="Y393" s="61"/>
      <c r="Z393" s="62" t="str">
        <f>IFERROR(X393/W393-1,"X")</f>
        <v>X</v>
      </c>
      <c r="AA393" s="24" t="str">
        <f t="shared" si="455"/>
        <v>X</v>
      </c>
      <c r="AB393" s="2"/>
      <c r="AC393" s="2"/>
      <c r="AD393" s="2"/>
      <c r="AE393" s="2"/>
      <c r="AF393" s="2"/>
      <c r="AG393" s="2"/>
      <c r="AH393" s="2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BA393" s="5"/>
    </row>
    <row r="394" spans="1:79" s="6" customFormat="1" ht="33.75" x14ac:dyDescent="0.25">
      <c r="A394" s="72" t="s">
        <v>201</v>
      </c>
      <c r="B394" s="63" t="s">
        <v>55</v>
      </c>
      <c r="C394" s="64">
        <v>125319.505</v>
      </c>
      <c r="D394" s="64">
        <v>167812.31099999999</v>
      </c>
      <c r="E394" s="64">
        <v>39414.957000000002</v>
      </c>
      <c r="F394" s="64">
        <v>82589.491999999998</v>
      </c>
      <c r="G394" s="64">
        <v>124351.507</v>
      </c>
      <c r="H394" s="64">
        <v>167310.57699999999</v>
      </c>
      <c r="I394" s="64">
        <v>41310.451000000001</v>
      </c>
      <c r="J394" s="64">
        <v>73873.539999999994</v>
      </c>
      <c r="K394" s="64">
        <v>114950.007</v>
      </c>
      <c r="L394" s="64">
        <v>159233.177</v>
      </c>
      <c r="M394" s="64">
        <v>39418.85</v>
      </c>
      <c r="N394" s="64">
        <v>83322.687000000005</v>
      </c>
      <c r="O394" s="64">
        <v>129457.132</v>
      </c>
      <c r="P394" s="64">
        <v>173979.78899999999</v>
      </c>
      <c r="Q394" s="64">
        <v>47632.906999999999</v>
      </c>
      <c r="R394" s="64">
        <v>94297.375</v>
      </c>
      <c r="S394" s="64">
        <v>135325.82699999999</v>
      </c>
      <c r="T394" s="64">
        <v>176522.93599999999</v>
      </c>
      <c r="U394" s="64">
        <v>42604.896000000001</v>
      </c>
      <c r="V394" s="64">
        <v>87515.222500000003</v>
      </c>
      <c r="W394" s="64">
        <v>130911.49525000001</v>
      </c>
      <c r="X394" s="24" t="s">
        <v>1</v>
      </c>
      <c r="Y394" s="61"/>
      <c r="Z394" s="24" t="s">
        <v>1</v>
      </c>
      <c r="AA394" s="24" t="str">
        <f t="shared" si="455"/>
        <v>X</v>
      </c>
      <c r="AB394" s="2"/>
      <c r="AC394" s="2"/>
      <c r="AD394" s="2"/>
      <c r="AE394" s="2"/>
      <c r="AF394" s="2"/>
      <c r="AG394" s="2"/>
      <c r="AH394" s="2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BA394" s="5"/>
    </row>
    <row r="395" spans="1:79" s="6" customFormat="1" ht="22.5" x14ac:dyDescent="0.25">
      <c r="A395" s="72" t="s">
        <v>202</v>
      </c>
      <c r="B395" s="63" t="s">
        <v>55</v>
      </c>
      <c r="C395" s="64">
        <v>19345.857</v>
      </c>
      <c r="D395" s="64">
        <v>25743.472000000002</v>
      </c>
      <c r="E395" s="64">
        <v>6015.7820000000002</v>
      </c>
      <c r="F395" s="64">
        <v>12594.2</v>
      </c>
      <c r="G395" s="64">
        <v>19076.019</v>
      </c>
      <c r="H395" s="64">
        <v>25850.816999999999</v>
      </c>
      <c r="I395" s="64">
        <v>6866.0529999999999</v>
      </c>
      <c r="J395" s="64">
        <v>12514.833000000001</v>
      </c>
      <c r="K395" s="64">
        <v>19118.027999999998</v>
      </c>
      <c r="L395" s="64">
        <v>25969.115000000002</v>
      </c>
      <c r="M395" s="64">
        <v>6554.4610000000002</v>
      </c>
      <c r="N395" s="64">
        <v>13727.576999999999</v>
      </c>
      <c r="O395" s="64">
        <v>21132.812000000002</v>
      </c>
      <c r="P395" s="64">
        <v>28111.745999999999</v>
      </c>
      <c r="Q395" s="64">
        <v>7261.1239999999998</v>
      </c>
      <c r="R395" s="64">
        <v>15303.833000000001</v>
      </c>
      <c r="S395" s="64">
        <v>23151.938999999998</v>
      </c>
      <c r="T395" s="64">
        <v>31282.03</v>
      </c>
      <c r="U395" s="64">
        <v>7360.1882500000002</v>
      </c>
      <c r="V395" s="64">
        <v>15330.29175</v>
      </c>
      <c r="W395" s="64">
        <v>23061.9025</v>
      </c>
      <c r="X395" s="24" t="s">
        <v>1</v>
      </c>
      <c r="Y395" s="61"/>
      <c r="Z395" s="24" t="s">
        <v>1</v>
      </c>
      <c r="AA395" s="24" t="str">
        <f t="shared" si="455"/>
        <v>X</v>
      </c>
      <c r="AB395" s="2"/>
      <c r="AC395" s="2"/>
      <c r="AD395" s="2"/>
      <c r="AE395" s="2"/>
      <c r="AF395" s="2"/>
      <c r="AG395" s="2"/>
      <c r="AH395" s="2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BA395" s="5"/>
    </row>
    <row r="396" spans="1:79" s="6" customFormat="1" ht="45" x14ac:dyDescent="0.25">
      <c r="A396" s="72" t="s">
        <v>203</v>
      </c>
      <c r="B396" s="63" t="s">
        <v>55</v>
      </c>
      <c r="C396" s="64">
        <v>23569.613000000001</v>
      </c>
      <c r="D396" s="64">
        <v>31906.786</v>
      </c>
      <c r="E396" s="64">
        <v>7297.35</v>
      </c>
      <c r="F396" s="64">
        <v>15303.514999999999</v>
      </c>
      <c r="G396" s="64">
        <v>23319.351999999999</v>
      </c>
      <c r="H396" s="64">
        <v>31787.896000000001</v>
      </c>
      <c r="I396" s="64">
        <v>8501.9930000000004</v>
      </c>
      <c r="J396" s="64">
        <v>11374.647999999999</v>
      </c>
      <c r="K396" s="64">
        <v>21415.427</v>
      </c>
      <c r="L396" s="64">
        <v>31279.404999999999</v>
      </c>
      <c r="M396" s="64">
        <v>8677.1659999999993</v>
      </c>
      <c r="N396" s="64">
        <v>17547.5</v>
      </c>
      <c r="O396" s="64">
        <v>26342.327000000001</v>
      </c>
      <c r="P396" s="64">
        <v>36807.838000000003</v>
      </c>
      <c r="Q396" s="64">
        <v>9108.7579999999998</v>
      </c>
      <c r="R396" s="64">
        <v>15830.679</v>
      </c>
      <c r="S396" s="64">
        <v>21332.98</v>
      </c>
      <c r="T396" s="64">
        <v>27360.877</v>
      </c>
      <c r="U396" s="64">
        <v>7420.0142500000002</v>
      </c>
      <c r="V396" s="64">
        <v>15774.430249999999</v>
      </c>
      <c r="W396" s="64">
        <v>24289.762750000002</v>
      </c>
      <c r="X396" s="24" t="s">
        <v>1</v>
      </c>
      <c r="Y396" s="61"/>
      <c r="Z396" s="24" t="s">
        <v>1</v>
      </c>
      <c r="AA396" s="24" t="str">
        <f t="shared" si="455"/>
        <v>X</v>
      </c>
      <c r="AB396" s="2"/>
      <c r="AC396" s="2"/>
      <c r="AD396" s="2"/>
      <c r="AE396" s="2"/>
      <c r="AF396" s="2"/>
      <c r="AG396" s="2"/>
      <c r="AH396" s="2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BA396" s="5"/>
    </row>
    <row r="397" spans="1:79" s="6" customFormat="1" ht="33.75" x14ac:dyDescent="0.25">
      <c r="A397" s="72" t="s">
        <v>204</v>
      </c>
      <c r="B397" s="63" t="s">
        <v>55</v>
      </c>
      <c r="C397" s="64">
        <v>3086.1660000000002</v>
      </c>
      <c r="D397" s="64">
        <v>4009.527</v>
      </c>
      <c r="E397" s="64">
        <v>1012.535</v>
      </c>
      <c r="F397" s="64">
        <v>2237.4839999999999</v>
      </c>
      <c r="G397" s="64">
        <v>3801.9360000000001</v>
      </c>
      <c r="H397" s="64">
        <v>5131.7960000000003</v>
      </c>
      <c r="I397" s="64">
        <v>1276.799</v>
      </c>
      <c r="J397" s="64">
        <v>2262.002</v>
      </c>
      <c r="K397" s="64">
        <v>4701.3159999999998</v>
      </c>
      <c r="L397" s="64">
        <v>6889.924</v>
      </c>
      <c r="M397" s="64">
        <v>1836.6279999999999</v>
      </c>
      <c r="N397" s="64">
        <v>3895.27</v>
      </c>
      <c r="O397" s="64">
        <v>5712.9359999999997</v>
      </c>
      <c r="P397" s="64">
        <v>7976.7860000000001</v>
      </c>
      <c r="Q397" s="64">
        <v>2289.596</v>
      </c>
      <c r="R397" s="64">
        <v>4231.9260000000004</v>
      </c>
      <c r="S397" s="64">
        <v>6164.0209999999997</v>
      </c>
      <c r="T397" s="64">
        <v>8162.2439999999997</v>
      </c>
      <c r="U397" s="64">
        <v>2415.72775</v>
      </c>
      <c r="V397" s="64">
        <v>5050.6184999999996</v>
      </c>
      <c r="W397" s="64">
        <v>7387.1364999999996</v>
      </c>
      <c r="X397" s="24" t="s">
        <v>1</v>
      </c>
      <c r="Y397" s="61"/>
      <c r="Z397" s="24" t="s">
        <v>1</v>
      </c>
      <c r="AA397" s="24" t="str">
        <f t="shared" si="455"/>
        <v>X</v>
      </c>
      <c r="AB397" s="2"/>
      <c r="AC397" s="2"/>
      <c r="AD397" s="2"/>
      <c r="AE397" s="2"/>
      <c r="AF397" s="2"/>
      <c r="AG397" s="2"/>
      <c r="AH397" s="2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BA397" s="5"/>
    </row>
    <row r="398" spans="1:79" x14ac:dyDescent="0.25">
      <c r="A398" s="72" t="s">
        <v>131</v>
      </c>
      <c r="B398" s="63" t="s">
        <v>132</v>
      </c>
      <c r="C398" s="64">
        <v>2577.9690000000001</v>
      </c>
      <c r="D398" s="64">
        <v>2395.6759999999999</v>
      </c>
      <c r="E398" s="64">
        <v>2484.8939999999998</v>
      </c>
      <c r="F398" s="64">
        <v>2520.2840000000001</v>
      </c>
      <c r="G398" s="64">
        <v>2496.6379999999999</v>
      </c>
      <c r="H398" s="64">
        <v>2440.0479999999998</v>
      </c>
      <c r="I398" s="64">
        <v>2511.951</v>
      </c>
      <c r="J398" s="64">
        <v>2179.8180000000002</v>
      </c>
      <c r="K398" s="64">
        <v>2206.6309999999999</v>
      </c>
      <c r="L398" s="64">
        <v>2139.3069999999998</v>
      </c>
      <c r="M398" s="64">
        <v>2304.904</v>
      </c>
      <c r="N398" s="64">
        <v>2320.2849999999999</v>
      </c>
      <c r="O398" s="64">
        <v>2215.81</v>
      </c>
      <c r="P398" s="64">
        <v>2073.6790000000001</v>
      </c>
      <c r="Q398" s="64">
        <v>2230.442</v>
      </c>
      <c r="R398" s="64">
        <v>2358.6379999999999</v>
      </c>
      <c r="S398" s="64">
        <v>2357.3519999999999</v>
      </c>
      <c r="T398" s="64">
        <v>2118.973</v>
      </c>
      <c r="U398" s="64">
        <v>2148.181</v>
      </c>
      <c r="V398" s="64">
        <v>2170.4299999999998</v>
      </c>
      <c r="W398" s="64">
        <v>2193.5920000000001</v>
      </c>
      <c r="X398" s="24" t="s">
        <v>1</v>
      </c>
      <c r="Y398" s="61"/>
      <c r="Z398" s="62" t="str">
        <f>IFERROR(X398/W398-1,"X")</f>
        <v>X</v>
      </c>
      <c r="AA398" s="24" t="str">
        <f t="shared" si="455"/>
        <v>X</v>
      </c>
    </row>
    <row r="399" spans="1:79" s="6" customFormat="1" ht="22.5" x14ac:dyDescent="0.25">
      <c r="A399" s="72" t="s">
        <v>205</v>
      </c>
      <c r="B399" s="63" t="s">
        <v>55</v>
      </c>
      <c r="C399" s="64">
        <v>1632.123</v>
      </c>
      <c r="D399" s="64">
        <v>2160.81</v>
      </c>
      <c r="E399" s="64">
        <v>492.43200000000002</v>
      </c>
      <c r="F399" s="64">
        <v>1019.051</v>
      </c>
      <c r="G399" s="64">
        <v>1548.942</v>
      </c>
      <c r="H399" s="64">
        <v>2063.9270000000001</v>
      </c>
      <c r="I399" s="64">
        <v>491.327</v>
      </c>
      <c r="J399" s="64">
        <v>873.65800000000002</v>
      </c>
      <c r="K399" s="64">
        <v>1243.9069999999999</v>
      </c>
      <c r="L399" s="64">
        <v>1759.251</v>
      </c>
      <c r="M399" s="64">
        <v>942.25599999999997</v>
      </c>
      <c r="N399" s="64">
        <v>1592.0250000000001</v>
      </c>
      <c r="O399" s="64">
        <v>2176.0700000000002</v>
      </c>
      <c r="P399" s="64">
        <v>2827.14</v>
      </c>
      <c r="Q399" s="64">
        <v>1073.356</v>
      </c>
      <c r="R399" s="64">
        <v>1909.913</v>
      </c>
      <c r="S399" s="64">
        <v>3044.85</v>
      </c>
      <c r="T399" s="64">
        <v>7485.7950000000001</v>
      </c>
      <c r="U399" s="64">
        <v>1152.1657499999999</v>
      </c>
      <c r="V399" s="64">
        <v>2237.46875</v>
      </c>
      <c r="W399" s="64">
        <v>3676.2255</v>
      </c>
      <c r="X399" s="24" t="s">
        <v>1</v>
      </c>
      <c r="Y399" s="61"/>
      <c r="Z399" s="24" t="s">
        <v>1</v>
      </c>
      <c r="AA399" s="24" t="str">
        <f t="shared" si="455"/>
        <v>X</v>
      </c>
      <c r="AB399" s="2"/>
      <c r="AC399" s="2"/>
      <c r="AD399" s="2"/>
      <c r="AE399" s="2"/>
      <c r="AF399" s="2"/>
      <c r="AG399" s="2"/>
      <c r="AH399" s="2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BA399" s="5"/>
    </row>
    <row r="400" spans="1:79" s="6" customFormat="1" x14ac:dyDescent="0.25">
      <c r="A400" s="72" t="s">
        <v>206</v>
      </c>
      <c r="B400" s="63" t="s">
        <v>55</v>
      </c>
      <c r="C400" s="64">
        <v>2095.23</v>
      </c>
      <c r="D400" s="64">
        <v>2988.2440000000001</v>
      </c>
      <c r="E400" s="64">
        <v>715.48900000000003</v>
      </c>
      <c r="F400" s="64">
        <v>1475.605</v>
      </c>
      <c r="G400" s="64">
        <v>2305.0129999999999</v>
      </c>
      <c r="H400" s="64">
        <v>2951.7060000000001</v>
      </c>
      <c r="I400" s="64">
        <v>1300.0360000000001</v>
      </c>
      <c r="J400" s="64">
        <v>1923.827</v>
      </c>
      <c r="K400" s="64">
        <v>2927.2190000000001</v>
      </c>
      <c r="L400" s="64">
        <v>4013.3110000000001</v>
      </c>
      <c r="M400" s="64">
        <v>1136.9829999999999</v>
      </c>
      <c r="N400" s="64">
        <v>2088.0479999999998</v>
      </c>
      <c r="O400" s="64">
        <v>3125.7629999999999</v>
      </c>
      <c r="P400" s="64">
        <v>3959.93</v>
      </c>
      <c r="Q400" s="64">
        <v>1094.6510000000001</v>
      </c>
      <c r="R400" s="64">
        <v>2876.8220000000001</v>
      </c>
      <c r="S400" s="64">
        <v>4641.9759999999997</v>
      </c>
      <c r="T400" s="64">
        <v>3768.8440000000001</v>
      </c>
      <c r="U400" s="64">
        <v>1130.26575</v>
      </c>
      <c r="V400" s="64">
        <v>1939.181</v>
      </c>
      <c r="W400" s="64">
        <v>3161.5189999999998</v>
      </c>
      <c r="X400" s="24" t="s">
        <v>1</v>
      </c>
      <c r="Y400" s="61"/>
      <c r="Z400" s="24" t="s">
        <v>1</v>
      </c>
      <c r="AA400" s="24" t="str">
        <f t="shared" si="455"/>
        <v>X</v>
      </c>
      <c r="AB400" s="2"/>
      <c r="AC400" s="2"/>
      <c r="AD400" s="2"/>
      <c r="AE400" s="2"/>
      <c r="AF400" s="2"/>
      <c r="AG400" s="2"/>
      <c r="AH400" s="2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BA400" s="5"/>
    </row>
    <row r="401" spans="1:53" s="6" customFormat="1" x14ac:dyDescent="0.25">
      <c r="A401" s="72" t="s">
        <v>19</v>
      </c>
      <c r="B401" s="63" t="s">
        <v>55</v>
      </c>
      <c r="C401" s="64">
        <v>17220.024000000001</v>
      </c>
      <c r="D401" s="64">
        <v>17873.061000000002</v>
      </c>
      <c r="E401" s="64">
        <v>18290.278999999999</v>
      </c>
      <c r="F401" s="64">
        <v>18824.810000000001</v>
      </c>
      <c r="G401" s="64">
        <v>18716.727999999999</v>
      </c>
      <c r="H401" s="64">
        <v>18777.303</v>
      </c>
      <c r="I401" s="64">
        <v>19371.91</v>
      </c>
      <c r="J401" s="64">
        <v>19644.432000000001</v>
      </c>
      <c r="K401" s="64">
        <v>19808.506000000001</v>
      </c>
      <c r="L401" s="64">
        <v>20642.017</v>
      </c>
      <c r="M401" s="64">
        <v>21384.794999999998</v>
      </c>
      <c r="N401" s="64">
        <v>22271.013999999999</v>
      </c>
      <c r="O401" s="64">
        <v>23565.847000000002</v>
      </c>
      <c r="P401" s="64">
        <v>23663.577000000001</v>
      </c>
      <c r="Q401" s="64">
        <v>23670.960999999999</v>
      </c>
      <c r="R401" s="64">
        <v>25611.977999999999</v>
      </c>
      <c r="S401" s="64">
        <v>26693.698</v>
      </c>
      <c r="T401" s="64">
        <v>25111.532999999999</v>
      </c>
      <c r="U401" s="64">
        <v>26291.882000000001</v>
      </c>
      <c r="V401" s="64">
        <v>26076.937999999998</v>
      </c>
      <c r="W401" s="64">
        <v>27289.383999999998</v>
      </c>
      <c r="X401" s="24" t="s">
        <v>1</v>
      </c>
      <c r="Y401" s="61"/>
      <c r="Z401" s="62" t="str">
        <f>IFERROR(X401/W401-1,"X")</f>
        <v>X</v>
      </c>
      <c r="AA401" s="24" t="str">
        <f t="shared" si="455"/>
        <v>X</v>
      </c>
      <c r="AB401" s="2"/>
      <c r="AC401" s="2"/>
      <c r="AD401" s="2"/>
      <c r="AE401" s="2"/>
      <c r="AF401" s="2"/>
      <c r="AG401" s="2"/>
      <c r="AH401" s="2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BA401" s="5"/>
    </row>
    <row r="402" spans="1:53" s="6" customFormat="1" x14ac:dyDescent="0.25">
      <c r="A402" s="72" t="s">
        <v>83</v>
      </c>
      <c r="B402" s="63" t="s">
        <v>55</v>
      </c>
      <c r="C402" s="64">
        <v>54222.396000000001</v>
      </c>
      <c r="D402" s="64">
        <v>54986.544000000002</v>
      </c>
      <c r="E402" s="64">
        <v>56047.523000000001</v>
      </c>
      <c r="F402" s="64">
        <v>57985.83</v>
      </c>
      <c r="G402" s="64">
        <v>58485.2405</v>
      </c>
      <c r="H402" s="64">
        <v>59740.84</v>
      </c>
      <c r="I402" s="64">
        <v>61728.874000000003</v>
      </c>
      <c r="J402" s="64">
        <v>60771.790999999997</v>
      </c>
      <c r="K402" s="64">
        <v>63600.76</v>
      </c>
      <c r="L402" s="64">
        <v>66269.744000000006</v>
      </c>
      <c r="M402" s="64">
        <v>70002.565000000002</v>
      </c>
      <c r="N402" s="64">
        <v>71957.512000000002</v>
      </c>
      <c r="O402" s="64">
        <v>72971.120999999999</v>
      </c>
      <c r="P402" s="64">
        <v>71954.611999999994</v>
      </c>
      <c r="Q402" s="64">
        <v>73699.498000000007</v>
      </c>
      <c r="R402" s="64">
        <v>77194.354000000007</v>
      </c>
      <c r="S402" s="64">
        <v>76663.820999999996</v>
      </c>
      <c r="T402" s="64">
        <v>74409.843999999997</v>
      </c>
      <c r="U402" s="64">
        <v>82077.194000000003</v>
      </c>
      <c r="V402" s="64">
        <v>78480.607999999993</v>
      </c>
      <c r="W402" s="64">
        <v>82368.73</v>
      </c>
      <c r="X402" s="24" t="s">
        <v>1</v>
      </c>
      <c r="Y402" s="61"/>
      <c r="Z402" s="62" t="str">
        <f>IFERROR(X402/W402-1,"X")</f>
        <v>X</v>
      </c>
      <c r="AA402" s="24" t="str">
        <f t="shared" si="455"/>
        <v>X</v>
      </c>
      <c r="AB402" s="2"/>
      <c r="AC402" s="2"/>
      <c r="AD402" s="2"/>
      <c r="AE402" s="2"/>
      <c r="AF402" s="2"/>
      <c r="AG402" s="2"/>
      <c r="AH402" s="2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BA402" s="5"/>
    </row>
    <row r="403" spans="1:53" s="6" customFormat="1" x14ac:dyDescent="0.25">
      <c r="A403" s="72" t="s">
        <v>222</v>
      </c>
      <c r="B403" s="63" t="s">
        <v>15</v>
      </c>
      <c r="C403" s="64">
        <v>12.311</v>
      </c>
      <c r="D403" s="64">
        <v>17.57</v>
      </c>
      <c r="E403" s="64">
        <v>16.41</v>
      </c>
      <c r="F403" s="64">
        <v>17.016999999999999</v>
      </c>
      <c r="G403" s="64">
        <v>17.797999999999998</v>
      </c>
      <c r="H403" s="64">
        <v>16.106999999999999</v>
      </c>
      <c r="I403" s="64">
        <v>18.779</v>
      </c>
      <c r="J403" s="64">
        <v>17.675999999999998</v>
      </c>
      <c r="K403" s="64">
        <v>18.553616053311998</v>
      </c>
      <c r="L403" s="64">
        <v>20.822109072191207</v>
      </c>
      <c r="M403" s="64">
        <v>19.169310105410307</v>
      </c>
      <c r="N403" s="64">
        <v>19.933138728858999</v>
      </c>
      <c r="O403" s="64">
        <v>19.420000000000002</v>
      </c>
      <c r="P403" s="64">
        <v>17.8755305706995</v>
      </c>
      <c r="Q403" s="64">
        <v>17.399999999999999</v>
      </c>
      <c r="R403" s="64">
        <v>19.834506666192201</v>
      </c>
      <c r="S403" s="64">
        <v>21.791454737602599</v>
      </c>
      <c r="T403" s="64">
        <v>15.4539641222747</v>
      </c>
      <c r="U403" s="64">
        <v>15.2291523923088</v>
      </c>
      <c r="V403" s="64">
        <v>10.9547780030829</v>
      </c>
      <c r="W403" s="64">
        <v>8.4781635846578745</v>
      </c>
      <c r="X403" s="24" t="s">
        <v>1</v>
      </c>
      <c r="Y403" s="61"/>
      <c r="Z403" s="44" t="str">
        <f>IFERROR(X403-W403,"X")</f>
        <v>X</v>
      </c>
      <c r="AA403" s="44" t="str">
        <f>IFERROR(X403-T403,"X")</f>
        <v>X</v>
      </c>
      <c r="AB403" s="2"/>
      <c r="AC403" s="2"/>
      <c r="AD403" s="2"/>
      <c r="AE403" s="2"/>
      <c r="AF403" s="2"/>
      <c r="AG403" s="2"/>
      <c r="AH403" s="2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BA403" s="5"/>
    </row>
    <row r="404" spans="1:53" s="6" customFormat="1" x14ac:dyDescent="0.25">
      <c r="A404" s="71" t="s">
        <v>144</v>
      </c>
      <c r="B404" s="69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1"/>
      <c r="Z404" s="19"/>
      <c r="AA404" s="19"/>
      <c r="AB404" s="2"/>
      <c r="AC404" s="2"/>
      <c r="AD404" s="2"/>
      <c r="AE404" s="2"/>
      <c r="AF404" s="2"/>
      <c r="AG404" s="2"/>
      <c r="AH404" s="2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BA404" s="5"/>
    </row>
    <row r="405" spans="1:53" x14ac:dyDescent="0.25">
      <c r="A405" s="73" t="s">
        <v>133</v>
      </c>
      <c r="B405" s="65" t="s">
        <v>55</v>
      </c>
      <c r="C405" s="66">
        <v>58310.832999999999</v>
      </c>
      <c r="D405" s="66">
        <v>57942.042999999998</v>
      </c>
      <c r="E405" s="66">
        <v>52681.523000000001</v>
      </c>
      <c r="F405" s="66">
        <v>56142.444000000003</v>
      </c>
      <c r="G405" s="66">
        <v>56482.692000000003</v>
      </c>
      <c r="H405" s="66">
        <v>53760.671000000002</v>
      </c>
      <c r="I405" s="66">
        <v>48514.065999999999</v>
      </c>
      <c r="J405" s="66">
        <v>46358.703000000001</v>
      </c>
      <c r="K405" s="66">
        <v>47799.146000000001</v>
      </c>
      <c r="L405" s="66">
        <v>46546.972999999998</v>
      </c>
      <c r="M405" s="66">
        <v>45252.735000000001</v>
      </c>
      <c r="N405" s="66">
        <v>45934.97</v>
      </c>
      <c r="O405" s="66">
        <v>45031.031000000003</v>
      </c>
      <c r="P405" s="66">
        <v>44365.446000000004</v>
      </c>
      <c r="Q405" s="66">
        <v>43382.758999999998</v>
      </c>
      <c r="R405" s="66">
        <v>44787.294000000002</v>
      </c>
      <c r="S405" s="66">
        <v>44792.523999999998</v>
      </c>
      <c r="T405" s="66">
        <v>43313.873</v>
      </c>
      <c r="U405" s="66">
        <v>44301.15</v>
      </c>
      <c r="V405" s="66">
        <v>43679.379000000001</v>
      </c>
      <c r="W405" s="66">
        <v>45731.574000000001</v>
      </c>
      <c r="X405" s="66">
        <v>46111.377</v>
      </c>
      <c r="Y405" s="61"/>
      <c r="Z405" s="62">
        <f>IFERROR(X405/W405-1,"X")</f>
        <v>8.3050498108812043E-3</v>
      </c>
      <c r="AA405" s="24">
        <f>IFERROR(X405/T405-1,"X")</f>
        <v>6.4586789548928047E-2</v>
      </c>
    </row>
    <row r="406" spans="1:53" x14ac:dyDescent="0.25">
      <c r="A406" s="73" t="s">
        <v>134</v>
      </c>
      <c r="B406" s="65" t="s">
        <v>132</v>
      </c>
      <c r="C406" s="66">
        <v>952.89400000000001</v>
      </c>
      <c r="D406" s="66">
        <v>923.721</v>
      </c>
      <c r="E406" s="66">
        <v>860.73699999999997</v>
      </c>
      <c r="F406" s="66">
        <v>869.4</v>
      </c>
      <c r="G406" s="66">
        <v>837.23199999999997</v>
      </c>
      <c r="H406" s="66">
        <v>797.42600000000004</v>
      </c>
      <c r="I406" s="66">
        <v>717.28200000000004</v>
      </c>
      <c r="J406" s="66">
        <v>707.947</v>
      </c>
      <c r="K406" s="66">
        <v>717.43799999999999</v>
      </c>
      <c r="L406" s="66">
        <v>680.17399999999998</v>
      </c>
      <c r="M406" s="66">
        <v>653.755</v>
      </c>
      <c r="N406" s="66">
        <v>643.11199999999997</v>
      </c>
      <c r="O406" s="66">
        <v>625.36099999999999</v>
      </c>
      <c r="P406" s="66">
        <v>607.09400000000005</v>
      </c>
      <c r="Q406" s="66">
        <v>581.82399999999996</v>
      </c>
      <c r="R406" s="66">
        <v>605.99800000000005</v>
      </c>
      <c r="S406" s="66">
        <v>601.77599999999995</v>
      </c>
      <c r="T406" s="66">
        <v>587.20699999999999</v>
      </c>
      <c r="U406" s="66">
        <v>562.09199999999998</v>
      </c>
      <c r="V406" s="66">
        <v>546.01800000000003</v>
      </c>
      <c r="W406" s="66">
        <v>554.13599999999997</v>
      </c>
      <c r="X406" s="66">
        <v>545.04899999999998</v>
      </c>
      <c r="Y406" s="61"/>
      <c r="Z406" s="62">
        <f>IFERROR(X406/W406-1,"X")</f>
        <v>-1.6398501450907377E-2</v>
      </c>
      <c r="AA406" s="24">
        <f>IFERROR(X406/T406-1,"X")</f>
        <v>-7.1794103271929699E-2</v>
      </c>
    </row>
    <row r="407" spans="1:53" x14ac:dyDescent="0.25">
      <c r="A407" s="73" t="s">
        <v>147</v>
      </c>
      <c r="B407" s="65" t="s">
        <v>55</v>
      </c>
      <c r="C407" s="66">
        <v>59353.857000000004</v>
      </c>
      <c r="D407" s="66">
        <v>73882.308000000005</v>
      </c>
      <c r="E407" s="66">
        <v>15372.279</v>
      </c>
      <c r="F407" s="66">
        <v>29880.945</v>
      </c>
      <c r="G407" s="66">
        <v>45749.934999999998</v>
      </c>
      <c r="H407" s="66">
        <v>58692.158000000003</v>
      </c>
      <c r="I407" s="66">
        <v>10841.550999999999</v>
      </c>
      <c r="J407" s="66">
        <v>18497.701000000001</v>
      </c>
      <c r="K407" s="66">
        <v>27166.428</v>
      </c>
      <c r="L407" s="66">
        <v>36366.737000000001</v>
      </c>
      <c r="M407" s="66">
        <v>9426.4760000000006</v>
      </c>
      <c r="N407" s="66">
        <v>18228.425999999999</v>
      </c>
      <c r="O407" s="66">
        <v>28157.245999999999</v>
      </c>
      <c r="P407" s="66">
        <v>36091.595999999998</v>
      </c>
      <c r="Q407" s="66">
        <v>11488.61</v>
      </c>
      <c r="R407" s="66">
        <v>22054.593000000001</v>
      </c>
      <c r="S407" s="66">
        <v>31528.194</v>
      </c>
      <c r="T407" s="66">
        <v>39157.294000000002</v>
      </c>
      <c r="U407" s="66">
        <v>9446.1087499999994</v>
      </c>
      <c r="V407" s="66">
        <v>16332.490374999999</v>
      </c>
      <c r="W407" s="66">
        <v>28364.150156250002</v>
      </c>
      <c r="X407" s="66">
        <v>41443.758156249998</v>
      </c>
      <c r="Y407" s="61"/>
      <c r="Z407" s="24" t="s">
        <v>1</v>
      </c>
      <c r="AA407" s="24">
        <f>IFERROR(X407/T407-1,"X")</f>
        <v>5.8391781522236785E-2</v>
      </c>
    </row>
    <row r="408" spans="1:53" s="6" customFormat="1" x14ac:dyDescent="0.25">
      <c r="A408" s="73" t="s">
        <v>137</v>
      </c>
      <c r="B408" s="68" t="s">
        <v>55</v>
      </c>
      <c r="C408" s="60">
        <v>81588.198000000004</v>
      </c>
      <c r="D408" s="60">
        <v>81135.251000000004</v>
      </c>
      <c r="E408" s="60">
        <v>73553.239000000001</v>
      </c>
      <c r="F408" s="60">
        <v>75147.941000000006</v>
      </c>
      <c r="G408" s="60">
        <v>74484.86</v>
      </c>
      <c r="H408" s="60">
        <v>71330.702999999994</v>
      </c>
      <c r="I408" s="60">
        <v>64870.646000000001</v>
      </c>
      <c r="J408" s="60">
        <v>60771.241999999998</v>
      </c>
      <c r="K408" s="60">
        <v>62633.538</v>
      </c>
      <c r="L408" s="60">
        <v>62011.21</v>
      </c>
      <c r="M408" s="60">
        <v>60584.722000000002</v>
      </c>
      <c r="N408" s="60">
        <v>59928.796999999999</v>
      </c>
      <c r="O408" s="60">
        <v>61228.624000000003</v>
      </c>
      <c r="P408" s="60">
        <v>60197.446000000004</v>
      </c>
      <c r="Q408" s="60">
        <v>57582.633000000002</v>
      </c>
      <c r="R408" s="60">
        <v>58669.504000000001</v>
      </c>
      <c r="S408" s="60">
        <v>60869.998</v>
      </c>
      <c r="T408" s="60">
        <v>60543.163999999997</v>
      </c>
      <c r="U408" s="60">
        <v>59975.925999999999</v>
      </c>
      <c r="V408" s="60">
        <v>58559.940999999999</v>
      </c>
      <c r="W408" s="60">
        <v>61038.31</v>
      </c>
      <c r="X408" s="60">
        <v>62092.877</v>
      </c>
      <c r="Y408" s="61"/>
      <c r="Z408" s="62">
        <f>IFERROR(X408/W408-1,"X")</f>
        <v>1.7277133000569656E-2</v>
      </c>
      <c r="AA408" s="24">
        <f>IFERROR(X408/T408-1,"X")</f>
        <v>2.5596828735280575E-2</v>
      </c>
      <c r="AB408" s="2"/>
      <c r="AC408" s="2"/>
      <c r="AD408" s="2"/>
      <c r="AE408" s="2"/>
      <c r="AF408" s="2"/>
      <c r="AG408" s="2"/>
      <c r="AH408" s="2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BA408" s="5"/>
    </row>
    <row r="409" spans="1:53" s="6" customFormat="1" x14ac:dyDescent="0.25">
      <c r="A409" s="73" t="s">
        <v>138</v>
      </c>
      <c r="B409" s="68" t="s">
        <v>55</v>
      </c>
      <c r="C409" s="60">
        <v>15507.082</v>
      </c>
      <c r="D409" s="60">
        <v>15949.358</v>
      </c>
      <c r="E409" s="60">
        <v>14985.718999999999</v>
      </c>
      <c r="F409" s="60">
        <v>16060.096</v>
      </c>
      <c r="G409" s="60">
        <v>16604.075000000001</v>
      </c>
      <c r="H409" s="60">
        <v>15165.903</v>
      </c>
      <c r="I409" s="60">
        <v>14872.624</v>
      </c>
      <c r="J409" s="60">
        <v>13074.518</v>
      </c>
      <c r="K409" s="60">
        <v>14715.615</v>
      </c>
      <c r="L409" s="60">
        <v>16089.519</v>
      </c>
      <c r="M409" s="60">
        <v>16462.827000000001</v>
      </c>
      <c r="N409" s="60">
        <v>16634.661</v>
      </c>
      <c r="O409" s="60">
        <v>15113</v>
      </c>
      <c r="P409" s="60">
        <v>14002.335999999999</v>
      </c>
      <c r="Q409" s="60">
        <v>13239.397000000001</v>
      </c>
      <c r="R409" s="60">
        <v>12776.074000000001</v>
      </c>
      <c r="S409" s="60">
        <v>12525.437</v>
      </c>
      <c r="T409" s="60">
        <v>11878.096</v>
      </c>
      <c r="U409" s="60">
        <v>13338.821</v>
      </c>
      <c r="V409" s="60">
        <v>9262.9359999999997</v>
      </c>
      <c r="W409" s="60">
        <v>9747.8520000000008</v>
      </c>
      <c r="X409" s="60">
        <v>9076.8590000000004</v>
      </c>
      <c r="Y409" s="61"/>
      <c r="Z409" s="62">
        <f>IFERROR(X409/W409-1,"X")</f>
        <v>-6.8834959742925972E-2</v>
      </c>
      <c r="AA409" s="24">
        <f>IFERROR(X409/T409-1,"X")</f>
        <v>-0.23583215693828363</v>
      </c>
      <c r="AB409" s="2"/>
      <c r="AC409" s="2"/>
      <c r="AD409" s="2"/>
      <c r="AE409" s="2"/>
      <c r="AF409" s="2"/>
      <c r="AG409" s="2"/>
      <c r="AH409" s="2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BA409" s="5"/>
    </row>
    <row r="410" spans="1:53" s="6" customFormat="1" x14ac:dyDescent="0.25">
      <c r="A410" s="71" t="s">
        <v>145</v>
      </c>
      <c r="B410" s="69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1"/>
      <c r="Z410" s="19"/>
      <c r="AA410" s="19"/>
      <c r="AB410" s="2"/>
      <c r="AC410" s="2"/>
      <c r="AD410" s="2"/>
      <c r="AE410" s="2"/>
      <c r="AF410" s="2"/>
      <c r="AG410" s="2"/>
      <c r="AH410" s="2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BA410" s="5"/>
    </row>
    <row r="411" spans="1:53" x14ac:dyDescent="0.25">
      <c r="A411" s="73" t="s">
        <v>135</v>
      </c>
      <c r="B411" s="65" t="s">
        <v>55</v>
      </c>
      <c r="C411" s="66">
        <v>15104.401</v>
      </c>
      <c r="D411" s="66">
        <v>14502.083000000001</v>
      </c>
      <c r="E411" s="66">
        <v>14067.718000000001</v>
      </c>
      <c r="F411" s="66">
        <v>14716.848584000021</v>
      </c>
      <c r="G411" s="66">
        <v>14892.073031</v>
      </c>
      <c r="H411" s="66">
        <v>14487.504247999999</v>
      </c>
      <c r="I411" s="66">
        <v>13863.282453</v>
      </c>
      <c r="J411" s="66">
        <v>14707.636976</v>
      </c>
      <c r="K411" s="66">
        <v>16428.873098</v>
      </c>
      <c r="L411" s="66">
        <v>16008.800078</v>
      </c>
      <c r="M411" s="66">
        <v>15891.185086</v>
      </c>
      <c r="N411" s="66">
        <v>16226.633433000001</v>
      </c>
      <c r="O411" s="66">
        <v>16494.885705000001</v>
      </c>
      <c r="P411" s="66">
        <v>15643.554846000001</v>
      </c>
      <c r="Q411" s="66">
        <v>15914.254999999999</v>
      </c>
      <c r="R411" s="66">
        <v>15740.096665999999</v>
      </c>
      <c r="S411" s="66">
        <v>15333.270901</v>
      </c>
      <c r="T411" s="66">
        <v>14691.085876999994</v>
      </c>
      <c r="U411" s="66">
        <v>14057.886687000007</v>
      </c>
      <c r="V411" s="66">
        <v>14112.326333000001</v>
      </c>
      <c r="W411" s="66">
        <v>14083.778036</v>
      </c>
      <c r="X411" s="66">
        <v>11065.396142</v>
      </c>
      <c r="Y411" s="61"/>
      <c r="Z411" s="62">
        <f>IFERROR(X411/W411-1,"X")</f>
        <v>-0.21431620736173329</v>
      </c>
      <c r="AA411" s="24">
        <f>IFERROR(X411/T411-1,"X")</f>
        <v>-0.24679521754591915</v>
      </c>
    </row>
    <row r="412" spans="1:53" x14ac:dyDescent="0.25">
      <c r="A412" s="73" t="s">
        <v>136</v>
      </c>
      <c r="B412" s="65" t="s">
        <v>132</v>
      </c>
      <c r="C412" s="66">
        <v>252.59899999999999</v>
      </c>
      <c r="D412" s="66">
        <v>247.50700000000001</v>
      </c>
      <c r="E412" s="66">
        <v>244.90799999999999</v>
      </c>
      <c r="F412" s="66">
        <v>239.17400000000001</v>
      </c>
      <c r="G412" s="66">
        <v>243.81800000000001</v>
      </c>
      <c r="H412" s="66">
        <v>239.90199999999999</v>
      </c>
      <c r="I412" s="66">
        <v>236.721</v>
      </c>
      <c r="J412" s="66">
        <v>231.07900000000001</v>
      </c>
      <c r="K412" s="66">
        <v>234.82300000000001</v>
      </c>
      <c r="L412" s="66">
        <v>232.60599999999999</v>
      </c>
      <c r="M412" s="66">
        <v>232.56</v>
      </c>
      <c r="N412" s="66">
        <v>232.422</v>
      </c>
      <c r="O412" s="66">
        <v>233.83500000000001</v>
      </c>
      <c r="P412" s="66">
        <v>230.762</v>
      </c>
      <c r="Q412" s="66">
        <v>230.60300000000001</v>
      </c>
      <c r="R412" s="66">
        <v>223.93</v>
      </c>
      <c r="S412" s="66">
        <v>219.738</v>
      </c>
      <c r="T412" s="66">
        <v>212.03800000000001</v>
      </c>
      <c r="U412" s="66">
        <v>205.642</v>
      </c>
      <c r="V412" s="66">
        <v>196.80600000000001</v>
      </c>
      <c r="W412" s="66">
        <v>193.95099999999999</v>
      </c>
      <c r="X412" s="66">
        <v>186.66300000000001</v>
      </c>
      <c r="Y412" s="61"/>
      <c r="Z412" s="62">
        <f>IFERROR(X412/W412-1,"X")</f>
        <v>-3.757650128125134E-2</v>
      </c>
      <c r="AA412" s="24">
        <f>IFERROR(X412/T412-1,"X")</f>
        <v>-0.11967194559465755</v>
      </c>
    </row>
    <row r="413" spans="1:53" x14ac:dyDescent="0.25">
      <c r="A413" s="73" t="s">
        <v>146</v>
      </c>
      <c r="B413" s="65" t="s">
        <v>55</v>
      </c>
      <c r="C413" s="66">
        <v>7591.3759919999993</v>
      </c>
      <c r="D413" s="66">
        <v>10176.110397999999</v>
      </c>
      <c r="E413" s="66">
        <v>3250.0101450000002</v>
      </c>
      <c r="F413" s="66">
        <v>5148.7004379999998</v>
      </c>
      <c r="G413" s="66">
        <v>7553.2209999999995</v>
      </c>
      <c r="H413" s="66">
        <v>10607.281234</v>
      </c>
      <c r="I413" s="66">
        <v>2609.1071730000003</v>
      </c>
      <c r="J413" s="66">
        <v>5061.0295759999999</v>
      </c>
      <c r="K413" s="66">
        <v>8580.4587900000006</v>
      </c>
      <c r="L413" s="66">
        <v>11046.005708000001</v>
      </c>
      <c r="M413" s="66">
        <v>2768.0756459999998</v>
      </c>
      <c r="N413" s="66">
        <v>5971.5574079999997</v>
      </c>
      <c r="O413" s="66">
        <v>8826.0151069999993</v>
      </c>
      <c r="P413" s="66">
        <v>12916.546853</v>
      </c>
      <c r="Q413" s="66">
        <v>4059.9439455000002</v>
      </c>
      <c r="R413" s="66">
        <v>7760.1062105000001</v>
      </c>
      <c r="S413" s="66">
        <v>11053.530730750002</v>
      </c>
      <c r="T413" s="66">
        <v>13854.399649750016</v>
      </c>
      <c r="U413" s="66">
        <v>2225.9366387500013</v>
      </c>
      <c r="V413" s="66">
        <v>4583.6819720000003</v>
      </c>
      <c r="W413" s="66">
        <v>6934.2950873749996</v>
      </c>
      <c r="X413" s="66">
        <v>8731.7800750000006</v>
      </c>
      <c r="Y413" s="61"/>
      <c r="Z413" s="24" t="s">
        <v>1</v>
      </c>
      <c r="AA413" s="24">
        <f>IFERROR(X413/T413-1,"X")</f>
        <v>-0.36974677389521138</v>
      </c>
    </row>
    <row r="414" spans="1:53" s="6" customFormat="1" x14ac:dyDescent="0.25">
      <c r="A414" s="73" t="s">
        <v>139</v>
      </c>
      <c r="B414" s="68" t="s">
        <v>55</v>
      </c>
      <c r="C414" s="60">
        <v>18817.829038</v>
      </c>
      <c r="D414" s="60">
        <v>18506.507398000002</v>
      </c>
      <c r="E414" s="60">
        <v>17941.116558999998</v>
      </c>
      <c r="F414" s="60">
        <v>18196.352804999999</v>
      </c>
      <c r="G414" s="60">
        <v>18257.448770999999</v>
      </c>
      <c r="H414" s="60">
        <v>18033.065634999999</v>
      </c>
      <c r="I414" s="60">
        <v>17110.352143</v>
      </c>
      <c r="J414" s="60">
        <v>18027.646884999998</v>
      </c>
      <c r="K414" s="60">
        <v>19808.022100999999</v>
      </c>
      <c r="L414" s="60">
        <v>19514.716288</v>
      </c>
      <c r="M414" s="60">
        <v>19453.684501</v>
      </c>
      <c r="N414" s="60">
        <v>19793.942595</v>
      </c>
      <c r="O414" s="60">
        <v>20932.572344</v>
      </c>
      <c r="P414" s="60">
        <v>21087.244179000001</v>
      </c>
      <c r="Q414" s="60">
        <v>20390.391651999998</v>
      </c>
      <c r="R414" s="60">
        <v>20213.966227000001</v>
      </c>
      <c r="S414" s="60">
        <v>20198.995065999999</v>
      </c>
      <c r="T414" s="60">
        <v>19344.288661000002</v>
      </c>
      <c r="U414" s="60">
        <v>18798.437625999988</v>
      </c>
      <c r="V414" s="60">
        <v>18654.762727000001</v>
      </c>
      <c r="W414" s="60">
        <v>18672.162377000001</v>
      </c>
      <c r="X414" s="60">
        <v>15518.69839</v>
      </c>
      <c r="Y414" s="61"/>
      <c r="Z414" s="62">
        <f>IFERROR(X414/W414-1,"X")</f>
        <v>-0.16888584853377109</v>
      </c>
      <c r="AA414" s="24">
        <f>IFERROR(X414/T414-1,"X")</f>
        <v>-0.1977632953085926</v>
      </c>
      <c r="AB414" s="2"/>
      <c r="AC414" s="2"/>
      <c r="AD414" s="2"/>
      <c r="AE414" s="2"/>
      <c r="AF414" s="2"/>
      <c r="AG414" s="2"/>
      <c r="AH414" s="2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BA414" s="5"/>
    </row>
    <row r="415" spans="1:53" s="6" customFormat="1" x14ac:dyDescent="0.25">
      <c r="A415" s="73" t="s">
        <v>140</v>
      </c>
      <c r="B415" s="68" t="s">
        <v>55</v>
      </c>
      <c r="C415" s="60">
        <v>5012.6930869999997</v>
      </c>
      <c r="D415" s="60">
        <v>4976.190775</v>
      </c>
      <c r="E415" s="60">
        <v>5047.1527109999997</v>
      </c>
      <c r="F415" s="60">
        <v>5139.5870249999998</v>
      </c>
      <c r="G415" s="60">
        <v>5264.7962480000097</v>
      </c>
      <c r="H415" s="60">
        <v>5134.1047920000001</v>
      </c>
      <c r="I415" s="60">
        <v>5627.2490770000004</v>
      </c>
      <c r="J415" s="60">
        <v>5633.1783340000102</v>
      </c>
      <c r="K415" s="60">
        <v>5466.7976580000004</v>
      </c>
      <c r="L415" s="60">
        <v>5772.4415870000003</v>
      </c>
      <c r="M415" s="60">
        <v>5831.4562189999997</v>
      </c>
      <c r="N415" s="60">
        <v>5883.4548119999999</v>
      </c>
      <c r="O415" s="60">
        <v>6101.9061309999997</v>
      </c>
      <c r="P415" s="60">
        <v>6122.8675659999999</v>
      </c>
      <c r="Q415" s="60">
        <v>6118.0922399999999</v>
      </c>
      <c r="R415" s="60">
        <v>6188.5845010000003</v>
      </c>
      <c r="S415" s="60">
        <v>6152.9566490000043</v>
      </c>
      <c r="T415" s="60">
        <v>5938.4163550000003</v>
      </c>
      <c r="U415" s="60">
        <v>5939.5561626999997</v>
      </c>
      <c r="V415" s="60">
        <v>5960.5836039999904</v>
      </c>
      <c r="W415" s="60">
        <v>5989.4262490000001</v>
      </c>
      <c r="X415" s="60">
        <v>5763.4859720000004</v>
      </c>
      <c r="Y415" s="61"/>
      <c r="Z415" s="62">
        <f>IFERROR(X415/W415-1,"X")</f>
        <v>-3.7723192106710157E-2</v>
      </c>
      <c r="AA415" s="24">
        <f>IFERROR(X415/T415-1,"X")</f>
        <v>-2.9457412977234698E-2</v>
      </c>
      <c r="AB415" s="2"/>
      <c r="AC415" s="2"/>
      <c r="AD415" s="2"/>
      <c r="AE415" s="2"/>
      <c r="AF415" s="2"/>
      <c r="AG415" s="2"/>
      <c r="AH415" s="2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BA415" s="5"/>
    </row>
    <row r="417" spans="1:53" s="6" customFormat="1" ht="22.5" x14ac:dyDescent="0.25">
      <c r="A417" s="84" t="s">
        <v>246</v>
      </c>
      <c r="B417" s="3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1"/>
      <c r="Z417" s="1"/>
      <c r="AA417" s="5"/>
      <c r="AB417" s="2"/>
      <c r="AC417" s="2"/>
      <c r="AD417" s="2"/>
      <c r="AE417" s="2"/>
      <c r="AF417" s="2"/>
      <c r="AG417" s="2"/>
      <c r="AH417" s="2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BA417" s="5"/>
    </row>
    <row r="418" spans="1:53" s="6" customFormat="1" ht="33.75" x14ac:dyDescent="0.25">
      <c r="A418" s="84" t="s">
        <v>245</v>
      </c>
      <c r="B418" s="3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1"/>
      <c r="Z418" s="1"/>
      <c r="AA418" s="5"/>
      <c r="AB418" s="2"/>
      <c r="AC418" s="2"/>
      <c r="AD418" s="2"/>
      <c r="AE418" s="2"/>
      <c r="AF418" s="2"/>
      <c r="AG418" s="2"/>
      <c r="AH418" s="2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BA418" s="5"/>
    </row>
    <row r="419" spans="1:53" ht="35.25" x14ac:dyDescent="0.25">
      <c r="A419" s="84" t="s">
        <v>215</v>
      </c>
    </row>
    <row r="420" spans="1:53" ht="35.25" x14ac:dyDescent="0.25">
      <c r="A420" s="84" t="s">
        <v>216</v>
      </c>
    </row>
    <row r="421" spans="1:53" s="6" customFormat="1" ht="46.5" x14ac:dyDescent="0.25">
      <c r="A421" s="84" t="s">
        <v>237</v>
      </c>
      <c r="B421" s="3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1"/>
      <c r="Z421" s="1"/>
      <c r="AA421" s="5"/>
      <c r="AB421" s="2"/>
      <c r="AC421" s="2"/>
      <c r="AD421" s="2"/>
      <c r="AE421" s="2"/>
      <c r="AF421" s="2"/>
      <c r="AG421" s="2"/>
      <c r="AH421" s="2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BA421" s="5"/>
    </row>
    <row r="422" spans="1:53" s="6" customFormat="1" ht="102.75" x14ac:dyDescent="0.25">
      <c r="A422" s="84" t="s">
        <v>240</v>
      </c>
      <c r="B422" s="3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1"/>
      <c r="Z422" s="1"/>
      <c r="AA422" s="5"/>
      <c r="AB422" s="2"/>
      <c r="AC422" s="2"/>
      <c r="AD422" s="2"/>
      <c r="AE422" s="2"/>
      <c r="AF422" s="2"/>
      <c r="AG422" s="2"/>
      <c r="AH422" s="2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BA422" s="5"/>
    </row>
    <row r="423" spans="1:53" ht="57.75" x14ac:dyDescent="0.25">
      <c r="A423" s="84" t="s">
        <v>236</v>
      </c>
    </row>
    <row r="424" spans="1:53" x14ac:dyDescent="0.25">
      <c r="A424" s="84"/>
    </row>
  </sheetData>
  <mergeCells count="3">
    <mergeCell ref="AC1:AY1"/>
    <mergeCell ref="C1:Y1"/>
    <mergeCell ref="BC1:BY1"/>
  </mergeCells>
  <conditionalFormatting sqref="BZ263:BZ264">
    <cfRule type="uniqueValues" dxfId="11" priority="115"/>
  </conditionalFormatting>
  <conditionalFormatting sqref="BZ268:BZ269">
    <cfRule type="uniqueValues" dxfId="10" priority="116"/>
  </conditionalFormatting>
  <conditionalFormatting sqref="BZ272:BZ273">
    <cfRule type="uniqueValues" dxfId="9" priority="117"/>
  </conditionalFormatting>
  <conditionalFormatting sqref="BZ276:BZ277">
    <cfRule type="uniqueValues" dxfId="8" priority="118"/>
  </conditionalFormatting>
  <conditionalFormatting sqref="AZ263:AZ264">
    <cfRule type="uniqueValues" dxfId="7" priority="119"/>
  </conditionalFormatting>
  <conditionalFormatting sqref="AZ268:AZ269">
    <cfRule type="uniqueValues" dxfId="6" priority="120"/>
  </conditionalFormatting>
  <conditionalFormatting sqref="AZ272:AZ273">
    <cfRule type="uniqueValues" dxfId="5" priority="121"/>
  </conditionalFormatting>
  <conditionalFormatting sqref="AZ276:AZ277">
    <cfRule type="uniqueValues" dxfId="4" priority="122"/>
  </conditionalFormatting>
  <conditionalFormatting sqref="Z263:Z264">
    <cfRule type="uniqueValues" dxfId="3" priority="123"/>
  </conditionalFormatting>
  <conditionalFormatting sqref="Z268:Z269">
    <cfRule type="uniqueValues" dxfId="2" priority="124"/>
  </conditionalFormatting>
  <conditionalFormatting sqref="Z272:Z273">
    <cfRule type="uniqueValues" dxfId="1" priority="125"/>
  </conditionalFormatting>
  <conditionalFormatting sqref="Z276:Z277">
    <cfRule type="uniqueValues" dxfId="0" priority="126"/>
  </conditionalFormatting>
  <pageMargins left="0.31496062992125984" right="0.31496062992125984" top="0.35433070866141736" bottom="0.35433070866141736" header="0" footer="0"/>
  <pageSetup paperSize="9" scale="44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A52" sqref="A52:XFD52"/>
    </sheetView>
  </sheetViews>
  <sheetFormatPr defaultColWidth="0" defaultRowHeight="15" zeroHeight="1" x14ac:dyDescent="0.25"/>
  <cols>
    <col min="1" max="1" width="109.85546875" style="6" customWidth="1"/>
    <col min="2" max="16384" width="8.85546875" style="6" hidden="1"/>
  </cols>
  <sheetData>
    <row r="1" spans="1:1" x14ac:dyDescent="0.25">
      <c r="A1" s="74" t="s">
        <v>148</v>
      </c>
    </row>
    <row r="2" spans="1:1" ht="57.75" x14ac:dyDescent="0.25">
      <c r="A2" s="78" t="s">
        <v>150</v>
      </c>
    </row>
    <row r="3" spans="1:1" ht="43.5" x14ac:dyDescent="0.25">
      <c r="A3" s="75" t="s">
        <v>151</v>
      </c>
    </row>
    <row r="4" spans="1:1" x14ac:dyDescent="0.25">
      <c r="A4" s="75" t="s">
        <v>152</v>
      </c>
    </row>
    <row r="5" spans="1:1" ht="72" x14ac:dyDescent="0.25">
      <c r="A5" s="75" t="s">
        <v>153</v>
      </c>
    </row>
    <row r="6" spans="1:1" x14ac:dyDescent="0.25">
      <c r="A6" s="75"/>
    </row>
    <row r="7" spans="1:1" x14ac:dyDescent="0.25">
      <c r="A7" s="74" t="s">
        <v>149</v>
      </c>
    </row>
    <row r="8" spans="1:1" x14ac:dyDescent="0.25">
      <c r="A8" s="74"/>
    </row>
    <row r="9" spans="1:1" x14ac:dyDescent="0.25">
      <c r="A9" s="76" t="s">
        <v>154</v>
      </c>
    </row>
    <row r="10" spans="1:1" ht="57.75" x14ac:dyDescent="0.25">
      <c r="A10" s="75" t="s">
        <v>155</v>
      </c>
    </row>
    <row r="11" spans="1:1" ht="29.25" x14ac:dyDescent="0.25">
      <c r="A11" s="75" t="s">
        <v>156</v>
      </c>
    </row>
    <row r="12" spans="1:1" ht="29.25" x14ac:dyDescent="0.25">
      <c r="A12" s="75" t="s">
        <v>157</v>
      </c>
    </row>
    <row r="13" spans="1:1" ht="100.5" x14ac:dyDescent="0.25">
      <c r="A13" s="75" t="s">
        <v>158</v>
      </c>
    </row>
    <row r="14" spans="1:1" ht="43.5" x14ac:dyDescent="0.25">
      <c r="A14" s="75" t="s">
        <v>159</v>
      </c>
    </row>
    <row r="15" spans="1:1" ht="43.5" x14ac:dyDescent="0.25">
      <c r="A15" s="75" t="s">
        <v>160</v>
      </c>
    </row>
    <row r="16" spans="1:1" ht="29.25" x14ac:dyDescent="0.25">
      <c r="A16" s="75" t="s">
        <v>161</v>
      </c>
    </row>
    <row r="17" spans="1:1" x14ac:dyDescent="0.25">
      <c r="A17" s="75"/>
    </row>
    <row r="18" spans="1:1" x14ac:dyDescent="0.25">
      <c r="A18" s="76" t="s">
        <v>162</v>
      </c>
    </row>
    <row r="19" spans="1:1" ht="72" x14ac:dyDescent="0.25">
      <c r="A19" s="75" t="s">
        <v>163</v>
      </c>
    </row>
    <row r="20" spans="1:1" ht="86.25" x14ac:dyDescent="0.25">
      <c r="A20" s="75" t="s">
        <v>164</v>
      </c>
    </row>
    <row r="21" spans="1:1" ht="29.25" x14ac:dyDescent="0.25">
      <c r="A21" s="75" t="s">
        <v>165</v>
      </c>
    </row>
    <row r="22" spans="1:1" x14ac:dyDescent="0.25">
      <c r="A22" s="75" t="s">
        <v>166</v>
      </c>
    </row>
    <row r="23" spans="1:1" ht="72" x14ac:dyDescent="0.25">
      <c r="A23" s="75" t="s">
        <v>167</v>
      </c>
    </row>
    <row r="24" spans="1:1" ht="57.75" x14ac:dyDescent="0.25">
      <c r="A24" s="75" t="s">
        <v>168</v>
      </c>
    </row>
    <row r="25" spans="1:1" ht="171.75" x14ac:dyDescent="0.25">
      <c r="A25" s="75" t="s">
        <v>169</v>
      </c>
    </row>
    <row r="26" spans="1:1" ht="71.45" customHeight="1" x14ac:dyDescent="0.25">
      <c r="A26" s="75" t="s">
        <v>170</v>
      </c>
    </row>
    <row r="27" spans="1:1" ht="43.5" x14ac:dyDescent="0.25">
      <c r="A27" s="75" t="s">
        <v>171</v>
      </c>
    </row>
    <row r="28" spans="1:1" ht="29.25" x14ac:dyDescent="0.25">
      <c r="A28" s="75" t="s">
        <v>172</v>
      </c>
    </row>
    <row r="29" spans="1:1" ht="73.150000000000006" customHeight="1" x14ac:dyDescent="0.25">
      <c r="A29" s="77" t="s">
        <v>173</v>
      </c>
    </row>
    <row r="30" spans="1:1" ht="86.25" x14ac:dyDescent="0.25">
      <c r="A30" s="77" t="s">
        <v>174</v>
      </c>
    </row>
    <row r="31" spans="1:1" ht="86.25" x14ac:dyDescent="0.25">
      <c r="A31" s="77" t="s">
        <v>175</v>
      </c>
    </row>
    <row r="32" spans="1:1" ht="86.25" x14ac:dyDescent="0.25">
      <c r="A32" s="77" t="s">
        <v>176</v>
      </c>
    </row>
    <row r="33" spans="1:1" ht="100.5" x14ac:dyDescent="0.25">
      <c r="A33" s="75" t="s">
        <v>177</v>
      </c>
    </row>
    <row r="34" spans="1:1" ht="100.5" x14ac:dyDescent="0.25">
      <c r="A34" s="75" t="s">
        <v>178</v>
      </c>
    </row>
    <row r="35" spans="1:1" ht="72" x14ac:dyDescent="0.25">
      <c r="A35" s="75" t="s">
        <v>179</v>
      </c>
    </row>
    <row r="36" spans="1:1" ht="43.5" x14ac:dyDescent="0.25">
      <c r="A36" s="75" t="s">
        <v>180</v>
      </c>
    </row>
    <row r="37" spans="1:1" ht="100.5" x14ac:dyDescent="0.25">
      <c r="A37" s="75" t="s">
        <v>181</v>
      </c>
    </row>
    <row r="38" spans="1:1" ht="57.75" x14ac:dyDescent="0.25">
      <c r="A38" s="75" t="s">
        <v>182</v>
      </c>
    </row>
    <row r="39" spans="1:1" ht="29.25" x14ac:dyDescent="0.25">
      <c r="A39" s="75" t="s">
        <v>183</v>
      </c>
    </row>
    <row r="40" spans="1:1" ht="43.5" x14ac:dyDescent="0.25">
      <c r="A40" s="77" t="s">
        <v>184</v>
      </c>
    </row>
    <row r="41" spans="1:1" ht="57.75" x14ac:dyDescent="0.25">
      <c r="A41" s="77" t="s">
        <v>185</v>
      </c>
    </row>
    <row r="42" spans="1:1" ht="29.25" x14ac:dyDescent="0.25">
      <c r="A42" s="75" t="s">
        <v>186</v>
      </c>
    </row>
    <row r="43" spans="1:1" ht="43.5" x14ac:dyDescent="0.25">
      <c r="A43" s="77" t="s">
        <v>184</v>
      </c>
    </row>
    <row r="44" spans="1:1" ht="57.75" x14ac:dyDescent="0.25">
      <c r="A44" s="77" t="s">
        <v>185</v>
      </c>
    </row>
    <row r="45" spans="1:1" ht="57.75" x14ac:dyDescent="0.25">
      <c r="A45" s="75" t="s">
        <v>187</v>
      </c>
    </row>
    <row r="46" spans="1:1" ht="86.25" x14ac:dyDescent="0.25">
      <c r="A46" s="75" t="s">
        <v>188</v>
      </c>
    </row>
    <row r="47" spans="1:1" ht="57.75" x14ac:dyDescent="0.25">
      <c r="A47" s="75" t="s">
        <v>189</v>
      </c>
    </row>
    <row r="48" spans="1:1" ht="72" x14ac:dyDescent="0.25">
      <c r="A48" s="75" t="s">
        <v>190</v>
      </c>
    </row>
    <row r="49" spans="1:1" ht="57.75" x14ac:dyDescent="0.25">
      <c r="A49" s="75" t="s">
        <v>191</v>
      </c>
    </row>
    <row r="50" spans="1:1" ht="57.6" customHeight="1" x14ac:dyDescent="0.25">
      <c r="A50" s="75" t="s">
        <v>192</v>
      </c>
    </row>
    <row r="51" spans="1:1" ht="57.75" x14ac:dyDescent="0.25">
      <c r="A51" s="75" t="s">
        <v>193</v>
      </c>
    </row>
    <row r="52" spans="1:1" hidden="1" x14ac:dyDescent="0.25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891953E-B7D1-483A-9096-01CAE91D55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Ключевые показатели</vt:lpstr>
      <vt:lpstr>Методология</vt:lpstr>
    </vt:vector>
  </TitlesOfParts>
  <Company>Central Bank of Russian Federation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Ахметов Артур Айратович</cp:lastModifiedBy>
  <cp:lastPrinted>2020-03-09T15:57:08Z</cp:lastPrinted>
  <dcterms:created xsi:type="dcterms:W3CDTF">2019-03-26T14:19:19Z</dcterms:created>
  <dcterms:modified xsi:type="dcterms:W3CDTF">2024-03-25T14:52:17Z</dcterms:modified>
</cp:coreProperties>
</file>