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/>
  <xr:revisionPtr revIDLastSave="0" documentId="8_{5A060964-1085-4466-B433-6BEFA0D7D4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Ш Лист 1" sheetId="3" r:id="rId1"/>
    <sheet name="Ш Лист 2" sheetId="4" r:id="rId2"/>
    <sheet name="Довідники" sheetId="2" r:id="rId3"/>
  </sheets>
  <definedNames>
    <definedName name="_xlnm._FilterDatabase">'Ш Лист 1'!$I$1:$R$44</definedName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_xlnm.Print_Area" localSheetId="0">'Ш Лист 1'!$A1:$R44</definedName>
    <definedName name="_xlnm.Print_Area" localSheetId="1">'Ш Лист 2'!$A1:$O27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4" l="1"/>
  <c r="B23" i="4"/>
  <c r="C21" i="4"/>
  <c r="G20" i="4"/>
  <c r="F20" i="4"/>
  <c r="E20" i="4"/>
  <c r="D20" i="4"/>
  <c r="C20" i="4"/>
  <c r="B20" i="4"/>
  <c r="A20" i="4"/>
  <c r="F18" i="4"/>
  <c r="M16" i="4"/>
  <c r="L16" i="4"/>
  <c r="K16" i="4"/>
  <c r="J16" i="4"/>
  <c r="I16" i="4"/>
  <c r="H16" i="4"/>
  <c r="G16" i="4"/>
  <c r="F16" i="4"/>
  <c r="B22" i="4" s="1"/>
  <c r="E16" i="4"/>
  <c r="D16" i="4"/>
  <c r="R44" i="3"/>
  <c r="R43" i="3"/>
  <c r="R42" i="3"/>
  <c r="R41" i="3"/>
  <c r="R40" i="3"/>
  <c r="R39" i="3"/>
  <c r="R38" i="3"/>
  <c r="P33" i="3"/>
  <c r="O33" i="3"/>
  <c r="C26" i="3" s="1"/>
  <c r="I33" i="3"/>
  <c r="B33" i="3"/>
  <c r="B12" i="3"/>
  <c r="A12" i="3"/>
  <c r="R10" i="3"/>
  <c r="P10" i="3"/>
  <c r="F9" i="3"/>
  <c r="R5" i="3"/>
  <c r="F4" i="3"/>
  <c r="E1" i="3"/>
  <c r="D1" i="3"/>
  <c r="C1" i="3"/>
  <c r="B1" i="3"/>
</calcChain>
</file>

<file path=xl/sharedStrings.xml><?xml version="1.0" encoding="utf-8"?>
<sst xmlns="http://schemas.openxmlformats.org/spreadsheetml/2006/main" count="405" uniqueCount="179">
  <si>
    <t>року</t>
  </si>
  <si>
    <t xml:space="preserve">Додаток 82
до Інструкції з обліку військового майна у </t>
  </si>
  <si>
    <t>Дійсний до</t>
  </si>
  <si>
    <t>15.10.2023</t>
  </si>
  <si>
    <t>Збройних Силах України (пункт 4 розділу ХVІІІ)</t>
  </si>
  <si>
    <t>ДОРОЖНІЙ ЛИСТ №</t>
  </si>
  <si>
    <t>123456</t>
  </si>
  <si>
    <t>Військова частина (підрозділ)</t>
  </si>
  <si>
    <t>А1234</t>
  </si>
  <si>
    <t>Марка причепа</t>
  </si>
  <si>
    <t>Водій</t>
  </si>
  <si>
    <t>солдат</t>
  </si>
  <si>
    <t>Петренко В.В.</t>
  </si>
  <si>
    <t>Старший машини</t>
  </si>
  <si>
    <t>капітан</t>
  </si>
  <si>
    <t>Маршрут руху:</t>
  </si>
  <si>
    <t>Київ - Вінниця</t>
  </si>
  <si>
    <t>Начальник автомобільної служби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</si>
  <si>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</si>
  <si>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</si>
  <si>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</si>
  <si>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</si>
  <si>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</si>
  <si>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</si>
  <si>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</si>
  <si>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</si>
  <si>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</si>
  <si>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</si>
  <si>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Вибуття</t>
  </si>
  <si>
    <t>Прибуття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</si>
  <si>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</si>
  <si>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</si>
  <si>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</si>
  <si>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</si>
  <si>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</si>
  <si>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</si>
  <si>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Начальник КТП</t>
  </si>
  <si>
    <t>Фактично</t>
  </si>
  <si>
    <t>EndSpeedometer5</t>
  </si>
  <si>
    <t>к-н</t>
  </si>
  <si>
    <t>EndSpeedometer6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</si>
  <si>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</si>
  <si>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</si>
  <si>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</si>
  <si>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</si>
  <si>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</si>
  <si>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</si>
  <si>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>(військове звання, підпис, прізвище)</t>
  </si>
  <si>
    <t>(години, хв., дата, показання спідометра, п-с чергового парку)</t>
  </si>
  <si>
    <t/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</si>
  <si>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</si>
  <si>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</si>
  <si>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</si>
  <si>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</si>
  <si>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</si>
  <si>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</si>
  <si>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</si>
  <si>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</si>
  <si>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</si>
  <si>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</si>
  <si>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Наряд № 25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</si>
  <si>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</si>
  <si>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</si>
  <si>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</si>
  <si>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</si>
  <si>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</si>
  <si>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</si>
  <si>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</si>
  <si>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</si>
  <si>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</si>
  <si>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</si>
  <si>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</si>
  <si>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</si>
  <si>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</si>
  <si>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</si>
  <si>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</si>
  <si>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</si>
  <si>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</si>
  <si>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</si>
  <si>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</si>
  <si>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</si>
  <si>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</si>
  <si>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</si>
  <si>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</si>
  <si>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</si>
  <si>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</si>
  <si>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</si>
  <si>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</si>
  <si>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</si>
  <si>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</si>
  <si>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</si>
  <si>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</si>
  <si>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</si>
  <si>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</si>
  <si>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</si>
  <si>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</si>
  <si>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Всього:</t>
  </si>
  <si>
    <t>Рух по дорозі з покращеним покриттям</t>
  </si>
  <si>
    <t>ДТ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</si>
  <si>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</si>
  <si>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</si>
  <si>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</si>
  <si>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</si>
  <si>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</si>
  <si>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</si>
  <si>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</si>
  <si>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</si>
  <si>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</si>
  <si>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sz val="12"/>
        <color theme="1"/>
        <rFont val="Times New Roman"/>
        <family val="1"/>
        <charset val="204"/>
      </rPr>
      <t xml:space="preserve">дорожнього </t>
    </r>
    <r>
      <rPr>
        <sz val="12"/>
        <color rgb="FF000000"/>
        <rFont val="Times New Roman"/>
        <family val="1"/>
        <charset val="204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</si>
  <si>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</si>
  <si>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</si>
  <si>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</si>
  <si>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</si>
  <si>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</si>
  <si>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</si>
  <si>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</si>
  <si>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</si>
  <si>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</si>
  <si>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</si>
  <si>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</si>
  <si>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</si>
  <si>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</si>
  <si>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</si>
  <si>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</si>
  <si>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</si>
  <si>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</si>
  <si>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</si>
  <si>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</si>
  <si>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</si>
  <si>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</si>
  <si>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</si>
  <si>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</si>
  <si>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</si>
  <si>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</si>
  <si>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</si>
  <si>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BB12347X</t>
  </si>
  <si>
    <t>10</t>
  </si>
  <si>
    <t>Моторна</t>
  </si>
  <si>
    <t>1</t>
  </si>
  <si>
    <t>Тр</t>
  </si>
  <si>
    <t>Транспортна</t>
  </si>
  <si>
    <t>Петро П.І.</t>
  </si>
  <si>
    <t>Старший сержант</t>
  </si>
  <si>
    <t>А0000 (ПВЗ)</t>
  </si>
  <si>
    <t>Іван І.І.</t>
  </si>
  <si>
    <t>Старший лейтенант</t>
  </si>
  <si>
    <t>Motorman</t>
  </si>
  <si>
    <t>сержант</t>
  </si>
  <si>
    <t>с-т</t>
  </si>
  <si>
    <t>Хтоя П.І.</t>
  </si>
  <si>
    <t>BB12347Й</t>
  </si>
  <si>
    <t>Петро Щ.І.</t>
  </si>
  <si>
    <t>litak</t>
  </si>
  <si>
    <t>AS1234A5</t>
  </si>
  <si>
    <t>voda</t>
  </si>
  <si>
    <t>4</t>
  </si>
  <si>
    <t>maslo</t>
  </si>
  <si>
    <t>Tr</t>
  </si>
  <si>
    <t>Transportna</t>
  </si>
  <si>
    <t>Кирил П.Ы.</t>
  </si>
  <si>
    <t>Pilot</t>
  </si>
  <si>
    <t>AZOV</t>
  </si>
  <si>
    <t>Ьаран К.Й.</t>
  </si>
  <si>
    <t>Bog</t>
  </si>
  <si>
    <t>Начальник штабу</t>
  </si>
  <si>
    <t>Козел І.Й.</t>
  </si>
  <si>
    <t xml:space="preserve">Божий дар </t>
  </si>
  <si>
    <t>генерал</t>
  </si>
  <si>
    <t>ген</t>
  </si>
  <si>
    <t>Генерал Й.К.</t>
  </si>
  <si>
    <t>Водiй</t>
  </si>
  <si>
    <t>майор</t>
  </si>
  <si>
    <t>м-р</t>
  </si>
  <si>
    <t>Оранж В.Ф.</t>
  </si>
  <si>
    <t>водій</t>
  </si>
  <si>
    <t>Чек А.Ф.</t>
  </si>
  <si>
    <t>Попов Й.Й.</t>
  </si>
  <si>
    <t>Ловин У.У.</t>
  </si>
  <si>
    <t>Филин В.В.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</si>
</sst>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11"/>
      <color rgb="FFC0000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C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</font>
    <font>
      <i/>
      <sz val="12"/>
      <color theme="1"/>
      <name val="Times New Roman"/>
      <family val="1"/>
      <charset val="204"/>
    </font>
    <font>
      <i/>
      <sz val="12"/>
      <color rgb="FFC0000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i/>
      <sz val="11"/>
      <color rgb="FFC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rgb="FFC00000"/>
      <name val="Times New Roman"/>
      <family val="1"/>
      <charset val="204"/>
    </font>
    <font>
      <sz val="5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C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8"/>
      <color rgb="FFC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Dashed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1" xfId="0" applyFont="1" applyBorder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0" fontId="1" fillId="0" borderId="1" xfId="0" applyFont="1" applyBorder="1"/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0" fontId="1" fillId="0" borderId="6" xfId="0" applyFont="1" applyBorder="1"/>
    <xf numFmtId="14" fontId="9" fillId="2" borderId="0" xfId="0" applyNumberFormat="1" applyFont="1" applyFill="1" applyAlignment="1">
      <alignment horizontal="center" vertical="center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left"/>
    </xf>
    <xf numFmtId="0" fontId="9" fillId="2" borderId="0" xfId="0" applyFont="1" applyFill="1"/>
    <xf numFmtId="0" fontId="14" fillId="0" borderId="0" xfId="0" applyFont="1"/>
    <xf numFmtId="0" fontId="10" fillId="0" borderId="5" xfId="0" applyFont="1" applyBorder="1"/>
    <xf numFmtId="0" fontId="17" fillId="2" borderId="6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0" fillId="0" borderId="4" xfId="0" applyBorder="1"/>
    <xf numFmtId="0" fontId="18" fillId="0" borderId="0" xfId="0" applyFont="1" applyAlignment="1">
      <alignment vertical="top"/>
    </xf>
    <xf numFmtId="0" fontId="19" fillId="0" borderId="0" xfId="0" applyFont="1" applyAlignment="1">
      <alignment horizontal="centerContinuous" vertical="top"/>
    </xf>
    <xf numFmtId="0" fontId="18" fillId="0" borderId="0" xfId="0" applyFont="1" applyAlignment="1">
      <alignment horizontal="centerContinuous" vertical="top"/>
    </xf>
    <xf numFmtId="0" fontId="18" fillId="0" borderId="1" xfId="0" applyFont="1" applyBorder="1" applyAlignment="1">
      <alignment horizontal="centerContinuous" vertical="top"/>
    </xf>
    <xf numFmtId="0" fontId="8" fillId="0" borderId="0" xfId="0" applyFont="1" applyAlignment="1">
      <alignment textRotation="90"/>
    </xf>
    <xf numFmtId="0" fontId="21" fillId="0" borderId="0" xfId="0" applyFont="1" applyAlignment="1">
      <alignment horizontal="center" vertical="center"/>
    </xf>
    <xf numFmtId="0" fontId="21" fillId="0" borderId="11" xfId="0" applyFont="1" applyBorder="1"/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/>
    <xf numFmtId="14" fontId="22" fillId="2" borderId="0" xfId="0" applyNumberFormat="1" applyFont="1" applyFill="1" applyAlignment="1">
      <alignment horizontal="center" vertical="center"/>
    </xf>
    <xf numFmtId="20" fontId="22" fillId="2" borderId="0" xfId="0" applyNumberFormat="1" applyFont="1" applyFill="1" applyAlignment="1">
      <alignment horizontal="center" vertical="center"/>
    </xf>
    <xf numFmtId="0" fontId="9" fillId="0" borderId="0" xfId="0" applyFont="1"/>
    <xf numFmtId="0" fontId="12" fillId="0" borderId="5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3" xfId="0" applyFont="1" applyBorder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0" xfId="0" applyNumberFormat="1" applyFont="1"/>
    <xf numFmtId="20" fontId="9" fillId="0" borderId="0" xfId="0" applyNumberFormat="1" applyFont="1"/>
    <xf numFmtId="14" fontId="2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 applyAlignment="1">
      <alignment textRotation="90"/>
    </xf>
    <xf numFmtId="0" fontId="24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4" fontId="21" fillId="0" borderId="11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2" borderId="1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7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1" fillId="0" borderId="0" xfId="0" applyFont="1" applyAlignment="1">
      <alignment horizontal="center" textRotation="90"/>
    </xf>
    <xf numFmtId="0" fontId="22" fillId="0" borderId="11" xfId="0" applyFont="1" applyBorder="1" applyAlignment="1">
      <alignment vertical="center" wrapText="1"/>
    </xf>
    <xf numFmtId="0" fontId="22" fillId="2" borderId="11" xfId="0" applyFont="1" applyFill="1" applyBorder="1" applyAlignment="1">
      <alignment vertical="center" wrapText="1"/>
    </xf>
    <xf numFmtId="14" fontId="22" fillId="2" borderId="11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22" fillId="3" borderId="11" xfId="0" applyFont="1" applyFill="1" applyBorder="1" applyAlignment="1">
      <alignment vertical="center" wrapText="1"/>
    </xf>
    <xf numFmtId="14" fontId="22" fillId="3" borderId="11" xfId="0" applyNumberFormat="1" applyFont="1" applyFill="1" applyBorder="1" applyAlignment="1">
      <alignment vertical="center" wrapText="1"/>
    </xf>
    <xf numFmtId="0" fontId="14" fillId="0" borderId="11" xfId="0" applyFont="1" applyBorder="1" applyAlignment="1">
      <alignment horizontal="center" vertical="center" textRotation="90"/>
    </xf>
    <xf numFmtId="0" fontId="14" fillId="0" borderId="11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28" fillId="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11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164" fontId="1" fillId="0" borderId="14" xfId="0" applyNumberFormat="1" applyFont="1" applyBorder="1"/>
    <xf numFmtId="164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14" xfId="0" applyBorder="1"/>
    <xf numFmtId="0" fontId="9" fillId="2" borderId="14" xfId="0" applyFont="1" applyFill="1" applyBorder="1" applyAlignment="1">
      <alignment horizontal="right"/>
    </xf>
    <xf numFmtId="0" fontId="0" fillId="0" borderId="0" xfId="0" applyAlignment="1">
      <alignment wrapText="1"/>
    </xf>
    <xf numFmtId="0" fontId="21" fillId="0" borderId="11" xfId="0" applyFont="1" applyBorder="1" applyAlignment="1">
      <alignment horizontal="center" vertical="center"/>
    </xf>
    <xf numFmtId="0" fontId="20" fillId="2" borderId="2" xfId="0" applyFont="1" applyFill="1" applyBorder="1" applyAlignment="1">
      <alignment horizontal="center" textRotation="90"/>
    </xf>
    <xf numFmtId="0" fontId="12" fillId="0" borderId="0" xfId="0" applyFont="1" applyAlignment="1">
      <alignment horizontal="center" textRotation="90"/>
    </xf>
    <xf numFmtId="0" fontId="21" fillId="0" borderId="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3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9" fillId="0" borderId="3" xfId="0" applyNumberFormat="1" applyFont="1" applyBorder="1" applyAlignment="1">
      <alignment horizontal="center" textRotation="90"/>
    </xf>
    <xf numFmtId="0" fontId="15" fillId="0" borderId="0" xfId="0" applyFont="1"/>
    <xf numFmtId="0" fontId="16" fillId="0" borderId="5" xfId="0" applyFont="1" applyBorder="1"/>
    <xf numFmtId="0" fontId="18" fillId="0" borderId="7" xfId="0" applyFont="1" applyBorder="1" applyAlignment="1">
      <alignment horizontal="left" vertical="center" textRotation="90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textRotation="90"/>
    </xf>
    <xf numFmtId="0" fontId="8" fillId="0" borderId="0" xfId="0" applyFont="1" applyAlignment="1">
      <alignment horizontal="center" textRotation="90"/>
    </xf>
    <xf numFmtId="43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horizontal="center" textRotation="90"/>
    </xf>
    <xf numFmtId="0" fontId="2" fillId="0" borderId="1" xfId="0" applyFont="1" applyBorder="1" applyAlignment="1">
      <alignment horizontal="center" vertical="center" textRotation="90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4" fillId="0" borderId="11" xfId="0" applyFont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19" fillId="0" borderId="9" xfId="0" applyFont="1" applyBorder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2" displayName="Таблиця2" ref="P2:Q3" headerRowCount="0">
  <tableColumns count="2">
    <tableColumn id="1" xr3:uid="{00000000-0010-0000-0000-000001000000}" name="тип дорожнього покриття"/>
    <tableColumn id="2" xr3:uid="{00000000-0010-0000-0000-000002000000}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я4" displayName="Таблиця4" ref="Z2:AC4" headerRowCount="0">
  <tableColumns count="4">
    <tableColumn id="1" xr3:uid="{00000000-0010-0000-0100-000001000000}" name="Звідки"/>
    <tableColumn id="2" xr3:uid="{00000000-0010-0000-0100-000002000000}" name="Куди"/>
    <tableColumn id="3" xr3:uid="{00000000-0010-0000-0100-000003000000}" name="в один кінець"/>
    <tableColumn id="4" xr3:uid="{00000000-0010-0000-0100-000004000000}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4"/>
  <sheetViews>
    <sheetView tabSelected="1" view="pageBreakPreview" zoomScale="130" zoomScaleNormal="140" workbookViewId="0">
      <selection activeCell="Q39" sqref="Q39"/>
    </sheetView>
  </sheetViews>
  <sheetFormatPr defaultColWidth="8.85546875" defaultRowHeight="15" x14ac:dyDescent="0.2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5703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34" width="8.85546875" style="1" customWidth="1"/>
    <col min="35" max="16384" width="8.85546875" style="1"/>
  </cols>
  <sheetData>
    <row r="1" spans="1:34" ht="16.7" customHeight="1" x14ac:dyDescent="0.25">
      <c r="B1" s="101">
        <f>N33</f>
        <v>0</v>
      </c>
      <c r="C1" s="102" t="e">
        <f>INDEX(#REF!,MATCH('Ш Лист 1'!L33,#REF!,0))</f>
        <v>#REF!</v>
      </c>
      <c r="D1" s="103" t="str">
        <f>L5</f>
        <v>Петренко В.В.</v>
      </c>
      <c r="E1" s="104" t="str">
        <f>K6</f>
        <v>Київ - Вінниця</v>
      </c>
      <c r="F1" s="105" t="s">
        <v>0</v>
      </c>
      <c r="G1" s="2"/>
      <c r="H1" s="3"/>
      <c r="Q1" s="99" t="s">
        <v>1</v>
      </c>
      <c r="R1" s="100"/>
    </row>
    <row r="2" spans="1:34" ht="11.45" customHeight="1" x14ac:dyDescent="0.25">
      <c r="B2" s="101"/>
      <c r="C2" s="102"/>
      <c r="D2" s="103"/>
      <c r="E2" s="104"/>
      <c r="F2" s="105"/>
      <c r="G2" s="2"/>
      <c r="H2" s="3"/>
      <c r="M2" s="1" t="s">
        <v>2</v>
      </c>
      <c r="N2" s="4" t="s">
        <v>3</v>
      </c>
      <c r="O2" s="1" t="s">
        <v>0</v>
      </c>
      <c r="Q2" s="5" t="s">
        <v>4</v>
      </c>
      <c r="R2" s="6"/>
      <c r="X2" s="7"/>
    </row>
    <row r="3" spans="1:34" ht="12" customHeight="1" x14ac:dyDescent="0.25">
      <c r="B3" s="101"/>
      <c r="C3" s="102"/>
      <c r="D3" s="103"/>
      <c r="E3" s="104"/>
      <c r="F3" s="105"/>
      <c r="G3" s="2"/>
      <c r="H3" s="3"/>
      <c r="M3" s="8" t="s">
        <v>5</v>
      </c>
      <c r="O3" s="9" t="s">
        <v>6</v>
      </c>
      <c r="R3" s="10"/>
    </row>
    <row r="4" spans="1:34" ht="14.45" customHeight="1" x14ac:dyDescent="0.25">
      <c r="B4" s="101"/>
      <c r="C4" s="102"/>
      <c r="D4" s="103"/>
      <c r="E4" s="104"/>
      <c r="F4" s="106">
        <f>J33</f>
        <v>0</v>
      </c>
      <c r="G4" s="2"/>
      <c r="H4" s="3"/>
      <c r="I4" s="11" t="s">
        <v>7</v>
      </c>
      <c r="L4" s="12" t="s">
        <v>8</v>
      </c>
      <c r="M4" s="13"/>
      <c r="N4" s="13"/>
      <c r="O4" s="13"/>
      <c r="P4" s="13"/>
      <c r="Q4" s="13"/>
      <c r="R4" s="14"/>
      <c r="U4" s="15"/>
    </row>
    <row r="5" spans="1:34" ht="13.35" customHeight="1" x14ac:dyDescent="0.25">
      <c r="B5" s="94" t="s">
        <v>9</v>
      </c>
      <c r="C5" s="102"/>
      <c r="D5" s="103"/>
      <c r="E5" s="104"/>
      <c r="F5" s="106"/>
      <c r="G5" s="2"/>
      <c r="H5" s="3"/>
      <c r="I5" s="11" t="s">
        <v>10</v>
      </c>
      <c r="J5" s="16" t="s">
        <v>11</v>
      </c>
      <c r="K5" s="13"/>
      <c r="L5" s="17" t="s">
        <v>12</v>
      </c>
      <c r="M5" s="13"/>
      <c r="O5" s="18" t="s">
        <v>13</v>
      </c>
      <c r="P5" s="16" t="s">
        <v>14</v>
      </c>
      <c r="Q5" s="13"/>
      <c r="R5" s="19">
        <f>СhiefVec</f>
        <v>0</v>
      </c>
      <c r="U5" s="20"/>
    </row>
    <row r="6" spans="1:34" ht="13.7" customHeight="1" x14ac:dyDescent="0.25">
      <c r="B6" s="94"/>
      <c r="C6" s="102"/>
      <c r="D6" s="103"/>
      <c r="E6" s="104"/>
      <c r="F6" s="106"/>
      <c r="G6" s="2"/>
      <c r="H6" s="3"/>
      <c r="I6" s="21" t="s">
        <v>15</v>
      </c>
      <c r="K6" s="107" t="s">
        <v>16</v>
      </c>
      <c r="L6" s="107"/>
      <c r="M6" s="107"/>
      <c r="N6" s="107"/>
      <c r="O6" s="107"/>
      <c r="P6" s="107"/>
      <c r="Q6" s="107"/>
      <c r="R6" s="107"/>
      <c r="U6" s="20"/>
    </row>
    <row r="7" spans="1:34" ht="15.75" customHeight="1" x14ac:dyDescent="0.25">
      <c r="B7" s="94"/>
      <c r="C7" s="102"/>
      <c r="D7" s="103"/>
      <c r="E7" s="104"/>
      <c r="F7" s="106"/>
      <c r="G7" s="2"/>
      <c r="H7" s="3"/>
      <c r="I7" s="108" t="s">
        <v>17</v>
      </c>
      <c r="J7" s="108"/>
      <c r="K7" s="108"/>
      <c r="L7" s="108"/>
      <c r="M7" s="108"/>
      <c r="N7" s="22"/>
      <c r="O7" s="22"/>
      <c r="P7" s="22"/>
      <c r="Q7" s="22"/>
      <c r="R7" s="23"/>
      <c r="T7" s="24"/>
      <c r="U7" s="24"/>
      <c r="V7" s="24"/>
      <c r="W7" s="24"/>
      <c r="AE7" s="1" t="s">
        <v>18</v>
      </c>
      <c r="AF7" s="1" t="s">
        <v>19</v>
      </c>
      <c r="AG7" s="1" t="s">
        <v>20</v>
      </c>
      <c r="AH7" s="1" t="s">
        <v>21</v>
      </c>
    </row>
    <row r="8" spans="1:34" ht="10.35" customHeight="1" x14ac:dyDescent="0.25">
      <c r="B8" s="94"/>
      <c r="C8" s="102"/>
      <c r="D8" s="103"/>
      <c r="E8" s="104"/>
      <c r="F8" s="25"/>
      <c r="G8" s="109" t="s">
        <v>22</v>
      </c>
      <c r="H8" s="26"/>
      <c r="I8" s="27" t="s">
        <v>23</v>
      </c>
      <c r="J8" s="28" t="s">
        <v>24</v>
      </c>
      <c r="K8" s="29"/>
      <c r="L8" s="29"/>
      <c r="M8" s="29"/>
      <c r="N8" s="29"/>
      <c r="O8" s="29"/>
      <c r="P8" s="29"/>
      <c r="Q8" s="29"/>
      <c r="R8" s="30"/>
      <c r="T8" s="24"/>
      <c r="U8" s="24"/>
      <c r="V8" s="24"/>
      <c r="W8" s="24"/>
      <c r="AE8" s="1" t="s">
        <v>18</v>
      </c>
      <c r="AF8" s="1" t="s">
        <v>25</v>
      </c>
      <c r="AG8" s="1" t="s">
        <v>20</v>
      </c>
      <c r="AH8" s="1" t="s">
        <v>21</v>
      </c>
    </row>
    <row r="9" spans="1:34" ht="9" customHeight="1" x14ac:dyDescent="0.25">
      <c r="A9" s="31"/>
      <c r="B9" s="94"/>
      <c r="D9" s="103"/>
      <c r="E9" s="104"/>
      <c r="F9" s="93">
        <f>СhiefVec</f>
        <v>0</v>
      </c>
      <c r="G9" s="109"/>
      <c r="H9" s="3"/>
      <c r="I9" s="110" t="s">
        <v>26</v>
      </c>
      <c r="J9" s="111"/>
      <c r="K9" s="112"/>
      <c r="L9" s="110" t="s">
        <v>27</v>
      </c>
      <c r="M9" s="111"/>
      <c r="N9" s="112"/>
      <c r="O9" s="92" t="s">
        <v>28</v>
      </c>
      <c r="P9" s="92"/>
      <c r="Q9" s="92" t="s">
        <v>29</v>
      </c>
      <c r="R9" s="92"/>
      <c r="T9" s="24"/>
      <c r="U9" s="24"/>
      <c r="V9" s="24"/>
      <c r="W9" s="24"/>
      <c r="AE9" s="1" t="s">
        <v>18</v>
      </c>
      <c r="AF9" s="1" t="s">
        <v>30</v>
      </c>
      <c r="AG9" s="1" t="s">
        <v>20</v>
      </c>
      <c r="AH9" s="1" t="s">
        <v>21</v>
      </c>
    </row>
    <row r="10" spans="1:34" ht="10.7" customHeight="1" x14ac:dyDescent="0.25">
      <c r="A10" s="31"/>
      <c r="B10" s="94"/>
      <c r="C10" s="94" t="s">
        <v>31</v>
      </c>
      <c r="D10" s="103"/>
      <c r="E10" s="104"/>
      <c r="F10" s="93"/>
      <c r="G10" s="109"/>
      <c r="H10" s="3"/>
      <c r="I10" s="120" t="s">
        <v>32</v>
      </c>
      <c r="J10" s="121"/>
      <c r="K10" s="122"/>
      <c r="L10" s="95" t="s">
        <v>33</v>
      </c>
      <c r="M10" s="96"/>
      <c r="N10" s="97"/>
      <c r="O10" s="33" t="s">
        <v>34</v>
      </c>
      <c r="P10" s="34" t="str">
        <f>IF(T10,TEXT(U10,"ч:мм")&amp;" "&amp;TEXT(T10,"дд.мм.гггг"),"")</f>
        <v/>
      </c>
      <c r="Q10" s="33" t="s">
        <v>34</v>
      </c>
      <c r="R10" s="35" t="str">
        <f>IF(V10,TEXT(W10,"ч:мм")&amp;" "&amp;TEXT(V10,"дд.мм.гггг"),"")</f>
        <v/>
      </c>
      <c r="T10" s="36"/>
      <c r="U10" s="37"/>
      <c r="V10" s="36"/>
      <c r="W10" s="37"/>
      <c r="AE10" s="1" t="s">
        <v>18</v>
      </c>
      <c r="AF10" s="1" t="s">
        <v>35</v>
      </c>
      <c r="AG10" s="1" t="s">
        <v>20</v>
      </c>
      <c r="AH10" s="1" t="s">
        <v>21</v>
      </c>
    </row>
    <row r="11" spans="1:34" ht="11.45" customHeight="1" x14ac:dyDescent="0.25">
      <c r="B11" s="94"/>
      <c r="C11" s="94"/>
      <c r="D11" s="103"/>
      <c r="E11" s="104"/>
      <c r="F11" s="93"/>
      <c r="G11" s="109"/>
      <c r="H11" s="3"/>
      <c r="I11" s="120"/>
      <c r="J11" s="121"/>
      <c r="K11" s="122"/>
      <c r="L11" s="95" t="s">
        <v>36</v>
      </c>
      <c r="M11" s="96"/>
      <c r="N11" s="97"/>
      <c r="O11" s="98" t="s">
        <v>37</v>
      </c>
      <c r="P11" s="98"/>
      <c r="Q11" s="98" t="s">
        <v>37</v>
      </c>
      <c r="R11" s="98"/>
      <c r="T11" s="38"/>
      <c r="U11" s="38"/>
      <c r="V11" s="38"/>
      <c r="W11" s="38"/>
      <c r="AE11" s="1" t="s">
        <v>18</v>
      </c>
      <c r="AF11" s="1" t="s">
        <v>38</v>
      </c>
      <c r="AG11" s="1" t="s">
        <v>20</v>
      </c>
      <c r="AH11" s="1" t="s">
        <v>21</v>
      </c>
    </row>
    <row r="12" spans="1:34" ht="9.6" customHeight="1" x14ac:dyDescent="0.25">
      <c r="A12" s="113" t="str">
        <f>O3</f>
        <v>123456</v>
      </c>
      <c r="B12" s="102">
        <f>M33</f>
        <v>0</v>
      </c>
      <c r="C12" s="94"/>
      <c r="D12" s="103"/>
      <c r="E12" s="104"/>
      <c r="F12" s="93"/>
      <c r="G12" s="109"/>
      <c r="H12" s="3"/>
      <c r="I12" s="39"/>
      <c r="J12" s="39"/>
      <c r="K12" s="40"/>
      <c r="L12" s="39"/>
      <c r="M12" s="39"/>
      <c r="N12" s="40"/>
      <c r="O12" s="39"/>
      <c r="P12" s="41"/>
      <c r="Q12" s="39"/>
      <c r="R12" s="41"/>
      <c r="S12" s="42"/>
      <c r="T12" s="36"/>
      <c r="U12" s="37"/>
      <c r="V12" s="36"/>
      <c r="W12" s="37"/>
      <c r="AE12" s="1" t="s">
        <v>18</v>
      </c>
      <c r="AF12" s="1" t="s">
        <v>40</v>
      </c>
      <c r="AG12" s="1" t="s">
        <v>20</v>
      </c>
      <c r="AH12" s="1" t="s">
        <v>21</v>
      </c>
    </row>
    <row r="13" spans="1:34" ht="6" customHeight="1" x14ac:dyDescent="0.25">
      <c r="A13" s="113"/>
      <c r="B13" s="102"/>
      <c r="C13" s="94"/>
      <c r="D13" s="103"/>
      <c r="E13" s="104"/>
      <c r="F13" s="93"/>
      <c r="G13" s="109"/>
      <c r="H13" s="3"/>
      <c r="I13" s="43"/>
      <c r="J13" s="44" t="s">
        <v>47</v>
      </c>
      <c r="K13" s="10"/>
      <c r="L13" s="43"/>
      <c r="M13" s="44" t="s">
        <v>47</v>
      </c>
      <c r="N13" s="10"/>
      <c r="O13" s="45" t="s">
        <v>48</v>
      </c>
      <c r="P13" s="46"/>
      <c r="Q13" s="45" t="s">
        <v>48</v>
      </c>
      <c r="R13" s="47"/>
      <c r="T13" s="48"/>
      <c r="U13" s="49"/>
      <c r="V13" s="50"/>
      <c r="W13" s="49"/>
      <c r="AE13" s="1" t="s">
        <v>18</v>
      </c>
      <c r="AF13" s="1" t="s">
        <v>41</v>
      </c>
      <c r="AG13" s="1" t="s">
        <v>20</v>
      </c>
      <c r="AH13" s="1" t="s">
        <v>21</v>
      </c>
    </row>
    <row r="14" spans="1:34" ht="9.6" customHeight="1" x14ac:dyDescent="0.25">
      <c r="A14" s="113"/>
      <c r="B14" s="102"/>
      <c r="C14" s="94"/>
      <c r="D14" s="103"/>
      <c r="E14" s="104"/>
      <c r="F14" s="93"/>
      <c r="G14" s="109"/>
      <c r="H14" s="3"/>
      <c r="I14" s="39"/>
      <c r="J14" s="39"/>
      <c r="K14" s="40"/>
      <c r="L14" s="39"/>
      <c r="M14" s="39"/>
      <c r="N14" s="40"/>
      <c r="O14" s="39"/>
      <c r="P14" s="51"/>
      <c r="Q14" s="39"/>
      <c r="R14" s="41"/>
      <c r="S14" s="52"/>
      <c r="T14" s="36"/>
      <c r="U14" s="37"/>
      <c r="V14" s="36"/>
      <c r="W14" s="37"/>
      <c r="AE14" s="1" t="s">
        <v>18</v>
      </c>
      <c r="AF14" s="1" t="s">
        <v>42</v>
      </c>
      <c r="AG14" s="1" t="s">
        <v>20</v>
      </c>
      <c r="AH14" s="1" t="s">
        <v>21</v>
      </c>
    </row>
    <row r="15" spans="1:34" ht="6" customHeight="1" x14ac:dyDescent="0.25">
      <c r="A15" s="113"/>
      <c r="B15" s="102"/>
      <c r="C15" s="94"/>
      <c r="D15" s="103"/>
      <c r="E15" s="104"/>
      <c r="F15" s="93"/>
      <c r="G15" s="109"/>
      <c r="H15" s="3"/>
      <c r="I15" s="43"/>
      <c r="J15" s="44" t="s">
        <v>47</v>
      </c>
      <c r="K15" s="10"/>
      <c r="L15" s="43"/>
      <c r="M15" s="44" t="s">
        <v>47</v>
      </c>
      <c r="N15" s="10"/>
      <c r="O15" s="45" t="s">
        <v>48</v>
      </c>
      <c r="P15" s="46"/>
      <c r="Q15" s="45" t="s">
        <v>48</v>
      </c>
      <c r="R15" s="47"/>
      <c r="S15" s="52"/>
      <c r="T15" s="48"/>
      <c r="U15" s="49"/>
      <c r="V15" s="50"/>
      <c r="W15" s="49"/>
      <c r="AE15" s="1" t="s">
        <v>18</v>
      </c>
      <c r="AF15" s="1" t="s">
        <v>43</v>
      </c>
      <c r="AG15" s="1" t="s">
        <v>20</v>
      </c>
      <c r="AH15" s="1" t="s">
        <v>21</v>
      </c>
    </row>
    <row r="16" spans="1:34" ht="9.6" customHeight="1" x14ac:dyDescent="0.25">
      <c r="A16" s="113"/>
      <c r="B16" s="102"/>
      <c r="C16" s="94"/>
      <c r="D16" s="103"/>
      <c r="E16" s="104"/>
      <c r="F16" s="93"/>
      <c r="G16" s="109"/>
      <c r="H16" s="3"/>
      <c r="I16" s="39"/>
      <c r="J16" s="39"/>
      <c r="K16" s="40"/>
      <c r="L16" s="39"/>
      <c r="M16" s="39"/>
      <c r="N16" s="40"/>
      <c r="O16" s="39"/>
      <c r="P16" s="51"/>
      <c r="Q16" s="39"/>
      <c r="R16" s="41"/>
      <c r="S16" s="52"/>
      <c r="T16" s="36"/>
      <c r="U16" s="37"/>
      <c r="V16" s="36"/>
      <c r="W16" s="37"/>
      <c r="AE16" s="1" t="s">
        <v>18</v>
      </c>
      <c r="AF16" s="1" t="s">
        <v>44</v>
      </c>
      <c r="AG16" s="1" t="s">
        <v>20</v>
      </c>
      <c r="AH16" s="1" t="s">
        <v>21</v>
      </c>
    </row>
    <row r="17" spans="1:23" ht="6" customHeight="1" x14ac:dyDescent="0.25">
      <c r="A17" s="113"/>
      <c r="B17" s="102"/>
      <c r="C17" s="94"/>
      <c r="D17" s="103"/>
      <c r="E17" s="104"/>
      <c r="F17" s="93"/>
      <c r="G17" s="109"/>
      <c r="H17" s="3"/>
      <c r="I17" s="43"/>
      <c r="J17" s="44" t="s">
        <v>47</v>
      </c>
      <c r="K17" s="53"/>
      <c r="L17" s="43"/>
      <c r="M17" s="44" t="s">
        <v>47</v>
      </c>
      <c r="N17" s="53"/>
      <c r="O17" s="45" t="s">
        <v>48</v>
      </c>
      <c r="P17" s="46"/>
      <c r="Q17" s="45" t="s">
        <v>48</v>
      </c>
      <c r="R17" s="47"/>
      <c r="S17" s="52"/>
      <c r="T17" s="48"/>
      <c r="U17" s="49"/>
      <c r="V17" s="50"/>
      <c r="W17" s="49"/>
    </row>
    <row r="18" spans="1:23" ht="9.6" customHeight="1" x14ac:dyDescent="0.25">
      <c r="A18" s="114" t="s">
        <v>45</v>
      </c>
      <c r="B18" s="102"/>
      <c r="C18" s="94"/>
      <c r="D18" s="103"/>
      <c r="E18" s="104"/>
      <c r="F18" s="93"/>
      <c r="G18" s="109"/>
      <c r="H18" s="3"/>
      <c r="I18" s="39"/>
      <c r="J18" s="39"/>
      <c r="K18" s="40"/>
      <c r="L18" s="39"/>
      <c r="M18" s="39"/>
      <c r="N18" s="40"/>
      <c r="O18" s="39"/>
      <c r="P18" s="51"/>
      <c r="Q18" s="39"/>
      <c r="R18" s="41"/>
      <c r="S18" s="52"/>
      <c r="T18" s="36"/>
      <c r="U18" s="37"/>
      <c r="V18" s="36"/>
      <c r="W18" s="37"/>
    </row>
    <row r="19" spans="1:23" ht="6" customHeight="1" x14ac:dyDescent="0.25">
      <c r="A19" s="114"/>
      <c r="B19" s="102"/>
      <c r="C19" s="94"/>
      <c r="D19" s="103"/>
      <c r="E19" s="104"/>
      <c r="F19" s="93"/>
      <c r="G19" s="109"/>
      <c r="H19" s="3"/>
      <c r="I19" s="43"/>
      <c r="J19" s="44" t="s">
        <v>47</v>
      </c>
      <c r="K19" s="53"/>
      <c r="L19" s="43"/>
      <c r="M19" s="44" t="s">
        <v>47</v>
      </c>
      <c r="N19" s="53"/>
      <c r="O19" s="45" t="s">
        <v>48</v>
      </c>
      <c r="P19" s="46"/>
      <c r="Q19" s="45" t="s">
        <v>48</v>
      </c>
      <c r="R19" s="47"/>
      <c r="S19" s="52"/>
      <c r="T19" s="48"/>
      <c r="U19" s="49"/>
      <c r="V19" s="50"/>
      <c r="W19" s="49"/>
    </row>
    <row r="20" spans="1:23" ht="9.6" customHeight="1" x14ac:dyDescent="0.25">
      <c r="A20" s="114"/>
      <c r="B20" s="94" t="s">
        <v>46</v>
      </c>
      <c r="C20" s="94"/>
      <c r="D20" s="103"/>
      <c r="E20" s="104"/>
      <c r="F20" s="93"/>
      <c r="G20" s="109"/>
      <c r="H20" s="3"/>
      <c r="I20" s="39"/>
      <c r="J20" s="39"/>
      <c r="K20" s="40"/>
      <c r="L20" s="39"/>
      <c r="M20" s="39"/>
      <c r="N20" s="40"/>
      <c r="O20" s="39"/>
      <c r="P20" s="51"/>
      <c r="Q20" s="39"/>
      <c r="R20" s="41"/>
      <c r="S20" s="52"/>
      <c r="T20" s="36"/>
      <c r="U20" s="37"/>
      <c r="V20" s="36"/>
      <c r="W20" s="37"/>
    </row>
    <row r="21" spans="1:23" ht="6" customHeight="1" x14ac:dyDescent="0.25">
      <c r="A21" s="114"/>
      <c r="B21" s="94"/>
      <c r="C21" s="25"/>
      <c r="D21" s="103"/>
      <c r="E21" s="104"/>
      <c r="F21" s="93"/>
      <c r="G21" s="109"/>
      <c r="H21" s="3"/>
      <c r="I21" s="43"/>
      <c r="J21" s="44" t="s">
        <v>47</v>
      </c>
      <c r="K21" s="53"/>
      <c r="L21" s="43"/>
      <c r="M21" s="44" t="s">
        <v>47</v>
      </c>
      <c r="N21" s="53"/>
      <c r="O21" s="45" t="s">
        <v>48</v>
      </c>
      <c r="P21" s="46"/>
      <c r="Q21" s="45" t="s">
        <v>48</v>
      </c>
      <c r="R21" s="47"/>
      <c r="S21" s="52"/>
      <c r="T21" s="48"/>
      <c r="U21" s="49"/>
      <c r="V21" s="50"/>
      <c r="W21" s="49"/>
    </row>
    <row r="22" spans="1:23" ht="9.6" customHeight="1" x14ac:dyDescent="0.25">
      <c r="A22" s="114"/>
      <c r="B22" s="94"/>
      <c r="C22" s="25"/>
      <c r="D22" s="103"/>
      <c r="E22" s="104"/>
      <c r="F22" s="93"/>
      <c r="G22" s="109"/>
      <c r="H22" s="3"/>
      <c r="I22" s="39" t="s">
        <v>49</v>
      </c>
      <c r="J22" s="39" t="s">
        <v>49</v>
      </c>
      <c r="K22" s="40" t="s">
        <v>49</v>
      </c>
      <c r="L22" s="39" t="s">
        <v>49</v>
      </c>
      <c r="M22" s="39" t="s">
        <v>49</v>
      </c>
      <c r="N22" s="40" t="s">
        <v>49</v>
      </c>
      <c r="O22" s="39" t="s">
        <v>49</v>
      </c>
      <c r="P22" s="51" t="s">
        <v>49</v>
      </c>
      <c r="Q22" s="39" t="s">
        <v>49</v>
      </c>
      <c r="R22" s="41" t="s">
        <v>49</v>
      </c>
      <c r="S22" s="52"/>
      <c r="T22" s="36"/>
      <c r="U22" s="37"/>
      <c r="V22" s="36"/>
      <c r="W22" s="37"/>
    </row>
    <row r="23" spans="1:23" ht="6" customHeight="1" x14ac:dyDescent="0.25">
      <c r="A23" s="114"/>
      <c r="B23" s="94"/>
      <c r="C23" s="25"/>
      <c r="D23" s="103"/>
      <c r="E23" s="104"/>
      <c r="F23" s="93"/>
      <c r="G23" s="109"/>
      <c r="H23" s="3"/>
      <c r="I23" s="43"/>
      <c r="J23" s="44" t="s">
        <v>47</v>
      </c>
      <c r="K23" s="53"/>
      <c r="L23" s="43"/>
      <c r="M23" s="44" t="s">
        <v>47</v>
      </c>
      <c r="N23" s="53"/>
      <c r="O23" s="45" t="s">
        <v>48</v>
      </c>
      <c r="P23" s="46"/>
      <c r="Q23" s="45" t="s">
        <v>48</v>
      </c>
      <c r="R23" s="47"/>
      <c r="S23" s="52"/>
      <c r="T23" s="48"/>
      <c r="U23" s="49"/>
      <c r="V23" s="50"/>
      <c r="W23" s="49"/>
    </row>
    <row r="24" spans="1:23" ht="10.35" customHeight="1" x14ac:dyDescent="0.25">
      <c r="A24" s="114"/>
      <c r="B24" s="94"/>
      <c r="C24" s="25"/>
      <c r="D24" s="103"/>
      <c r="E24" s="104"/>
      <c r="F24" s="93"/>
      <c r="G24" s="109"/>
      <c r="H24" s="3"/>
      <c r="I24" s="39" t="s">
        <v>49</v>
      </c>
      <c r="J24" s="39" t="s">
        <v>49</v>
      </c>
      <c r="K24" s="40" t="s">
        <v>49</v>
      </c>
      <c r="L24" s="39" t="s">
        <v>49</v>
      </c>
      <c r="M24" s="39" t="s">
        <v>49</v>
      </c>
      <c r="N24" s="40" t="s">
        <v>49</v>
      </c>
      <c r="O24" s="39" t="s">
        <v>49</v>
      </c>
      <c r="P24" s="51" t="s">
        <v>49</v>
      </c>
      <c r="Q24" s="39" t="s">
        <v>49</v>
      </c>
      <c r="R24" s="41" t="s">
        <v>49</v>
      </c>
      <c r="S24" s="52"/>
      <c r="T24" s="36"/>
      <c r="U24" s="37"/>
      <c r="V24" s="36"/>
      <c r="W24" s="37"/>
    </row>
    <row r="25" spans="1:23" ht="6" customHeight="1" x14ac:dyDescent="0.25">
      <c r="A25" s="114"/>
      <c r="B25" s="94"/>
      <c r="C25" s="25"/>
      <c r="D25" s="103"/>
      <c r="E25" s="104"/>
      <c r="F25" s="93"/>
      <c r="G25" s="109"/>
      <c r="H25" s="3"/>
      <c r="I25" s="43"/>
      <c r="J25" s="44" t="s">
        <v>47</v>
      </c>
      <c r="K25" s="53"/>
      <c r="L25" s="43"/>
      <c r="M25" s="44" t="s">
        <v>47</v>
      </c>
      <c r="N25" s="53"/>
      <c r="O25" s="45" t="s">
        <v>48</v>
      </c>
      <c r="P25" s="46"/>
      <c r="Q25" s="45" t="s">
        <v>48</v>
      </c>
      <c r="R25" s="47"/>
      <c r="S25" s="52"/>
      <c r="T25" s="48"/>
      <c r="U25" s="49"/>
      <c r="V25" s="50"/>
      <c r="W25" s="49"/>
    </row>
    <row r="26" spans="1:23" ht="10.35" customHeight="1" x14ac:dyDescent="0.25">
      <c r="A26" s="114"/>
      <c r="B26" s="94"/>
      <c r="C26" s="115" t="str">
        <f>O33</f>
        <v/>
      </c>
      <c r="D26" s="103"/>
      <c r="E26" s="104"/>
      <c r="F26" s="93"/>
      <c r="G26" s="109"/>
      <c r="H26" s="3"/>
      <c r="I26" s="39" t="s">
        <v>49</v>
      </c>
      <c r="J26" s="39" t="s">
        <v>49</v>
      </c>
      <c r="K26" s="40" t="s">
        <v>49</v>
      </c>
      <c r="L26" s="39" t="s">
        <v>49</v>
      </c>
      <c r="M26" s="39" t="s">
        <v>49</v>
      </c>
      <c r="N26" s="40" t="s">
        <v>49</v>
      </c>
      <c r="O26" s="39" t="s">
        <v>49</v>
      </c>
      <c r="P26" s="51" t="s">
        <v>49</v>
      </c>
      <c r="Q26" s="39" t="s">
        <v>49</v>
      </c>
      <c r="R26" s="41" t="s">
        <v>49</v>
      </c>
      <c r="S26" s="52"/>
      <c r="T26" s="36"/>
      <c r="U26" s="37"/>
      <c r="V26" s="36"/>
      <c r="W26" s="37"/>
    </row>
    <row r="27" spans="1:23" ht="6" customHeight="1" x14ac:dyDescent="0.25">
      <c r="A27" s="114"/>
      <c r="B27" s="94"/>
      <c r="C27" s="115"/>
      <c r="D27" s="103"/>
      <c r="E27" s="104"/>
      <c r="F27" s="93"/>
      <c r="G27" s="109"/>
      <c r="H27" s="3"/>
      <c r="I27" s="43"/>
      <c r="J27" s="44" t="s">
        <v>47</v>
      </c>
      <c r="K27" s="53"/>
      <c r="L27" s="43"/>
      <c r="M27" s="44" t="s">
        <v>47</v>
      </c>
      <c r="N27" s="53"/>
      <c r="O27" s="45" t="s">
        <v>48</v>
      </c>
      <c r="P27" s="46"/>
      <c r="Q27" s="45" t="s">
        <v>48</v>
      </c>
      <c r="R27" s="47"/>
      <c r="S27" s="52"/>
      <c r="T27" s="48"/>
      <c r="U27" s="49"/>
      <c r="V27" s="50"/>
      <c r="W27" s="49"/>
    </row>
    <row r="28" spans="1:23" ht="9.6" customHeight="1" x14ac:dyDescent="0.25">
      <c r="A28" s="114"/>
      <c r="B28" s="94"/>
      <c r="C28" s="115"/>
      <c r="D28" s="103"/>
      <c r="E28" s="104"/>
      <c r="F28" s="93"/>
      <c r="G28" s="109"/>
      <c r="H28" s="3"/>
      <c r="I28" s="39" t="s">
        <v>49</v>
      </c>
      <c r="J28" s="39" t="s">
        <v>49</v>
      </c>
      <c r="K28" s="40" t="s">
        <v>49</v>
      </c>
      <c r="L28" s="39" t="s">
        <v>49</v>
      </c>
      <c r="M28" s="39" t="s">
        <v>49</v>
      </c>
      <c r="N28" s="40" t="s">
        <v>49</v>
      </c>
      <c r="O28" s="39" t="s">
        <v>49</v>
      </c>
      <c r="P28" s="51" t="s">
        <v>49</v>
      </c>
      <c r="Q28" s="39" t="s">
        <v>49</v>
      </c>
      <c r="R28" s="41" t="s">
        <v>49</v>
      </c>
      <c r="S28" s="52"/>
      <c r="T28" s="36"/>
      <c r="U28" s="37"/>
      <c r="V28" s="36"/>
      <c r="W28" s="37"/>
    </row>
    <row r="29" spans="1:23" ht="6" customHeight="1" x14ac:dyDescent="0.25">
      <c r="A29" s="114"/>
      <c r="B29" s="94"/>
      <c r="C29" s="115"/>
      <c r="D29" s="103"/>
      <c r="E29" s="104"/>
      <c r="F29" s="93"/>
      <c r="G29" s="109"/>
      <c r="H29" s="3"/>
      <c r="I29" s="43"/>
      <c r="J29" s="44" t="s">
        <v>47</v>
      </c>
      <c r="K29" s="53"/>
      <c r="L29" s="43"/>
      <c r="M29" s="44" t="s">
        <v>47</v>
      </c>
      <c r="N29" s="53"/>
      <c r="O29" s="45" t="s">
        <v>48</v>
      </c>
      <c r="P29" s="46"/>
      <c r="Q29" s="45" t="s">
        <v>48</v>
      </c>
      <c r="R29" s="47"/>
      <c r="S29" s="52"/>
      <c r="T29" s="48"/>
      <c r="U29" s="49"/>
      <c r="V29" s="50"/>
      <c r="W29" s="49"/>
    </row>
    <row r="30" spans="1:23" ht="9.6" customHeight="1" x14ac:dyDescent="0.25">
      <c r="A30" s="114"/>
      <c r="B30" s="94"/>
      <c r="C30" s="115"/>
      <c r="D30" s="103"/>
      <c r="E30" s="104"/>
      <c r="F30" s="93"/>
      <c r="G30" s="109"/>
      <c r="H30" s="3"/>
      <c r="I30" s="39" t="s">
        <v>49</v>
      </c>
      <c r="J30" s="39" t="s">
        <v>49</v>
      </c>
      <c r="K30" s="40" t="s">
        <v>49</v>
      </c>
      <c r="L30" s="39" t="s">
        <v>49</v>
      </c>
      <c r="M30" s="39" t="s">
        <v>49</v>
      </c>
      <c r="N30" s="40" t="s">
        <v>49</v>
      </c>
      <c r="O30" s="39" t="s">
        <v>49</v>
      </c>
      <c r="P30" s="51" t="s">
        <v>49</v>
      </c>
      <c r="Q30" s="39" t="s">
        <v>49</v>
      </c>
      <c r="R30" s="41" t="s">
        <v>49</v>
      </c>
      <c r="S30" s="52"/>
      <c r="T30" s="36"/>
      <c r="U30" s="37"/>
      <c r="V30" s="36"/>
      <c r="W30" s="37"/>
    </row>
    <row r="31" spans="1:23" ht="6" customHeight="1" x14ac:dyDescent="0.25">
      <c r="A31" s="114"/>
      <c r="B31" s="94"/>
      <c r="C31" s="115"/>
      <c r="D31" s="103"/>
      <c r="E31" s="104"/>
      <c r="F31" s="54"/>
      <c r="G31" s="109"/>
      <c r="H31" s="3"/>
      <c r="I31" s="43"/>
      <c r="J31" s="44" t="s">
        <v>47</v>
      </c>
      <c r="K31" s="10"/>
      <c r="L31" s="43"/>
      <c r="M31" s="44" t="s">
        <v>47</v>
      </c>
      <c r="N31" s="10"/>
      <c r="O31" s="45" t="s">
        <v>48</v>
      </c>
      <c r="P31" s="46"/>
      <c r="Q31" s="45" t="s">
        <v>48</v>
      </c>
      <c r="R31" s="47"/>
      <c r="T31" s="48"/>
      <c r="U31" s="49"/>
      <c r="V31" s="50"/>
      <c r="W31" s="49"/>
    </row>
    <row r="32" spans="1:23" ht="25.7" customHeight="1" x14ac:dyDescent="0.25">
      <c r="A32" s="114"/>
      <c r="B32" s="94"/>
      <c r="C32" s="115"/>
      <c r="D32" s="103"/>
      <c r="E32" s="104"/>
      <c r="F32" s="116"/>
      <c r="G32" s="109"/>
      <c r="H32" s="3"/>
      <c r="I32" s="55" t="s">
        <v>50</v>
      </c>
      <c r="J32" s="55" t="s">
        <v>51</v>
      </c>
      <c r="K32" s="55" t="s">
        <v>52</v>
      </c>
      <c r="L32" s="55" t="s">
        <v>53</v>
      </c>
      <c r="M32" s="56" t="s">
        <v>54</v>
      </c>
      <c r="N32" s="56" t="s">
        <v>55</v>
      </c>
      <c r="O32" s="56" t="s">
        <v>56</v>
      </c>
      <c r="P32" s="56" t="s">
        <v>57</v>
      </c>
      <c r="Q32" s="56" t="s">
        <v>58</v>
      </c>
      <c r="R32" s="56" t="s">
        <v>59</v>
      </c>
    </row>
    <row r="33" spans="1:19" s="32" customFormat="1" ht="25.7" customHeight="1" x14ac:dyDescent="0.25">
      <c r="A33" s="114"/>
      <c r="B33" s="117">
        <f>L33</f>
        <v>0</v>
      </c>
      <c r="C33" s="115"/>
      <c r="D33" s="103"/>
      <c r="E33" s="104"/>
      <c r="F33" s="116"/>
      <c r="G33" s="109"/>
      <c r="H33" s="57"/>
      <c r="I33" s="58" t="str">
        <f>Number</f>
        <v>123456</v>
      </c>
      <c r="J33" s="59"/>
      <c r="K33" s="60" t="s">
        <v>60</v>
      </c>
      <c r="L33" s="61"/>
      <c r="M33" s="58"/>
      <c r="N33" s="61"/>
      <c r="O33" s="58" t="str">
        <f>IFERROR(INDEX(#REF!,MATCH('Ш Лист 1'!N33,#REF!,0)),"")</f>
        <v/>
      </c>
      <c r="P33" s="58" t="e">
        <f>INDEX(#REF!,MATCH('Ш Лист 1'!L33,#REF!,0))</f>
        <v>#REF!</v>
      </c>
      <c r="Q33" s="58"/>
      <c r="R33" s="58"/>
      <c r="S33" s="62"/>
    </row>
    <row r="34" spans="1:19" ht="12" customHeight="1" x14ac:dyDescent="0.25">
      <c r="A34" s="114"/>
      <c r="B34" s="117"/>
      <c r="C34" s="115"/>
      <c r="D34" s="103"/>
      <c r="E34" s="104"/>
      <c r="F34" s="116"/>
      <c r="G34" s="109"/>
      <c r="H34" s="3"/>
      <c r="I34" s="63" t="s">
        <v>61</v>
      </c>
      <c r="J34" s="64"/>
      <c r="K34" s="64"/>
      <c r="L34" s="64"/>
      <c r="M34" s="64"/>
      <c r="N34" s="64"/>
      <c r="O34" s="64"/>
      <c r="P34" s="64"/>
      <c r="Q34" s="64"/>
      <c r="R34" s="65"/>
      <c r="S34" s="62"/>
    </row>
    <row r="35" spans="1:19" ht="34.700000000000003" customHeight="1" x14ac:dyDescent="0.25">
      <c r="A35" s="114"/>
      <c r="B35" s="117"/>
      <c r="C35" s="94" t="s">
        <v>62</v>
      </c>
      <c r="D35" s="103"/>
      <c r="E35" s="104"/>
      <c r="F35" s="94" t="s">
        <v>63</v>
      </c>
      <c r="G35" s="109"/>
      <c r="H35" s="3"/>
      <c r="I35" s="55" t="s">
        <v>64</v>
      </c>
      <c r="J35" s="55" t="s">
        <v>65</v>
      </c>
      <c r="K35" s="55" t="s">
        <v>66</v>
      </c>
      <c r="L35" s="118" t="s">
        <v>67</v>
      </c>
      <c r="M35" s="119"/>
      <c r="N35" s="56" t="s">
        <v>68</v>
      </c>
      <c r="O35" s="56" t="s">
        <v>69</v>
      </c>
      <c r="P35" s="56" t="s">
        <v>70</v>
      </c>
      <c r="Q35" s="56" t="s">
        <v>71</v>
      </c>
      <c r="R35" s="56" t="s">
        <v>72</v>
      </c>
    </row>
    <row r="36" spans="1:19" ht="10.7" customHeight="1" x14ac:dyDescent="0.25">
      <c r="A36" s="31"/>
      <c r="B36" s="117"/>
      <c r="C36" s="94"/>
      <c r="D36" s="94" t="s">
        <v>73</v>
      </c>
      <c r="E36" s="94" t="s">
        <v>74</v>
      </c>
      <c r="F36" s="94"/>
      <c r="G36" s="66"/>
      <c r="H36" s="3"/>
      <c r="I36" s="67"/>
      <c r="J36" s="68"/>
      <c r="K36" s="68"/>
      <c r="L36" s="69"/>
      <c r="M36" s="68"/>
      <c r="N36" s="70"/>
      <c r="O36" s="70"/>
      <c r="P36" s="70"/>
      <c r="Q36" s="70"/>
      <c r="R36" s="70"/>
      <c r="S36" s="20"/>
    </row>
    <row r="37" spans="1:19" ht="10.7" customHeight="1" x14ac:dyDescent="0.25">
      <c r="A37" s="31"/>
      <c r="B37" s="117"/>
      <c r="C37" s="94"/>
      <c r="D37" s="94"/>
      <c r="E37" s="94"/>
      <c r="F37" s="94"/>
      <c r="G37" s="66"/>
      <c r="H37" s="3"/>
      <c r="I37" s="67" t="s">
        <v>49</v>
      </c>
      <c r="J37" s="68" t="s">
        <v>49</v>
      </c>
      <c r="K37" s="68" t="s">
        <v>49</v>
      </c>
      <c r="L37" s="69" t="s">
        <v>49</v>
      </c>
      <c r="M37" s="68" t="s">
        <v>49</v>
      </c>
      <c r="N37" s="70" t="s">
        <v>49</v>
      </c>
      <c r="O37" s="70" t="s">
        <v>49</v>
      </c>
      <c r="P37" s="70" t="s">
        <v>49</v>
      </c>
      <c r="Q37" s="70" t="s">
        <v>49</v>
      </c>
      <c r="R37" s="70"/>
      <c r="S37" s="20"/>
    </row>
    <row r="38" spans="1:19" ht="10.7" customHeight="1" x14ac:dyDescent="0.25">
      <c r="A38" s="31"/>
      <c r="B38" s="117"/>
      <c r="C38" s="94"/>
      <c r="D38" s="94"/>
      <c r="E38" s="94"/>
      <c r="F38" s="94"/>
      <c r="G38" s="66"/>
      <c r="H38" s="3"/>
      <c r="I38" s="67" t="s">
        <v>49</v>
      </c>
      <c r="J38" s="68" t="s">
        <v>49</v>
      </c>
      <c r="K38" s="68" t="s">
        <v>49</v>
      </c>
      <c r="L38" s="69" t="s">
        <v>49</v>
      </c>
      <c r="M38" s="68" t="s">
        <v>49</v>
      </c>
      <c r="N38" s="70" t="s">
        <v>49</v>
      </c>
      <c r="O38" s="70" t="s">
        <v>49</v>
      </c>
      <c r="P38" s="70" t="s">
        <v>49</v>
      </c>
      <c r="Q38" s="70" t="s">
        <v>49</v>
      </c>
      <c r="R38" s="70" t="str">
        <f t="shared" ref="R38:R42" si="0">IF(O38&gt;P38,O38-P38,"")</f>
        <v/>
      </c>
      <c r="S38" s="20"/>
    </row>
    <row r="39" spans="1:19" ht="10.7" customHeight="1" x14ac:dyDescent="0.25">
      <c r="A39" s="31"/>
      <c r="B39" s="94" t="s">
        <v>75</v>
      </c>
      <c r="C39" s="94"/>
      <c r="D39" s="94"/>
      <c r="E39" s="94"/>
      <c r="F39" s="94"/>
      <c r="G39" s="66"/>
      <c r="H39" s="3"/>
      <c r="I39" s="67" t="s">
        <v>49</v>
      </c>
      <c r="J39" s="68" t="s">
        <v>49</v>
      </c>
      <c r="K39" s="68" t="s">
        <v>49</v>
      </c>
      <c r="L39" s="69" t="s">
        <v>49</v>
      </c>
      <c r="M39" s="68" t="s">
        <v>49</v>
      </c>
      <c r="N39" s="70" t="s">
        <v>49</v>
      </c>
      <c r="O39" s="70" t="s">
        <v>49</v>
      </c>
      <c r="P39" s="70" t="s">
        <v>49</v>
      </c>
      <c r="Q39" s="70" t="s">
        <v>49</v>
      </c>
      <c r="R39" s="70" t="str">
        <f t="shared" si="0"/>
        <v/>
      </c>
    </row>
    <row r="40" spans="1:19" ht="10.7" customHeight="1" x14ac:dyDescent="0.25">
      <c r="A40" s="31"/>
      <c r="B40" s="94"/>
      <c r="C40" s="94"/>
      <c r="D40" s="94"/>
      <c r="E40" s="94"/>
      <c r="F40" s="94"/>
      <c r="G40" s="66"/>
      <c r="H40" s="3"/>
      <c r="I40" s="67" t="s">
        <v>49</v>
      </c>
      <c r="J40" s="68" t="s">
        <v>49</v>
      </c>
      <c r="K40" s="68" t="s">
        <v>49</v>
      </c>
      <c r="L40" s="69" t="s">
        <v>49</v>
      </c>
      <c r="M40" s="68" t="s">
        <v>49</v>
      </c>
      <c r="N40" s="70" t="s">
        <v>49</v>
      </c>
      <c r="O40" s="70" t="s">
        <v>49</v>
      </c>
      <c r="P40" s="70" t="s">
        <v>49</v>
      </c>
      <c r="Q40" s="70" t="s">
        <v>49</v>
      </c>
      <c r="R40" s="70" t="str">
        <f t="shared" si="0"/>
        <v/>
      </c>
      <c r="S40" s="20"/>
    </row>
    <row r="41" spans="1:19" ht="10.7" customHeight="1" x14ac:dyDescent="0.25">
      <c r="A41" s="31"/>
      <c r="B41" s="94"/>
      <c r="C41" s="94"/>
      <c r="D41" s="94"/>
      <c r="E41" s="94"/>
      <c r="F41" s="94"/>
      <c r="G41" s="66"/>
      <c r="H41" s="3"/>
      <c r="I41" s="67" t="s">
        <v>49</v>
      </c>
      <c r="J41" s="71" t="s">
        <v>49</v>
      </c>
      <c r="K41" s="71" t="s">
        <v>49</v>
      </c>
      <c r="L41" s="72" t="s">
        <v>49</v>
      </c>
      <c r="M41" s="71" t="s">
        <v>49</v>
      </c>
      <c r="N41" s="70" t="s">
        <v>49</v>
      </c>
      <c r="O41" s="70" t="s">
        <v>49</v>
      </c>
      <c r="P41" s="70" t="s">
        <v>49</v>
      </c>
      <c r="Q41" s="70" t="s">
        <v>49</v>
      </c>
      <c r="R41" s="70" t="str">
        <f t="shared" si="0"/>
        <v/>
      </c>
      <c r="S41" s="20"/>
    </row>
    <row r="42" spans="1:19" ht="10.7" customHeight="1" x14ac:dyDescent="0.25">
      <c r="A42" s="31"/>
      <c r="B42" s="94"/>
      <c r="C42" s="94"/>
      <c r="D42" s="94"/>
      <c r="E42" s="94"/>
      <c r="F42" s="94"/>
      <c r="G42" s="66"/>
      <c r="H42" s="3"/>
      <c r="I42" s="67" t="s">
        <v>49</v>
      </c>
      <c r="J42" s="71" t="s">
        <v>49</v>
      </c>
      <c r="K42" s="71" t="s">
        <v>49</v>
      </c>
      <c r="L42" s="72" t="s">
        <v>49</v>
      </c>
      <c r="M42" s="71" t="s">
        <v>49</v>
      </c>
      <c r="N42" s="70" t="s">
        <v>49</v>
      </c>
      <c r="O42" s="70" t="s">
        <v>49</v>
      </c>
      <c r="P42" s="70" t="s">
        <v>49</v>
      </c>
      <c r="Q42" s="70" t="s">
        <v>49</v>
      </c>
      <c r="R42" s="70" t="str">
        <f t="shared" si="0"/>
        <v/>
      </c>
      <c r="S42" s="20"/>
    </row>
    <row r="43" spans="1:19" ht="10.7" customHeight="1" x14ac:dyDescent="0.25">
      <c r="A43" s="31"/>
      <c r="B43" s="94"/>
      <c r="C43" s="94"/>
      <c r="D43" s="94"/>
      <c r="E43" s="94"/>
      <c r="F43" s="94"/>
      <c r="G43" s="66"/>
      <c r="H43" s="3"/>
      <c r="I43" s="67" t="s">
        <v>49</v>
      </c>
      <c r="J43" s="71" t="s">
        <v>49</v>
      </c>
      <c r="K43" s="71" t="s">
        <v>49</v>
      </c>
      <c r="L43" s="72" t="s">
        <v>49</v>
      </c>
      <c r="M43" s="71" t="s">
        <v>49</v>
      </c>
      <c r="N43" s="70" t="s">
        <v>49</v>
      </c>
      <c r="O43" s="70" t="s">
        <v>49</v>
      </c>
      <c r="P43" s="70" t="s">
        <v>49</v>
      </c>
      <c r="Q43" s="70" t="s">
        <v>49</v>
      </c>
      <c r="R43" s="70" t="str">
        <f t="shared" ref="R43:R44" si="1">IF(O43&gt;P43,O43-P43,"")</f>
        <v/>
      </c>
      <c r="S43" s="20"/>
    </row>
    <row r="44" spans="1:19" ht="10.7" customHeight="1" x14ac:dyDescent="0.25">
      <c r="B44" s="94"/>
      <c r="C44" s="94"/>
      <c r="D44" s="94"/>
      <c r="E44" s="94"/>
      <c r="F44" s="94"/>
      <c r="G44" s="66"/>
      <c r="H44" s="3"/>
      <c r="I44" s="67" t="s">
        <v>49</v>
      </c>
      <c r="J44" s="71" t="s">
        <v>49</v>
      </c>
      <c r="K44" s="71" t="s">
        <v>49</v>
      </c>
      <c r="L44" s="72" t="s">
        <v>49</v>
      </c>
      <c r="M44" s="71" t="s">
        <v>49</v>
      </c>
      <c r="N44" s="70" t="s">
        <v>49</v>
      </c>
      <c r="O44" s="70" t="s">
        <v>49</v>
      </c>
      <c r="P44" s="70" t="s">
        <v>49</v>
      </c>
      <c r="Q44" s="70" t="s">
        <v>49</v>
      </c>
      <c r="R44" s="70" t="str">
        <f t="shared" si="1"/>
        <v/>
      </c>
      <c r="S44" s="20"/>
    </row>
  </sheetData>
  <autoFilter ref="I1:R44" xr:uid="{00000000-0009-0000-0000-000000000000}"/>
  <mergeCells count="35">
    <mergeCell ref="F35:F44"/>
    <mergeCell ref="D36:D44"/>
    <mergeCell ref="E36:E44"/>
    <mergeCell ref="B39:B44"/>
    <mergeCell ref="I10:K11"/>
    <mergeCell ref="A12:A17"/>
    <mergeCell ref="B12:B19"/>
    <mergeCell ref="A18:A35"/>
    <mergeCell ref="B20:B32"/>
    <mergeCell ref="C26:C34"/>
    <mergeCell ref="B33:B38"/>
    <mergeCell ref="C35:C44"/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I7:M7"/>
    <mergeCell ref="G8:G35"/>
    <mergeCell ref="I9:K9"/>
    <mergeCell ref="L9:N9"/>
    <mergeCell ref="Q11:R11"/>
    <mergeCell ref="F32:F34"/>
    <mergeCell ref="L35:M35"/>
    <mergeCell ref="O9:P9"/>
    <mergeCell ref="Q9:R9"/>
    <mergeCell ref="F9:F30"/>
    <mergeCell ref="C10:C20"/>
    <mergeCell ref="L11:N11"/>
    <mergeCell ref="O11:P11"/>
    <mergeCell ref="L10:N10"/>
  </mergeCells>
  <conditionalFormatting sqref="R12">
    <cfRule type="expression" dxfId="13" priority="16">
      <formula>R12&lt;P12</formula>
    </cfRule>
  </conditionalFormatting>
  <conditionalFormatting sqref="R14">
    <cfRule type="expression" dxfId="12" priority="15">
      <formula>R14&lt;P14</formula>
    </cfRule>
  </conditionalFormatting>
  <conditionalFormatting sqref="R16">
    <cfRule type="expression" dxfId="11" priority="14">
      <formula>R16&lt;P16</formula>
    </cfRule>
  </conditionalFormatting>
  <conditionalFormatting sqref="R18">
    <cfRule type="expression" dxfId="10" priority="13">
      <formula>R18&lt;P18</formula>
    </cfRule>
  </conditionalFormatting>
  <conditionalFormatting sqref="R20">
    <cfRule type="expression" dxfId="9" priority="12">
      <formula>R20&lt;P20</formula>
    </cfRule>
  </conditionalFormatting>
  <conditionalFormatting sqref="R22">
    <cfRule type="expression" dxfId="8" priority="11">
      <formula>R22&lt;P22</formula>
    </cfRule>
  </conditionalFormatting>
  <conditionalFormatting sqref="R24">
    <cfRule type="expression" dxfId="7" priority="10">
      <formula>R24&lt;P24</formula>
    </cfRule>
  </conditionalFormatting>
  <conditionalFormatting sqref="R26">
    <cfRule type="expression" dxfId="6" priority="3">
      <formula>R26&lt;P26</formula>
    </cfRule>
  </conditionalFormatting>
  <conditionalFormatting sqref="R28">
    <cfRule type="expression" dxfId="5" priority="2">
      <formula>R28&lt;P28</formula>
    </cfRule>
  </conditionalFormatting>
  <conditionalFormatting sqref="R30">
    <cfRule type="expression" dxfId="4" priority="1">
      <formula>R30&lt;P30</formula>
    </cfRule>
  </conditionalFormatting>
  <conditionalFormatting sqref="S33">
    <cfRule type="expression" dxfId="3" priority="4">
      <formula>S33&lt;U32</formula>
    </cfRule>
  </conditionalFormatting>
  <conditionalFormatting sqref="V10">
    <cfRule type="expression" dxfId="2" priority="6">
      <formula>V10&lt;T10</formula>
    </cfRule>
  </conditionalFormatting>
  <conditionalFormatting sqref="V12:V31">
    <cfRule type="expression" dxfId="1" priority="5">
      <formula>V12&lt;T12</formula>
    </cfRule>
  </conditionalFormatting>
  <conditionalFormatting sqref="S34">
    <cfRule type="expression" dxfId="0" priority="18">
      <formula>S34&lt;V32</formula>
    </cfRule>
  </conditionalFormatting>
  <dataValidations count="3">
    <dataValidation type="list" allowBlank="1" showInputMessage="1" showErrorMessage="1" sqref="D1 U5:U6 R7 R5 F9" xr:uid="{00000000-0002-0000-0000-000000000000}">
      <formula1>PIB</formula1>
    </dataValidation>
    <dataValidation type="list" allowBlank="1" showInputMessage="1" showErrorMessage="1" sqref="K6" xr:uid="{00000000-0002-0000-0000-000002000000}">
      <formula1>Routes</formula1>
    </dataValidation>
    <dataValidation type="list" allowBlank="1" showInputMessage="1" showErrorMessage="1" sqref="L33 N33" xr:uid="{00000000-0002-0000-0000-000003000000}">
      <formula1>Vehicles</formula1>
    </dataValidation>
  </dataValidations>
  <pageMargins left="0.59055118110236227" right="0.59055118110236227" top="0.78740157480314965" bottom="0.39370078740157483" header="0" footer="0"/>
  <pageSetup paperSize="9" scale="99" orientation="landscape" blackAndWhite="1" useFirstPageNumber="1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view="pageBreakPreview" zoomScaleNormal="100" workbookViewId="0">
      <selection activeCell="L19" sqref="L19"/>
    </sheetView>
  </sheetViews>
  <sheetFormatPr defaultRowHeight="15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6" x14ac:dyDescent="0.25">
      <c r="A1" s="123" t="s">
        <v>76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spans="1:16" ht="15.75" customHeight="1" x14ac:dyDescent="0.25">
      <c r="A2" s="126" t="s">
        <v>77</v>
      </c>
      <c r="B2" s="124" t="s">
        <v>78</v>
      </c>
      <c r="C2" s="124"/>
      <c r="D2" s="125" t="s">
        <v>79</v>
      </c>
      <c r="E2" s="125"/>
      <c r="F2" s="125"/>
      <c r="G2" s="125"/>
      <c r="H2" s="125"/>
      <c r="I2" s="124" t="s">
        <v>80</v>
      </c>
      <c r="J2" s="124"/>
      <c r="K2" s="124"/>
      <c r="L2" s="124" t="s">
        <v>81</v>
      </c>
      <c r="M2" s="124"/>
      <c r="N2" s="124" t="s">
        <v>82</v>
      </c>
    </row>
    <row r="3" spans="1:16" ht="30.6" customHeight="1" x14ac:dyDescent="0.25">
      <c r="A3" s="126"/>
      <c r="B3" s="124"/>
      <c r="C3" s="124"/>
      <c r="D3" s="127" t="s">
        <v>83</v>
      </c>
      <c r="E3" s="127" t="s">
        <v>84</v>
      </c>
      <c r="F3" s="127" t="s">
        <v>85</v>
      </c>
      <c r="G3" s="125" t="s">
        <v>86</v>
      </c>
      <c r="H3" s="125"/>
      <c r="I3" s="124"/>
      <c r="J3" s="124"/>
      <c r="K3" s="124"/>
      <c r="L3" s="124"/>
      <c r="M3" s="124"/>
      <c r="N3" s="124"/>
    </row>
    <row r="4" spans="1:16" ht="91.35" customHeight="1" x14ac:dyDescent="0.25">
      <c r="A4" s="126"/>
      <c r="B4" s="73" t="s">
        <v>87</v>
      </c>
      <c r="C4" s="73" t="s">
        <v>88</v>
      </c>
      <c r="D4" s="127"/>
      <c r="E4" s="127"/>
      <c r="F4" s="127"/>
      <c r="G4" s="74" t="s">
        <v>89</v>
      </c>
      <c r="H4" s="74" t="s">
        <v>90</v>
      </c>
      <c r="I4" s="73" t="s">
        <v>91</v>
      </c>
      <c r="J4" s="73" t="s">
        <v>92</v>
      </c>
      <c r="K4" s="73" t="s">
        <v>85</v>
      </c>
      <c r="L4" s="74" t="s">
        <v>93</v>
      </c>
      <c r="M4" s="73" t="s">
        <v>94</v>
      </c>
      <c r="N4" s="124"/>
      <c r="O4" s="75" t="s">
        <v>95</v>
      </c>
    </row>
    <row r="5" spans="1:16" ht="15.75" customHeight="1" x14ac:dyDescent="0.25">
      <c r="A5" s="76">
        <v>1</v>
      </c>
      <c r="B5" s="76">
        <v>2</v>
      </c>
      <c r="C5" s="76">
        <v>3</v>
      </c>
      <c r="D5" s="76">
        <v>4</v>
      </c>
      <c r="E5" s="76">
        <v>5</v>
      </c>
      <c r="F5" s="76">
        <v>6</v>
      </c>
      <c r="G5" s="76">
        <v>7</v>
      </c>
      <c r="H5" s="76">
        <v>8</v>
      </c>
      <c r="I5" s="76">
        <v>9</v>
      </c>
      <c r="J5" s="76">
        <v>10</v>
      </c>
      <c r="K5" s="76">
        <v>11</v>
      </c>
      <c r="L5" s="76">
        <v>12</v>
      </c>
      <c r="M5" s="76">
        <v>13</v>
      </c>
      <c r="N5" s="76">
        <v>14</v>
      </c>
    </row>
    <row r="6" spans="1:16" ht="16.7" customHeight="1" x14ac:dyDescent="0.25">
      <c r="A6" s="77"/>
      <c r="B6" s="78"/>
      <c r="C6" s="78"/>
      <c r="D6" s="79"/>
      <c r="E6" s="79"/>
      <c r="F6" s="80"/>
      <c r="G6" s="79"/>
      <c r="H6" s="79"/>
      <c r="I6" s="79"/>
      <c r="J6" s="79"/>
      <c r="K6" s="79"/>
      <c r="L6" s="79"/>
      <c r="M6" s="79"/>
      <c r="N6" s="81"/>
      <c r="P6" s="82">
        <v>1</v>
      </c>
    </row>
    <row r="7" spans="1:16" ht="16.7" customHeight="1" x14ac:dyDescent="0.25">
      <c r="A7" s="77"/>
      <c r="B7" s="78"/>
      <c r="C7" s="78"/>
      <c r="D7" s="79"/>
      <c r="E7" s="79"/>
      <c r="F7" s="80"/>
      <c r="G7" s="79"/>
      <c r="H7" s="79"/>
      <c r="I7" s="79"/>
      <c r="J7" s="79"/>
      <c r="K7" s="79"/>
      <c r="L7" s="79"/>
      <c r="M7" s="79"/>
      <c r="N7" s="81"/>
      <c r="P7" s="82">
        <v>2</v>
      </c>
    </row>
    <row r="8" spans="1:16" ht="16.7" customHeight="1" x14ac:dyDescent="0.25">
      <c r="A8" s="77"/>
      <c r="B8" s="78"/>
      <c r="C8" s="78"/>
      <c r="D8" s="79"/>
      <c r="E8" s="79"/>
      <c r="F8" s="80"/>
      <c r="G8" s="79"/>
      <c r="H8" s="79"/>
      <c r="I8" s="79"/>
      <c r="J8" s="79"/>
      <c r="K8" s="79"/>
      <c r="L8" s="79"/>
      <c r="M8" s="79"/>
      <c r="N8" s="81"/>
      <c r="P8" s="82">
        <v>3</v>
      </c>
    </row>
    <row r="9" spans="1:16" ht="16.7" customHeight="1" x14ac:dyDescent="0.25">
      <c r="A9" s="77"/>
      <c r="B9" s="78"/>
      <c r="C9" s="78"/>
      <c r="D9" s="79"/>
      <c r="E9" s="79"/>
      <c r="F9" s="80"/>
      <c r="G9" s="79"/>
      <c r="H9" s="79"/>
      <c r="I9" s="79"/>
      <c r="J9" s="79"/>
      <c r="K9" s="79"/>
      <c r="L9" s="79"/>
      <c r="M9" s="79"/>
      <c r="N9" s="81"/>
      <c r="P9" s="82">
        <v>4</v>
      </c>
    </row>
    <row r="10" spans="1:16" ht="16.7" customHeight="1" x14ac:dyDescent="0.25">
      <c r="A10" s="77"/>
      <c r="B10" s="78"/>
      <c r="C10" s="78"/>
      <c r="D10" s="79"/>
      <c r="E10" s="79"/>
      <c r="F10" s="80"/>
      <c r="G10" s="79"/>
      <c r="H10" s="79"/>
      <c r="I10" s="79"/>
      <c r="J10" s="79"/>
      <c r="K10" s="79"/>
      <c r="L10" s="79"/>
      <c r="M10" s="79"/>
      <c r="N10" s="81"/>
      <c r="P10" s="82">
        <v>5</v>
      </c>
    </row>
    <row r="11" spans="1:16" ht="16.7" customHeight="1" x14ac:dyDescent="0.25">
      <c r="A11" s="77"/>
      <c r="B11" s="78"/>
      <c r="C11" s="78"/>
      <c r="D11" s="79"/>
      <c r="E11" s="79"/>
      <c r="F11" s="80"/>
      <c r="G11" s="79"/>
      <c r="H11" s="79"/>
      <c r="I11" s="79"/>
      <c r="J11" s="79"/>
      <c r="K11" s="79"/>
      <c r="L11" s="79"/>
      <c r="M11" s="79"/>
      <c r="N11" s="81"/>
      <c r="P11" s="82">
        <v>6</v>
      </c>
    </row>
    <row r="12" spans="1:16" ht="16.7" customHeight="1" x14ac:dyDescent="0.25">
      <c r="A12" s="77"/>
      <c r="B12" s="78"/>
      <c r="C12" s="78"/>
      <c r="D12" s="79"/>
      <c r="E12" s="79"/>
      <c r="F12" s="80"/>
      <c r="G12" s="79"/>
      <c r="H12" s="79"/>
      <c r="I12" s="79"/>
      <c r="J12" s="79"/>
      <c r="K12" s="79"/>
      <c r="L12" s="79"/>
      <c r="M12" s="79"/>
      <c r="N12" s="81"/>
      <c r="P12" s="82">
        <v>7</v>
      </c>
    </row>
    <row r="13" spans="1:16" ht="16.7" customHeight="1" x14ac:dyDescent="0.25">
      <c r="A13" s="77"/>
      <c r="B13" s="78"/>
      <c r="C13" s="78"/>
      <c r="D13" s="79"/>
      <c r="E13" s="79"/>
      <c r="F13" s="80"/>
      <c r="G13" s="79"/>
      <c r="H13" s="79"/>
      <c r="I13" s="79"/>
      <c r="J13" s="79"/>
      <c r="K13" s="79"/>
      <c r="L13" s="79"/>
      <c r="M13" s="79"/>
      <c r="N13" s="81"/>
      <c r="P13" s="82">
        <v>8</v>
      </c>
    </row>
    <row r="14" spans="1:16" ht="16.7" customHeight="1" x14ac:dyDescent="0.25">
      <c r="A14" s="77"/>
      <c r="B14" s="78"/>
      <c r="C14" s="78"/>
      <c r="D14" s="79"/>
      <c r="E14" s="79"/>
      <c r="F14" s="80"/>
      <c r="G14" s="79"/>
      <c r="H14" s="79"/>
      <c r="I14" s="79"/>
      <c r="J14" s="79"/>
      <c r="K14" s="79"/>
      <c r="L14" s="79"/>
      <c r="M14" s="79"/>
      <c r="N14" s="81"/>
      <c r="P14" s="82">
        <v>9</v>
      </c>
    </row>
    <row r="15" spans="1:16" ht="16.7" customHeight="1" x14ac:dyDescent="0.25">
      <c r="A15" s="77"/>
      <c r="B15" s="78"/>
      <c r="C15" s="78"/>
      <c r="D15" s="79"/>
      <c r="E15" s="79"/>
      <c r="F15" s="80"/>
      <c r="G15" s="79"/>
      <c r="H15" s="79"/>
      <c r="I15" s="79"/>
      <c r="J15" s="79"/>
      <c r="K15" s="79"/>
      <c r="L15" s="79"/>
      <c r="M15" s="79"/>
      <c r="N15" s="81"/>
      <c r="P15" s="82">
        <v>10</v>
      </c>
    </row>
    <row r="16" spans="1:16" x14ac:dyDescent="0.25">
      <c r="A16" s="33" t="s">
        <v>96</v>
      </c>
      <c r="B16" s="83"/>
      <c r="C16" s="83"/>
      <c r="D16" s="80">
        <f t="shared" ref="D16:E16" si="0">SUM(D6:D15)</f>
        <v>0</v>
      </c>
      <c r="E16" s="80">
        <f t="shared" si="0"/>
        <v>0</v>
      </c>
      <c r="F16" s="80">
        <f>SUM(F6:F15)</f>
        <v>0</v>
      </c>
      <c r="G16" s="80">
        <f t="shared" ref="G16" si="1">SUM(G6:G15)</f>
        <v>0</v>
      </c>
      <c r="H16" s="80">
        <f t="shared" ref="H16:I16" si="2">SUM(H6:H15)</f>
        <v>0</v>
      </c>
      <c r="I16" s="80">
        <f t="shared" si="2"/>
        <v>0</v>
      </c>
      <c r="J16" s="80">
        <f t="shared" ref="J16" si="3">SUM(J6:J15)</f>
        <v>0</v>
      </c>
      <c r="K16" s="80">
        <f t="shared" ref="K16:L16" si="4">SUM(K6:K15)</f>
        <v>0</v>
      </c>
      <c r="L16" s="80">
        <f t="shared" si="4"/>
        <v>0</v>
      </c>
      <c r="M16" s="80">
        <f t="shared" ref="M16" si="5">SUM(M6:M15)</f>
        <v>0</v>
      </c>
      <c r="N16" s="83"/>
    </row>
    <row r="17" spans="1:16" x14ac:dyDescent="0.25">
      <c r="A17" s="20" t="s">
        <v>97</v>
      </c>
    </row>
    <row r="18" spans="1:16" ht="12" customHeight="1" x14ac:dyDescent="0.25">
      <c r="A18" s="132" t="s">
        <v>98</v>
      </c>
      <c r="B18" s="84"/>
      <c r="C18" s="85" t="s">
        <v>99</v>
      </c>
      <c r="D18" s="86"/>
      <c r="E18" s="132" t="s">
        <v>100</v>
      </c>
      <c r="F18" s="133">
        <f>A15</f>
        <v>0</v>
      </c>
      <c r="G18" s="132" t="s">
        <v>101</v>
      </c>
      <c r="H18" s="134"/>
      <c r="I18" s="131" t="s">
        <v>102</v>
      </c>
      <c r="J18" s="1"/>
      <c r="K18" s="1"/>
      <c r="L18" s="1"/>
      <c r="M18" s="1"/>
      <c r="N18" s="1"/>
    </row>
    <row r="19" spans="1:16" ht="12" customHeight="1" x14ac:dyDescent="0.25">
      <c r="A19" s="132"/>
      <c r="B19" s="1"/>
      <c r="C19" s="1">
        <v>100</v>
      </c>
      <c r="D19" s="1"/>
      <c r="E19" s="132"/>
      <c r="F19" s="133"/>
      <c r="G19" s="132"/>
      <c r="H19" s="134"/>
      <c r="I19" s="131"/>
      <c r="J19" s="1"/>
      <c r="K19" s="1"/>
      <c r="L19" s="1"/>
      <c r="M19" s="1"/>
      <c r="N19" s="1"/>
    </row>
    <row r="20" spans="1:16" ht="12" customHeight="1" x14ac:dyDescent="0.25">
      <c r="A20" s="132" t="str">
        <f>IF(HideOil,"",INDEX(#REF!,MATCH('Ш Лист 1'!L33,#REF!,0)))</f>
        <v/>
      </c>
      <c r="B20" s="84" t="str">
        <f>IF(HideOil,"",INDEX(#REF!,MATCH('Ш Лист 1'!L33,#REF!,0)))</f>
        <v/>
      </c>
      <c r="C20" s="85" t="str">
        <f>IF(HideOil,"","x")</f>
        <v/>
      </c>
      <c r="D20" s="86" t="str">
        <f>IF(HideOil,"",H18)</f>
        <v/>
      </c>
      <c r="E20" s="132" t="str">
        <f>IF(HideOil,"","=")</f>
        <v/>
      </c>
      <c r="F20" s="132" t="str">
        <f>IF(HideOil,"",ROUND(B20*D20/C21,1))</f>
        <v/>
      </c>
      <c r="G20" s="131" t="str">
        <f>IF(HideOil,"","л")</f>
        <v/>
      </c>
      <c r="H20" s="1"/>
      <c r="I20" s="1"/>
      <c r="J20" s="1"/>
      <c r="K20" s="1"/>
      <c r="L20" s="1"/>
      <c r="M20" s="1"/>
      <c r="N20" s="1"/>
      <c r="P20" t="b">
        <v>1</v>
      </c>
    </row>
    <row r="21" spans="1:16" ht="12" customHeight="1" x14ac:dyDescent="0.25">
      <c r="A21" s="132"/>
      <c r="B21" s="1"/>
      <c r="C21" s="1" t="str">
        <f>IF(HideOil,"",100)</f>
        <v/>
      </c>
      <c r="D21" s="1"/>
      <c r="E21" s="132"/>
      <c r="F21" s="132"/>
      <c r="G21" s="131"/>
      <c r="H21" s="1"/>
      <c r="I21" s="1"/>
      <c r="J21" s="1"/>
      <c r="K21" s="1"/>
      <c r="L21" s="1"/>
      <c r="M21" s="1"/>
      <c r="N21" s="1"/>
    </row>
    <row r="22" spans="1:16" ht="15.75" customHeight="1" x14ac:dyDescent="0.25">
      <c r="A22" s="11" t="s">
        <v>103</v>
      </c>
      <c r="B22" s="87">
        <f>F16</f>
        <v>0</v>
      </c>
      <c r="C22" s="1" t="s">
        <v>104</v>
      </c>
    </row>
    <row r="23" spans="1:16" ht="15.75" customHeight="1" x14ac:dyDescent="0.25">
      <c r="A23" s="11" t="s">
        <v>105</v>
      </c>
      <c r="B23" s="87">
        <f>H18</f>
        <v>0</v>
      </c>
      <c r="C23" s="1" t="s">
        <v>102</v>
      </c>
    </row>
    <row r="24" spans="1:16" ht="15.75" customHeight="1" x14ac:dyDescent="0.25">
      <c r="A24" s="11" t="s">
        <v>106</v>
      </c>
      <c r="D24" s="88" t="s">
        <v>11</v>
      </c>
      <c r="E24" s="89"/>
      <c r="F24" s="89"/>
      <c r="G24" s="89"/>
      <c r="H24" s="89"/>
      <c r="I24" s="89"/>
      <c r="J24" s="89"/>
      <c r="K24" s="89"/>
      <c r="L24" s="128" t="s">
        <v>12</v>
      </c>
      <c r="M24" s="128"/>
      <c r="N24" s="128"/>
    </row>
    <row r="25" spans="1:16" ht="12" customHeight="1" x14ac:dyDescent="0.25">
      <c r="B25" s="129" t="s">
        <v>107</v>
      </c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</row>
    <row r="26" spans="1:16" ht="15.75" customHeight="1" x14ac:dyDescent="0.25">
      <c r="A26" s="21" t="s">
        <v>108</v>
      </c>
      <c r="G26" s="84" t="str">
        <f>IFERROR(INDEX(#REF!,MATCH(N26,#REF!,0)),"")</f>
        <v/>
      </c>
      <c r="H26" s="89"/>
      <c r="I26" s="89"/>
      <c r="J26" s="89"/>
      <c r="K26" s="89"/>
      <c r="L26" s="89"/>
      <c r="M26" s="89"/>
      <c r="N26" s="90" t="s">
        <v>109</v>
      </c>
    </row>
    <row r="27" spans="1:16" ht="16.350000000000001" customHeight="1" x14ac:dyDescent="0.25">
      <c r="A27" s="1" t="s">
        <v>110</v>
      </c>
      <c r="B27" s="1">
        <v>2023</v>
      </c>
      <c r="C27" s="1" t="s">
        <v>0</v>
      </c>
      <c r="G27" s="130" t="s">
        <v>111</v>
      </c>
      <c r="H27" s="130"/>
      <c r="I27" s="130"/>
      <c r="J27" s="130"/>
      <c r="K27" s="130"/>
      <c r="L27" s="130"/>
      <c r="M27" s="130"/>
      <c r="N27" s="130"/>
    </row>
  </sheetData>
  <mergeCells count="24">
    <mergeCell ref="L24:N24"/>
    <mergeCell ref="B25:N25"/>
    <mergeCell ref="G27:N27"/>
    <mergeCell ref="I18:I19"/>
    <mergeCell ref="A20:A21"/>
    <mergeCell ref="E20:E21"/>
    <mergeCell ref="F20:F21"/>
    <mergeCell ref="G20:G21"/>
    <mergeCell ref="A18:A19"/>
    <mergeCell ref="E18:E19"/>
    <mergeCell ref="F18:F19"/>
    <mergeCell ref="G18:G19"/>
    <mergeCell ref="H18:H19"/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</mergeCells>
  <dataValidations count="2">
    <dataValidation type="list" allowBlank="1" showInputMessage="1" showErrorMessage="1" sqref="A17" xr:uid="{00000000-0002-0000-0100-000000000000}">
      <formula1>TypeRoad</formula1>
    </dataValidation>
    <dataValidation type="list" allowBlank="1" showInputMessage="1" showErrorMessage="1" sqref="N26" xr:uid="{00000000-0002-0000-0100-000001000000}">
      <formula1>PIB</formula1>
    </dataValidation>
  </dataValidations>
  <pageMargins left="0.59055118110236227" right="0.59055118110236227" top="0.78740157480314965" bottom="0.39370078740157483" header="0" footer="0"/>
  <pageSetup paperSize="9" orientation="landscape" blackAndWhite="1" useFirstPageNumber="1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C11"/>
  <sheetViews>
    <sheetView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spans="1:29" s="91" customFormat="1" ht="45" customHeight="1" x14ac:dyDescent="0.25">
      <c r="A2" s="91" t="s">
        <v>112</v>
      </c>
      <c r="B2" s="91" t="s">
        <v>113</v>
      </c>
      <c r="C2" s="91" t="s">
        <v>114</v>
      </c>
      <c r="D2" s="91" t="s">
        <v>115</v>
      </c>
      <c r="E2" s="91" t="s">
        <v>116</v>
      </c>
      <c r="F2" s="91" t="s">
        <v>117</v>
      </c>
      <c r="G2" s="91" t="s">
        <v>57</v>
      </c>
      <c r="H2" s="91" t="s">
        <v>118</v>
      </c>
      <c r="I2" s="91" t="s">
        <v>10</v>
      </c>
      <c r="J2" s="91" t="s">
        <v>119</v>
      </c>
      <c r="K2" s="91" t="s">
        <v>120</v>
      </c>
      <c r="L2" s="91" t="s">
        <v>121</v>
      </c>
      <c r="M2" s="91" t="s">
        <v>122</v>
      </c>
      <c r="O2" s="91" t="s">
        <v>123</v>
      </c>
      <c r="P2" s="91" t="s">
        <v>124</v>
      </c>
      <c r="Q2" s="91" t="s">
        <v>125</v>
      </c>
      <c r="S2" s="91" t="s">
        <v>126</v>
      </c>
      <c r="T2" s="91" t="s">
        <v>127</v>
      </c>
      <c r="U2" s="91" t="s">
        <v>128</v>
      </c>
      <c r="V2" s="91" t="s">
        <v>129</v>
      </c>
      <c r="Y2" s="91" t="s">
        <v>123</v>
      </c>
      <c r="Z2" s="91" t="s">
        <v>130</v>
      </c>
      <c r="AA2" s="91" t="s">
        <v>131</v>
      </c>
      <c r="AB2" s="91" t="s">
        <v>132</v>
      </c>
      <c r="AC2" s="91" t="s">
        <v>133</v>
      </c>
    </row>
    <row r="3" spans="1:29" x14ac:dyDescent="0.25">
      <c r="A3" t="s">
        <v>134</v>
      </c>
      <c r="B3" t="s">
        <v>135</v>
      </c>
      <c r="C3" t="s">
        <v>98</v>
      </c>
      <c r="D3" t="s">
        <v>136</v>
      </c>
      <c r="E3" t="s">
        <v>137</v>
      </c>
      <c r="F3" t="s">
        <v>138</v>
      </c>
      <c r="G3" t="s">
        <v>139</v>
      </c>
      <c r="H3" t="s">
        <v>140</v>
      </c>
      <c r="I3" t="s">
        <v>141</v>
      </c>
      <c r="J3" t="s">
        <v>142</v>
      </c>
      <c r="K3" t="s">
        <v>143</v>
      </c>
      <c r="L3" t="s">
        <v>144</v>
      </c>
      <c r="M3" t="s">
        <v>145</v>
      </c>
      <c r="S3" t="s">
        <v>146</v>
      </c>
      <c r="T3" t="s">
        <v>147</v>
      </c>
      <c r="U3" t="s">
        <v>148</v>
      </c>
      <c r="V3" t="s">
        <v>149</v>
      </c>
    </row>
    <row r="4" spans="1:29" x14ac:dyDescent="0.25">
      <c r="A4" t="s">
        <v>134</v>
      </c>
      <c r="B4" t="s">
        <v>150</v>
      </c>
      <c r="C4" t="s">
        <v>98</v>
      </c>
      <c r="D4" t="s">
        <v>136</v>
      </c>
      <c r="E4" t="s">
        <v>137</v>
      </c>
      <c r="F4" t="s">
        <v>138</v>
      </c>
      <c r="G4" t="s">
        <v>139</v>
      </c>
      <c r="H4" t="s">
        <v>140</v>
      </c>
      <c r="I4" t="s">
        <v>141</v>
      </c>
      <c r="J4" t="s">
        <v>142</v>
      </c>
      <c r="K4" t="s">
        <v>143</v>
      </c>
      <c r="L4" t="s">
        <v>144</v>
      </c>
      <c r="M4" t="s">
        <v>145</v>
      </c>
      <c r="S4" t="s">
        <v>146</v>
      </c>
      <c r="T4" t="s">
        <v>14</v>
      </c>
      <c r="U4" t="s">
        <v>39</v>
      </c>
      <c r="V4" t="s">
        <v>151</v>
      </c>
    </row>
    <row r="5" spans="1:29" x14ac:dyDescent="0.25">
      <c r="A5" t="s">
        <v>152</v>
      </c>
      <c r="B5" t="s">
        <v>153</v>
      </c>
      <c r="C5" t="s">
        <v>154</v>
      </c>
      <c r="D5" t="s">
        <v>155</v>
      </c>
      <c r="E5" t="s">
        <v>156</v>
      </c>
      <c r="F5" t="s">
        <v>138</v>
      </c>
      <c r="G5" t="s">
        <v>157</v>
      </c>
      <c r="H5" t="s">
        <v>158</v>
      </c>
      <c r="I5" t="s">
        <v>159</v>
      </c>
      <c r="J5" t="s">
        <v>160</v>
      </c>
      <c r="K5" t="s">
        <v>161</v>
      </c>
      <c r="L5" t="s">
        <v>162</v>
      </c>
      <c r="M5" t="s">
        <v>163</v>
      </c>
      <c r="S5" t="s">
        <v>164</v>
      </c>
      <c r="T5" t="s">
        <v>14</v>
      </c>
      <c r="U5" t="s">
        <v>39</v>
      </c>
      <c r="V5" t="s">
        <v>165</v>
      </c>
    </row>
    <row r="6" spans="1:29" x14ac:dyDescent="0.25">
      <c r="S6" t="s">
        <v>166</v>
      </c>
      <c r="T6" t="s">
        <v>167</v>
      </c>
      <c r="U6" t="s">
        <v>168</v>
      </c>
      <c r="V6" t="s">
        <v>169</v>
      </c>
    </row>
    <row r="7" spans="1:29" x14ac:dyDescent="0.25">
      <c r="S7" t="s">
        <v>170</v>
      </c>
      <c r="T7" t="s">
        <v>171</v>
      </c>
      <c r="U7" t="s">
        <v>172</v>
      </c>
      <c r="V7" t="s">
        <v>173</v>
      </c>
    </row>
    <row r="8" spans="1:29" x14ac:dyDescent="0.25">
      <c r="S8" t="s">
        <v>174</v>
      </c>
      <c r="T8" t="s">
        <v>147</v>
      </c>
      <c r="U8" t="s">
        <v>148</v>
      </c>
      <c r="V8" t="s">
        <v>175</v>
      </c>
    </row>
    <row r="9" spans="1:29" x14ac:dyDescent="0.25">
      <c r="S9" t="s">
        <v>174</v>
      </c>
      <c r="T9" t="s">
        <v>171</v>
      </c>
      <c r="U9" t="s">
        <v>172</v>
      </c>
      <c r="V9" t="s">
        <v>176</v>
      </c>
    </row>
    <row r="10" spans="1:29" x14ac:dyDescent="0.25">
      <c r="S10" t="s">
        <v>121</v>
      </c>
      <c r="T10" t="s">
        <v>171</v>
      </c>
      <c r="U10" t="s">
        <v>172</v>
      </c>
      <c r="V10" t="s">
        <v>177</v>
      </c>
    </row>
    <row r="11" spans="1:29" x14ac:dyDescent="0.25">
      <c r="S11" t="s">
        <v>13</v>
      </c>
      <c r="T11" t="s">
        <v>147</v>
      </c>
      <c r="U11" t="s">
        <v>148</v>
      </c>
      <c r="V11" t="s">
        <v>178</v>
      </c>
    </row>
  </sheetData>
  <autoFilter ref="S2:V2" xr:uid="{00000000-0009-0000-0000-000002000000}"/>
  <dataValidations count="1">
    <dataValidation type="list" allowBlank="1" showInputMessage="1" showErrorMessage="1" sqref="I3:I4 L3:L4" xr:uid="{00000000-0002-0000-0200-000000000000}">
      <formula1>PIB</formula1>
    </dataValidation>
  </dataValidations>
  <pageMargins left="0.7" right="0.7" top="0.75" bottom="0.75" header="0.3" footer="0.3"/>
  <pageSetup paperSize="9" orientation="portrait" useFirstPageNumber="1" horizontalDpi="4294967295" verticalDpi="429496729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40</vt:i4>
      </vt:variant>
    </vt:vector>
  </HeadingPairs>
  <TitlesOfParts>
    <vt:vector size="43" baseType="lpstr">
      <vt:lpstr>Ш Лист 1</vt:lpstr>
      <vt:lpstr>Ш Лист 2</vt:lpstr>
      <vt:lpstr>Довідники</vt:lpstr>
      <vt:lpstr>_FilterDatabase</vt:lpstr>
      <vt:lpstr>ArrivalDate</vt:lpstr>
      <vt:lpstr>ArrivalTime</vt:lpstr>
      <vt:lpstr>BaseDoc</vt:lpstr>
      <vt:lpstr>BaseNumber</vt:lpstr>
      <vt:lpstr>CountFuel</vt:lpstr>
      <vt:lpstr>CountOil</vt:lpstr>
      <vt:lpstr>Date</vt:lpstr>
      <vt:lpstr>DateEndRL</vt:lpstr>
      <vt:lpstr>DepartureDate</vt:lpstr>
      <vt:lpstr>DepartureTime</vt:lpstr>
      <vt:lpstr>EndSpeedometer1</vt:lpstr>
      <vt:lpstr>EndSpeedometer10</vt:lpstr>
      <vt:lpstr>EndSpeedometer2</vt:lpstr>
      <vt:lpstr>EndSpeedometer3</vt:lpstr>
      <vt:lpstr>EndSpeedometer4</vt:lpstr>
      <vt:lpstr>EndSpeedometer5</vt:lpstr>
      <vt:lpstr>EndSpeedometer6</vt:lpstr>
      <vt:lpstr>EndSpeedometer7</vt:lpstr>
      <vt:lpstr>EndSpeedometer8</vt:lpstr>
      <vt:lpstr>EndSpeedometer9</vt:lpstr>
      <vt:lpstr>FuelArea</vt:lpstr>
      <vt:lpstr>HeadTechCenter</vt:lpstr>
      <vt:lpstr>HideOil</vt:lpstr>
      <vt:lpstr>Mechanic</vt:lpstr>
      <vt:lpstr>Number</vt:lpstr>
      <vt:lpstr>OilAera</vt:lpstr>
      <vt:lpstr>Path</vt:lpstr>
      <vt:lpstr>'Ш Лист 1'!Print_Area</vt:lpstr>
      <vt:lpstr>'Ш Лист 2'!Print_Area</vt:lpstr>
      <vt:lpstr>Receiver</vt:lpstr>
      <vt:lpstr>Route</vt:lpstr>
      <vt:lpstr>Senjor</vt:lpstr>
      <vt:lpstr>StartSpeedometer1</vt:lpstr>
      <vt:lpstr>TripArea</vt:lpstr>
      <vt:lpstr>TripCount</vt:lpstr>
      <vt:lpstr>TripRoutArea</vt:lpstr>
      <vt:lpstr>Vehicle</vt:lpstr>
      <vt:lpstr>Verifier</vt:lpstr>
      <vt:lpstr>СhiefVec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2023-10-02T13:41:42Z</cp:lastPrinted>
  <dcterms:created xsi:type="dcterms:W3CDTF">2015-06-05T18:19:34Z</dcterms:created>
  <dcterms:modified xsi:type="dcterms:W3CDTF">2023-12-26T15:43:30Z</dcterms:modified>
</cp:coreProperties>
</file>